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tabRatio="745"/>
  </bookViews>
  <sheets>
    <sheet name="Summary &amp; Instructions" sheetId="15" r:id="rId1"/>
    <sheet name="Aug-Sept" sheetId="16" r:id="rId2"/>
    <sheet name="Oct" sheetId="17" r:id="rId3"/>
    <sheet name="Nov" sheetId="18" r:id="rId4"/>
    <sheet name="Dec" sheetId="19" r:id="rId5"/>
    <sheet name="Jan" sheetId="20" r:id="rId6"/>
    <sheet name="Feb" sheetId="21" r:id="rId7"/>
    <sheet name="Mar" sheetId="22" r:id="rId8"/>
    <sheet name="Apr" sheetId="23" r:id="rId9"/>
    <sheet name="May" sheetId="24" r:id="rId10"/>
    <sheet name="June" sheetId="4" r:id="rId11"/>
  </sheets>
  <definedNames>
    <definedName name="_xlnm.Print_Area" localSheetId="10">June!$A$1:$R$28</definedName>
    <definedName name="_xlnm.Print_Area" localSheetId="0">'Summary &amp; Instructions'!$A$1:$AQ$47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17" i="15" l="1"/>
  <c r="AN17" i="15"/>
  <c r="AM17" i="15"/>
  <c r="AK17" i="15"/>
  <c r="AJ17" i="15"/>
  <c r="AI17" i="15"/>
  <c r="AP16" i="15"/>
  <c r="AL16" i="15"/>
  <c r="AP15" i="15"/>
  <c r="AL15" i="15"/>
  <c r="AP14" i="15"/>
  <c r="AL14" i="15"/>
  <c r="AP13" i="15"/>
  <c r="AL13" i="15"/>
  <c r="AP12" i="15"/>
  <c r="AL12" i="15"/>
  <c r="AP11" i="15"/>
  <c r="AL11" i="15"/>
  <c r="AP10" i="15"/>
  <c r="AL10" i="15"/>
  <c r="AP9" i="15"/>
  <c r="AL9" i="15"/>
  <c r="AP8" i="15"/>
  <c r="AL8" i="15"/>
  <c r="AP7" i="15"/>
  <c r="AL7" i="15"/>
  <c r="AP6" i="15"/>
  <c r="AL6" i="15"/>
  <c r="AP5" i="15"/>
  <c r="AL5" i="15"/>
  <c r="AP4" i="15"/>
  <c r="AL4" i="15"/>
  <c r="AL17" i="15"/>
  <c r="AP17" i="15"/>
  <c r="AG24" i="15"/>
  <c r="AD29" i="15"/>
  <c r="AC29" i="15"/>
  <c r="W24" i="15"/>
  <c r="V24" i="15"/>
  <c r="AD24" i="15"/>
  <c r="AC24" i="15"/>
  <c r="AA28" i="15"/>
  <c r="AE28" i="15"/>
  <c r="AE23" i="15"/>
  <c r="X23" i="15"/>
  <c r="R17" i="16"/>
  <c r="N2" i="15"/>
  <c r="G2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17" i="4"/>
  <c r="R17" i="24"/>
  <c r="R17" i="23"/>
  <c r="R17" i="22"/>
  <c r="R17" i="21"/>
  <c r="R17" i="20"/>
  <c r="R17" i="19"/>
  <c r="R17" i="18"/>
  <c r="R17" i="17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P16" i="15"/>
  <c r="N16" i="15"/>
  <c r="M16" i="15"/>
  <c r="L16" i="15"/>
  <c r="K16" i="15"/>
  <c r="J16" i="15"/>
  <c r="P15" i="15"/>
  <c r="N15" i="15"/>
  <c r="M15" i="15"/>
  <c r="L15" i="15"/>
  <c r="K15" i="15"/>
  <c r="J15" i="15"/>
  <c r="P14" i="15"/>
  <c r="N14" i="15"/>
  <c r="M14" i="15"/>
  <c r="L14" i="15"/>
  <c r="K14" i="15"/>
  <c r="J14" i="15"/>
  <c r="P13" i="15"/>
  <c r="N13" i="15"/>
  <c r="M13" i="15"/>
  <c r="L13" i="15"/>
  <c r="K13" i="15"/>
  <c r="J13" i="15"/>
  <c r="P12" i="15"/>
  <c r="N12" i="15"/>
  <c r="M12" i="15"/>
  <c r="L12" i="15"/>
  <c r="K12" i="15"/>
  <c r="J12" i="15"/>
  <c r="P11" i="15"/>
  <c r="N11" i="15"/>
  <c r="M11" i="15"/>
  <c r="L11" i="15"/>
  <c r="K11" i="15"/>
  <c r="J11" i="15"/>
  <c r="P10" i="15"/>
  <c r="N10" i="15"/>
  <c r="M10" i="15"/>
  <c r="L10" i="15"/>
  <c r="K10" i="15"/>
  <c r="J10" i="15"/>
  <c r="P9" i="15"/>
  <c r="N9" i="15"/>
  <c r="M9" i="15"/>
  <c r="L9" i="15"/>
  <c r="K9" i="15"/>
  <c r="J9" i="15"/>
  <c r="P8" i="15"/>
  <c r="N8" i="15"/>
  <c r="M8" i="15"/>
  <c r="L8" i="15"/>
  <c r="K8" i="15"/>
  <c r="J8" i="15"/>
  <c r="P7" i="15"/>
  <c r="N7" i="15"/>
  <c r="M7" i="15"/>
  <c r="L7" i="15"/>
  <c r="K7" i="15"/>
  <c r="J7" i="15"/>
  <c r="P6" i="15"/>
  <c r="N6" i="15"/>
  <c r="M6" i="15"/>
  <c r="L6" i="15"/>
  <c r="K6" i="15"/>
  <c r="J6" i="15"/>
  <c r="P5" i="15"/>
  <c r="N5" i="15"/>
  <c r="M5" i="15"/>
  <c r="L5" i="15"/>
  <c r="K5" i="15"/>
  <c r="J5" i="15"/>
  <c r="P4" i="15"/>
  <c r="N4" i="15"/>
  <c r="M4" i="15"/>
  <c r="L4" i="15"/>
  <c r="K4" i="15"/>
  <c r="J4" i="15"/>
  <c r="I16" i="15"/>
  <c r="G16" i="15"/>
  <c r="F16" i="15"/>
  <c r="E16" i="15"/>
  <c r="D16" i="15"/>
  <c r="C16" i="15"/>
  <c r="I15" i="15"/>
  <c r="G15" i="15"/>
  <c r="F15" i="15"/>
  <c r="E15" i="15"/>
  <c r="D15" i="15"/>
  <c r="C15" i="15"/>
  <c r="I14" i="15"/>
  <c r="G14" i="15"/>
  <c r="F14" i="15"/>
  <c r="E14" i="15"/>
  <c r="D14" i="15"/>
  <c r="C14" i="15"/>
  <c r="I13" i="15"/>
  <c r="G13" i="15"/>
  <c r="F13" i="15"/>
  <c r="E13" i="15"/>
  <c r="D13" i="15"/>
  <c r="C13" i="15"/>
  <c r="I12" i="15"/>
  <c r="G12" i="15"/>
  <c r="F12" i="15"/>
  <c r="E12" i="15"/>
  <c r="D12" i="15"/>
  <c r="C12" i="15"/>
  <c r="I11" i="15"/>
  <c r="G11" i="15"/>
  <c r="F11" i="15"/>
  <c r="E11" i="15"/>
  <c r="D11" i="15"/>
  <c r="C11" i="15"/>
  <c r="I10" i="15"/>
  <c r="G10" i="15"/>
  <c r="F10" i="15"/>
  <c r="E10" i="15"/>
  <c r="D10" i="15"/>
  <c r="C10" i="15"/>
  <c r="I9" i="15"/>
  <c r="G9" i="15"/>
  <c r="F9" i="15"/>
  <c r="E9" i="15"/>
  <c r="D9" i="15"/>
  <c r="C9" i="15"/>
  <c r="I8" i="15"/>
  <c r="G8" i="15"/>
  <c r="F8" i="15"/>
  <c r="E8" i="15"/>
  <c r="D8" i="15"/>
  <c r="C8" i="15"/>
  <c r="I7" i="15"/>
  <c r="G7" i="15"/>
  <c r="F7" i="15"/>
  <c r="E7" i="15"/>
  <c r="D7" i="15"/>
  <c r="C7" i="15"/>
  <c r="I6" i="15"/>
  <c r="G6" i="15"/>
  <c r="F6" i="15"/>
  <c r="E6" i="15"/>
  <c r="D6" i="15"/>
  <c r="C6" i="15"/>
  <c r="I5" i="15"/>
  <c r="G5" i="15"/>
  <c r="F5" i="15"/>
  <c r="E5" i="15"/>
  <c r="D5" i="15"/>
  <c r="C5" i="15"/>
  <c r="I4" i="15"/>
  <c r="G4" i="15"/>
  <c r="F4" i="15"/>
  <c r="E4" i="15"/>
  <c r="D4" i="15"/>
  <c r="C4" i="15"/>
  <c r="Q2" i="15"/>
  <c r="N1" i="15"/>
  <c r="AD6" i="15"/>
  <c r="G1" i="15"/>
  <c r="Q17" i="24"/>
  <c r="P17" i="24"/>
  <c r="N17" i="24"/>
  <c r="M17" i="24"/>
  <c r="L17" i="24"/>
  <c r="K17" i="24"/>
  <c r="J17" i="24"/>
  <c r="I17" i="24"/>
  <c r="G17" i="24"/>
  <c r="F17" i="24"/>
  <c r="E17" i="24"/>
  <c r="D17" i="24"/>
  <c r="C17" i="24"/>
  <c r="O16" i="24"/>
  <c r="H16" i="24"/>
  <c r="O15" i="24"/>
  <c r="H15" i="24"/>
  <c r="O14" i="24"/>
  <c r="H14" i="24"/>
  <c r="O13" i="24"/>
  <c r="H13" i="24"/>
  <c r="O12" i="24"/>
  <c r="H12" i="24"/>
  <c r="O11" i="24"/>
  <c r="H11" i="24"/>
  <c r="O10" i="24"/>
  <c r="H10" i="24"/>
  <c r="O9" i="24"/>
  <c r="H9" i="24"/>
  <c r="O8" i="24"/>
  <c r="H8" i="24"/>
  <c r="O7" i="24"/>
  <c r="H7" i="24"/>
  <c r="O6" i="24"/>
  <c r="H6" i="24"/>
  <c r="O5" i="24"/>
  <c r="H5" i="24"/>
  <c r="O4" i="24"/>
  <c r="H4" i="24"/>
  <c r="Q17" i="23"/>
  <c r="P17" i="23"/>
  <c r="N17" i="23"/>
  <c r="M17" i="23"/>
  <c r="L17" i="23"/>
  <c r="K17" i="23"/>
  <c r="J17" i="23"/>
  <c r="I17" i="23"/>
  <c r="G17" i="23"/>
  <c r="F17" i="23"/>
  <c r="E17" i="23"/>
  <c r="D17" i="23"/>
  <c r="C17" i="23"/>
  <c r="O16" i="23"/>
  <c r="H16" i="23"/>
  <c r="O15" i="23"/>
  <c r="H15" i="23"/>
  <c r="O14" i="23"/>
  <c r="H14" i="23"/>
  <c r="O13" i="23"/>
  <c r="H13" i="23"/>
  <c r="O12" i="23"/>
  <c r="H12" i="23"/>
  <c r="O11" i="23"/>
  <c r="H11" i="23"/>
  <c r="O10" i="23"/>
  <c r="H10" i="23"/>
  <c r="O9" i="23"/>
  <c r="H9" i="23"/>
  <c r="O8" i="23"/>
  <c r="H8" i="23"/>
  <c r="O7" i="23"/>
  <c r="H7" i="23"/>
  <c r="O6" i="23"/>
  <c r="H6" i="23"/>
  <c r="O5" i="23"/>
  <c r="H5" i="23"/>
  <c r="O4" i="23"/>
  <c r="H4" i="23"/>
  <c r="Q17" i="22"/>
  <c r="P17" i="22"/>
  <c r="N17" i="22"/>
  <c r="M17" i="22"/>
  <c r="L17" i="22"/>
  <c r="K17" i="22"/>
  <c r="J17" i="22"/>
  <c r="I17" i="22"/>
  <c r="G17" i="22"/>
  <c r="F17" i="22"/>
  <c r="E17" i="22"/>
  <c r="D17" i="22"/>
  <c r="C17" i="22"/>
  <c r="O16" i="22"/>
  <c r="H16" i="22"/>
  <c r="O15" i="22"/>
  <c r="H15" i="22"/>
  <c r="O14" i="22"/>
  <c r="H14" i="22"/>
  <c r="O13" i="22"/>
  <c r="H13" i="22"/>
  <c r="O12" i="22"/>
  <c r="H12" i="22"/>
  <c r="O11" i="22"/>
  <c r="H11" i="22"/>
  <c r="O10" i="22"/>
  <c r="H10" i="22"/>
  <c r="O9" i="22"/>
  <c r="H9" i="22"/>
  <c r="O8" i="22"/>
  <c r="H8" i="22"/>
  <c r="O7" i="22"/>
  <c r="H7" i="22"/>
  <c r="O6" i="22"/>
  <c r="H6" i="22"/>
  <c r="O5" i="22"/>
  <c r="H5" i="22"/>
  <c r="O4" i="22"/>
  <c r="H4" i="22"/>
  <c r="H17" i="22"/>
  <c r="Q17" i="21"/>
  <c r="P17" i="21"/>
  <c r="N17" i="21"/>
  <c r="M17" i="21"/>
  <c r="L17" i="21"/>
  <c r="K17" i="21"/>
  <c r="J17" i="21"/>
  <c r="I17" i="21"/>
  <c r="G17" i="21"/>
  <c r="F17" i="21"/>
  <c r="E17" i="21"/>
  <c r="D17" i="21"/>
  <c r="C17" i="21"/>
  <c r="O16" i="21"/>
  <c r="H16" i="21"/>
  <c r="O15" i="21"/>
  <c r="H15" i="21"/>
  <c r="O14" i="21"/>
  <c r="H14" i="21"/>
  <c r="O13" i="21"/>
  <c r="H13" i="21"/>
  <c r="O12" i="21"/>
  <c r="H12" i="21"/>
  <c r="O11" i="21"/>
  <c r="H11" i="21"/>
  <c r="O10" i="21"/>
  <c r="H10" i="21"/>
  <c r="O9" i="21"/>
  <c r="H9" i="21"/>
  <c r="O8" i="21"/>
  <c r="H8" i="21"/>
  <c r="O7" i="21"/>
  <c r="H7" i="21"/>
  <c r="O6" i="21"/>
  <c r="H6" i="21"/>
  <c r="O5" i="21"/>
  <c r="H5" i="21"/>
  <c r="O4" i="21"/>
  <c r="H4" i="21"/>
  <c r="Q17" i="20"/>
  <c r="P17" i="20"/>
  <c r="N17" i="20"/>
  <c r="M17" i="20"/>
  <c r="L17" i="20"/>
  <c r="K17" i="20"/>
  <c r="J17" i="20"/>
  <c r="O17" i="20"/>
  <c r="I17" i="20"/>
  <c r="G17" i="20"/>
  <c r="F17" i="20"/>
  <c r="E17" i="20"/>
  <c r="D17" i="20"/>
  <c r="C17" i="20"/>
  <c r="O16" i="20"/>
  <c r="H16" i="20"/>
  <c r="O15" i="20"/>
  <c r="H15" i="20"/>
  <c r="O14" i="20"/>
  <c r="H14" i="20"/>
  <c r="O13" i="20"/>
  <c r="H13" i="20"/>
  <c r="O12" i="20"/>
  <c r="H12" i="20"/>
  <c r="O11" i="20"/>
  <c r="H11" i="20"/>
  <c r="O10" i="20"/>
  <c r="H10" i="20"/>
  <c r="O9" i="20"/>
  <c r="H9" i="20"/>
  <c r="O8" i="20"/>
  <c r="H8" i="20"/>
  <c r="O7" i="20"/>
  <c r="H7" i="20"/>
  <c r="O6" i="20"/>
  <c r="H6" i="20"/>
  <c r="O5" i="20"/>
  <c r="H5" i="20"/>
  <c r="O4" i="20"/>
  <c r="H4" i="20"/>
  <c r="Q17" i="19"/>
  <c r="P17" i="19"/>
  <c r="N17" i="19"/>
  <c r="M17" i="19"/>
  <c r="L17" i="19"/>
  <c r="K17" i="19"/>
  <c r="J17" i="19"/>
  <c r="I17" i="19"/>
  <c r="G17" i="19"/>
  <c r="F17" i="19"/>
  <c r="E17" i="19"/>
  <c r="D17" i="19"/>
  <c r="C17" i="19"/>
  <c r="O16" i="19"/>
  <c r="H16" i="19"/>
  <c r="O15" i="19"/>
  <c r="H15" i="19"/>
  <c r="O14" i="19"/>
  <c r="H14" i="19"/>
  <c r="O13" i="19"/>
  <c r="H13" i="19"/>
  <c r="O12" i="19"/>
  <c r="H12" i="19"/>
  <c r="O11" i="19"/>
  <c r="H11" i="19"/>
  <c r="O10" i="19"/>
  <c r="H10" i="19"/>
  <c r="O9" i="19"/>
  <c r="H9" i="19"/>
  <c r="O8" i="19"/>
  <c r="H8" i="19"/>
  <c r="O7" i="19"/>
  <c r="H7" i="19"/>
  <c r="O6" i="19"/>
  <c r="H6" i="19"/>
  <c r="O5" i="19"/>
  <c r="H5" i="19"/>
  <c r="O4" i="19"/>
  <c r="H4" i="19"/>
  <c r="H17" i="19"/>
  <c r="Q17" i="18"/>
  <c r="P17" i="18"/>
  <c r="N17" i="18"/>
  <c r="M17" i="18"/>
  <c r="L17" i="18"/>
  <c r="K17" i="18"/>
  <c r="J17" i="18"/>
  <c r="I17" i="18"/>
  <c r="G17" i="18"/>
  <c r="F17" i="18"/>
  <c r="E17" i="18"/>
  <c r="D17" i="18"/>
  <c r="C17" i="18"/>
  <c r="O16" i="18"/>
  <c r="H16" i="18"/>
  <c r="O15" i="18"/>
  <c r="H15" i="18"/>
  <c r="O14" i="18"/>
  <c r="H14" i="18"/>
  <c r="O13" i="18"/>
  <c r="H13" i="18"/>
  <c r="O12" i="18"/>
  <c r="H12" i="18"/>
  <c r="O11" i="18"/>
  <c r="H11" i="18"/>
  <c r="O10" i="18"/>
  <c r="H10" i="18"/>
  <c r="O9" i="18"/>
  <c r="H9" i="18"/>
  <c r="O8" i="18"/>
  <c r="H8" i="18"/>
  <c r="O7" i="18"/>
  <c r="H7" i="18"/>
  <c r="O6" i="18"/>
  <c r="H6" i="18"/>
  <c r="O5" i="18"/>
  <c r="H5" i="18"/>
  <c r="O4" i="18"/>
  <c r="H4" i="18"/>
  <c r="Q17" i="17"/>
  <c r="P17" i="17"/>
  <c r="N17" i="17"/>
  <c r="M17" i="17"/>
  <c r="L17" i="17"/>
  <c r="K17" i="17"/>
  <c r="J17" i="17"/>
  <c r="I17" i="17"/>
  <c r="G17" i="17"/>
  <c r="F17" i="17"/>
  <c r="E17" i="17"/>
  <c r="D17" i="17"/>
  <c r="C17" i="17"/>
  <c r="O16" i="17"/>
  <c r="H16" i="17"/>
  <c r="O15" i="17"/>
  <c r="H15" i="17"/>
  <c r="O14" i="17"/>
  <c r="H14" i="17"/>
  <c r="O13" i="17"/>
  <c r="H13" i="17"/>
  <c r="O12" i="17"/>
  <c r="H12" i="17"/>
  <c r="O11" i="17"/>
  <c r="H11" i="17"/>
  <c r="O10" i="17"/>
  <c r="H10" i="17"/>
  <c r="O9" i="17"/>
  <c r="H9" i="17"/>
  <c r="O8" i="17"/>
  <c r="H8" i="17"/>
  <c r="O7" i="17"/>
  <c r="H7" i="17"/>
  <c r="O6" i="17"/>
  <c r="H6" i="17"/>
  <c r="O5" i="17"/>
  <c r="H5" i="17"/>
  <c r="O4" i="17"/>
  <c r="H4" i="17"/>
  <c r="Q17" i="16"/>
  <c r="P17" i="16"/>
  <c r="N17" i="16"/>
  <c r="M17" i="16"/>
  <c r="L17" i="16"/>
  <c r="K17" i="16"/>
  <c r="J17" i="16"/>
  <c r="I17" i="16"/>
  <c r="G17" i="16"/>
  <c r="F17" i="16"/>
  <c r="E17" i="16"/>
  <c r="D17" i="16"/>
  <c r="C17" i="16"/>
  <c r="O16" i="16"/>
  <c r="H16" i="16"/>
  <c r="O15" i="16"/>
  <c r="H15" i="16"/>
  <c r="O14" i="16"/>
  <c r="H14" i="16"/>
  <c r="O13" i="16"/>
  <c r="H13" i="16"/>
  <c r="O12" i="16"/>
  <c r="H12" i="16"/>
  <c r="O11" i="16"/>
  <c r="H11" i="16"/>
  <c r="O10" i="16"/>
  <c r="H10" i="16"/>
  <c r="O9" i="16"/>
  <c r="H9" i="16"/>
  <c r="O8" i="16"/>
  <c r="H8" i="16"/>
  <c r="O7" i="16"/>
  <c r="H7" i="16"/>
  <c r="O6" i="16"/>
  <c r="H6" i="16"/>
  <c r="O5" i="16"/>
  <c r="H5" i="16"/>
  <c r="O4" i="16"/>
  <c r="H4" i="16"/>
  <c r="AC8" i="15"/>
  <c r="Q17" i="4"/>
  <c r="P17" i="4"/>
  <c r="N17" i="4"/>
  <c r="M17" i="4"/>
  <c r="L17" i="4"/>
  <c r="K17" i="4"/>
  <c r="J17" i="4"/>
  <c r="I17" i="4"/>
  <c r="G17" i="4"/>
  <c r="F17" i="4"/>
  <c r="E17" i="4"/>
  <c r="D17" i="4"/>
  <c r="C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6" i="4"/>
  <c r="H6" i="4"/>
  <c r="O5" i="4"/>
  <c r="H5" i="4"/>
  <c r="O4" i="4"/>
  <c r="H4" i="4"/>
  <c r="G17" i="15"/>
  <c r="O17" i="23"/>
  <c r="AD5" i="15"/>
  <c r="O17" i="21"/>
  <c r="AD4" i="15"/>
  <c r="AD9" i="15"/>
  <c r="AD7" i="15"/>
  <c r="AD13" i="15"/>
  <c r="O17" i="19"/>
  <c r="V16" i="15"/>
  <c r="O17" i="18"/>
  <c r="O17" i="17"/>
  <c r="AC6" i="15"/>
  <c r="AC10" i="15"/>
  <c r="AC12" i="15"/>
  <c r="AC16" i="15"/>
  <c r="W17" i="15"/>
  <c r="T6" i="15"/>
  <c r="V9" i="15"/>
  <c r="Y6" i="15"/>
  <c r="T8" i="15"/>
  <c r="Y8" i="15"/>
  <c r="T10" i="15"/>
  <c r="Y10" i="15"/>
  <c r="T12" i="15"/>
  <c r="Y12" i="15"/>
  <c r="T14" i="15"/>
  <c r="Y14" i="15"/>
  <c r="T16" i="15"/>
  <c r="Y16" i="15"/>
  <c r="S4" i="15"/>
  <c r="S5" i="15"/>
  <c r="U6" i="15"/>
  <c r="S7" i="15"/>
  <c r="U8" i="15"/>
  <c r="S9" i="15"/>
  <c r="U10" i="15"/>
  <c r="S11" i="15"/>
  <c r="U12" i="15"/>
  <c r="S13" i="15"/>
  <c r="U14" i="15"/>
  <c r="S15" i="15"/>
  <c r="U16" i="15"/>
  <c r="Z4" i="15"/>
  <c r="Z5" i="15"/>
  <c r="AB6" i="15"/>
  <c r="Z7" i="15"/>
  <c r="AB8" i="15"/>
  <c r="Z9" i="15"/>
  <c r="AB10" i="15"/>
  <c r="Z11" i="15"/>
  <c r="AB12" i="15"/>
  <c r="Z13" i="15"/>
  <c r="AB14" i="15"/>
  <c r="Z15" i="15"/>
  <c r="AB16" i="15"/>
  <c r="AH8" i="15"/>
  <c r="AH12" i="15"/>
  <c r="AH16" i="15"/>
  <c r="T4" i="15"/>
  <c r="Y4" i="15"/>
  <c r="T5" i="15"/>
  <c r="Y5" i="15"/>
  <c r="T7" i="15"/>
  <c r="Y7" i="15"/>
  <c r="T9" i="15"/>
  <c r="Y9" i="15"/>
  <c r="T11" i="15"/>
  <c r="Y11" i="15"/>
  <c r="T13" i="15"/>
  <c r="Y13" i="15"/>
  <c r="T15" i="15"/>
  <c r="Y15" i="15"/>
  <c r="AA4" i="15"/>
  <c r="AF4" i="15"/>
  <c r="AA5" i="15"/>
  <c r="AF5" i="15"/>
  <c r="AA7" i="15"/>
  <c r="AF7" i="15"/>
  <c r="AA9" i="15"/>
  <c r="AF9" i="15"/>
  <c r="AA11" i="15"/>
  <c r="AF11" i="15"/>
  <c r="AA13" i="15"/>
  <c r="AF13" i="15"/>
  <c r="AA15" i="15"/>
  <c r="AF15" i="15"/>
  <c r="AH5" i="15"/>
  <c r="AH9" i="15"/>
  <c r="AH13" i="15"/>
  <c r="V10" i="15"/>
  <c r="U4" i="15"/>
  <c r="U5" i="15"/>
  <c r="S6" i="15"/>
  <c r="U7" i="15"/>
  <c r="S8" i="15"/>
  <c r="U9" i="15"/>
  <c r="S10" i="15"/>
  <c r="U11" i="15"/>
  <c r="S12" i="15"/>
  <c r="U13" i="15"/>
  <c r="S14" i="15"/>
  <c r="U15" i="15"/>
  <c r="S16" i="15"/>
  <c r="AB4" i="15"/>
  <c r="AB5" i="15"/>
  <c r="Z6" i="15"/>
  <c r="AB7" i="15"/>
  <c r="Z8" i="15"/>
  <c r="AB9" i="15"/>
  <c r="Z10" i="15"/>
  <c r="AB11" i="15"/>
  <c r="Z12" i="15"/>
  <c r="AB13" i="15"/>
  <c r="Z14" i="15"/>
  <c r="AB15" i="15"/>
  <c r="Z16" i="15"/>
  <c r="AH6" i="15"/>
  <c r="AH10" i="15"/>
  <c r="AH14" i="15"/>
  <c r="AA6" i="15"/>
  <c r="AF6" i="15"/>
  <c r="AA8" i="15"/>
  <c r="AF8" i="15"/>
  <c r="AA10" i="15"/>
  <c r="AF10" i="15"/>
  <c r="AA12" i="15"/>
  <c r="AF12" i="15"/>
  <c r="AA14" i="15"/>
  <c r="AF14" i="15"/>
  <c r="AA16" i="15"/>
  <c r="AF16" i="15"/>
  <c r="AH4" i="15"/>
  <c r="AH7" i="15"/>
  <c r="AH11" i="15"/>
  <c r="AH15" i="15"/>
  <c r="Q17" i="15"/>
  <c r="AG15" i="15"/>
  <c r="AG11" i="15"/>
  <c r="AG7" i="15"/>
  <c r="AG4" i="15"/>
  <c r="AG14" i="15"/>
  <c r="AG10" i="15"/>
  <c r="AG6" i="15"/>
  <c r="AG13" i="15"/>
  <c r="AG9" i="15"/>
  <c r="AG5" i="15"/>
  <c r="AG16" i="15"/>
  <c r="AG12" i="15"/>
  <c r="AG8" i="15"/>
  <c r="O10" i="15"/>
  <c r="O14" i="15"/>
  <c r="H5" i="15"/>
  <c r="H9" i="15"/>
  <c r="O5" i="15"/>
  <c r="O9" i="15"/>
  <c r="O13" i="15"/>
  <c r="O17" i="24"/>
  <c r="H17" i="24"/>
  <c r="H17" i="23"/>
  <c r="H13" i="15"/>
  <c r="O17" i="22"/>
  <c r="H17" i="21"/>
  <c r="H17" i="20"/>
  <c r="H17" i="18"/>
  <c r="H17" i="17"/>
  <c r="H6" i="15"/>
  <c r="H10" i="15"/>
  <c r="H14" i="15"/>
  <c r="R17" i="15"/>
  <c r="O7" i="15"/>
  <c r="O17" i="16"/>
  <c r="O16" i="15"/>
  <c r="O15" i="15"/>
  <c r="O12" i="15"/>
  <c r="O11" i="15"/>
  <c r="O8" i="15"/>
  <c r="O6" i="15"/>
  <c r="O4" i="15"/>
  <c r="H16" i="15"/>
  <c r="H15" i="15"/>
  <c r="H12" i="15"/>
  <c r="H11" i="15"/>
  <c r="H8" i="15"/>
  <c r="H7" i="15"/>
  <c r="H17" i="16"/>
  <c r="H4" i="15"/>
  <c r="V5" i="15"/>
  <c r="C17" i="15"/>
  <c r="V13" i="15"/>
  <c r="W14" i="15"/>
  <c r="J17" i="15"/>
  <c r="Z17" i="15"/>
  <c r="Z22" i="15"/>
  <c r="N17" i="15"/>
  <c r="AD17" i="15"/>
  <c r="L17" i="15"/>
  <c r="AB17" i="15"/>
  <c r="AC11" i="15"/>
  <c r="AD16" i="15"/>
  <c r="V6" i="15"/>
  <c r="W7" i="15"/>
  <c r="V8" i="15"/>
  <c r="V12" i="15"/>
  <c r="W4" i="15"/>
  <c r="W15" i="15"/>
  <c r="V4" i="15"/>
  <c r="K17" i="15"/>
  <c r="AA17" i="15"/>
  <c r="P17" i="15"/>
  <c r="V11" i="15"/>
  <c r="W16" i="15"/>
  <c r="D17" i="15"/>
  <c r="I17" i="15"/>
  <c r="W6" i="15"/>
  <c r="W10" i="15"/>
  <c r="AC4" i="15"/>
  <c r="AC7" i="15"/>
  <c r="AD8" i="15"/>
  <c r="AD12" i="15"/>
  <c r="AC15" i="15"/>
  <c r="V7" i="15"/>
  <c r="W8" i="15"/>
  <c r="W12" i="15"/>
  <c r="V15" i="15"/>
  <c r="AC5" i="15"/>
  <c r="AC9" i="15"/>
  <c r="W11" i="15"/>
  <c r="V14" i="15"/>
  <c r="M17" i="15"/>
  <c r="AC17" i="15"/>
  <c r="W5" i="15"/>
  <c r="W9" i="15"/>
  <c r="W13" i="15"/>
  <c r="E17" i="15"/>
  <c r="F17" i="15"/>
  <c r="V17" i="15"/>
  <c r="AC13" i="15"/>
  <c r="AD14" i="15"/>
  <c r="AD10" i="15"/>
  <c r="AD11" i="15"/>
  <c r="AC14" i="15"/>
  <c r="AD15" i="15"/>
  <c r="O17" i="4"/>
  <c r="H17" i="4"/>
  <c r="AG17" i="15"/>
  <c r="X6" i="15"/>
  <c r="AA27" i="15"/>
  <c r="AA22" i="15"/>
  <c r="AA24" i="15"/>
  <c r="Z24" i="15"/>
  <c r="AB22" i="15"/>
  <c r="AB24" i="15"/>
  <c r="AB27" i="15"/>
  <c r="AB29" i="15"/>
  <c r="X14" i="15"/>
  <c r="X10" i="15"/>
  <c r="Y17" i="15"/>
  <c r="X16" i="15"/>
  <c r="X12" i="15"/>
  <c r="X8" i="15"/>
  <c r="U17" i="15"/>
  <c r="U22" i="15"/>
  <c r="U24" i="15"/>
  <c r="AE14" i="15"/>
  <c r="AE10" i="15"/>
  <c r="AE6" i="15"/>
  <c r="T17" i="15"/>
  <c r="AE4" i="15"/>
  <c r="X13" i="15"/>
  <c r="X9" i="15"/>
  <c r="X5" i="15"/>
  <c r="AH17" i="15"/>
  <c r="AF17" i="15"/>
  <c r="AF31" i="15"/>
  <c r="AF33" i="15"/>
  <c r="AI33" i="15"/>
  <c r="AE15" i="15"/>
  <c r="AE11" i="15"/>
  <c r="AE7" i="15"/>
  <c r="AE16" i="15"/>
  <c r="AE12" i="15"/>
  <c r="AE8" i="15"/>
  <c r="X15" i="15"/>
  <c r="X11" i="15"/>
  <c r="X7" i="15"/>
  <c r="X4" i="15"/>
  <c r="S17" i="15"/>
  <c r="S22" i="15"/>
  <c r="AE13" i="15"/>
  <c r="AE9" i="15"/>
  <c r="AE5" i="15"/>
  <c r="H17" i="15"/>
  <c r="O17" i="15"/>
  <c r="AE24" i="15"/>
  <c r="AE22" i="15"/>
  <c r="S24" i="15"/>
  <c r="T27" i="15"/>
  <c r="T29" i="15"/>
  <c r="T22" i="15"/>
  <c r="T24" i="15"/>
  <c r="AA29" i="15"/>
  <c r="AE29" i="15"/>
  <c r="AE27" i="15"/>
  <c r="X17" i="15"/>
  <c r="AE17" i="15"/>
  <c r="AI29" i="15"/>
  <c r="X24" i="15"/>
  <c r="AI24" i="15"/>
  <c r="AI35" i="15"/>
  <c r="X22" i="15"/>
</calcChain>
</file>

<file path=xl/sharedStrings.xml><?xml version="1.0" encoding="utf-8"?>
<sst xmlns="http://schemas.openxmlformats.org/spreadsheetml/2006/main" count="577" uniqueCount="56">
  <si>
    <t>K-8</t>
  </si>
  <si>
    <t>9-12</t>
  </si>
  <si>
    <t>PK-8</t>
  </si>
  <si>
    <t>K-6</t>
  </si>
  <si>
    <t>PK-6</t>
  </si>
  <si>
    <t>K-12</t>
  </si>
  <si>
    <t>PK-12</t>
  </si>
  <si>
    <t>Serving Days-Lunch</t>
  </si>
  <si>
    <t>Free</t>
  </si>
  <si>
    <t>Reduced</t>
  </si>
  <si>
    <t xml:space="preserve">Paid </t>
  </si>
  <si>
    <t>Adult Pd</t>
  </si>
  <si>
    <t>Emp Meal</t>
  </si>
  <si>
    <t>Total Meals</t>
  </si>
  <si>
    <t>Ala Carte$</t>
  </si>
  <si>
    <t>Ala Carte $</t>
  </si>
  <si>
    <t>Serving Days Breakfast</t>
  </si>
  <si>
    <t>Breakfast ADP</t>
  </si>
  <si>
    <t>Lunch ADP</t>
  </si>
  <si>
    <t xml:space="preserve">Month   </t>
  </si>
  <si>
    <t>Summary</t>
  </si>
  <si>
    <t>Snack Days</t>
  </si>
  <si>
    <t>Snack ADP</t>
  </si>
  <si>
    <t>Federal Rates</t>
  </si>
  <si>
    <t>PK-2</t>
  </si>
  <si>
    <t>Lunches</t>
  </si>
  <si>
    <t>Difference</t>
  </si>
  <si>
    <t>Days</t>
  </si>
  <si>
    <t>Projected Federal Dollars</t>
  </si>
  <si>
    <t>Federal Revenue</t>
  </si>
  <si>
    <t>Local Income</t>
  </si>
  <si>
    <t>Projected Paid Student Lunches</t>
  </si>
  <si>
    <t>Budgeted Paid Student Lunches</t>
  </si>
  <si>
    <t>Aug-Sept</t>
  </si>
  <si>
    <t>Projected Ala Carte Dollars</t>
  </si>
  <si>
    <t>Budgeted Ala Carte Dollars</t>
  </si>
  <si>
    <t>Recap</t>
  </si>
  <si>
    <t>Over/(Under)</t>
  </si>
  <si>
    <t>Snack</t>
  </si>
  <si>
    <t>Paid</t>
  </si>
  <si>
    <t>Total</t>
  </si>
  <si>
    <t>Budgeted Breakfast ADP</t>
  </si>
  <si>
    <t>Budgeted Lunch ADP</t>
  </si>
  <si>
    <t>Budgeted</t>
  </si>
  <si>
    <t xml:space="preserve">ALA </t>
  </si>
  <si>
    <t>Carte $</t>
  </si>
  <si>
    <t>School</t>
  </si>
  <si>
    <t>Instructions</t>
  </si>
  <si>
    <t>To use this workbook you need to zero out the values in the Aug-Sept tab and put your own in for each month</t>
  </si>
  <si>
    <t>At the beginning of the year</t>
  </si>
  <si>
    <t>Fill in the Federal Rates and Local Rates</t>
  </si>
  <si>
    <t>Fill in the Budgeted dollars by category</t>
  </si>
  <si>
    <t>Fill in the budgeted Average Daily Participation (ADP) numbers</t>
  </si>
  <si>
    <t>Each Month</t>
  </si>
  <si>
    <t>Fill in the meal counts and the actual servings days for each program</t>
  </si>
  <si>
    <t>Budget Federal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</si>
</sst>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Garamond"/>
      <family val="1"/>
    </font>
    <font>
      <b/>
      <sz val="13"/>
      <color theme="1"/>
      <name val="Garamond"/>
      <family val="1"/>
    </font>
    <font>
      <sz val="13"/>
      <name val="Garamond"/>
      <family val="1"/>
    </font>
    <font>
      <b/>
      <u/>
      <sz val="13"/>
      <color theme="1"/>
      <name val="Garamond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4" fontId="3" fillId="0" borderId="4" xfId="1" applyFont="1" applyBorder="1"/>
    <xf numFmtId="0" fontId="3" fillId="0" borderId="4" xfId="0" applyFont="1" applyBorder="1"/>
    <xf numFmtId="0" fontId="3" fillId="0" borderId="13" xfId="0" applyFont="1" applyBorder="1"/>
    <xf numFmtId="0" fontId="3" fillId="0" borderId="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/>
    <xf numFmtId="49" fontId="3" fillId="0" borderId="0" xfId="0" applyNumberFormat="1" applyFont="1"/>
    <xf numFmtId="44" fontId="3" fillId="0" borderId="6" xfId="1" applyFont="1" applyFill="1" applyBorder="1"/>
    <xf numFmtId="44" fontId="3" fillId="0" borderId="0" xfId="1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2" xfId="0" applyFont="1" applyBorder="1"/>
    <xf numFmtId="44" fontId="3" fillId="0" borderId="6" xfId="1" applyFont="1" applyBorder="1"/>
    <xf numFmtId="44" fontId="3" fillId="0" borderId="0" xfId="1" applyFont="1" applyBorder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/>
    <xf numFmtId="1" fontId="3" fillId="0" borderId="6" xfId="1" applyNumberFormat="1" applyFont="1" applyFill="1" applyBorder="1"/>
    <xf numFmtId="1" fontId="3" fillId="0" borderId="0" xfId="1" applyNumberFormat="1" applyFont="1" applyFill="1" applyBorder="1"/>
    <xf numFmtId="1" fontId="3" fillId="0" borderId="0" xfId="0" applyNumberFormat="1" applyFont="1" applyBorder="1"/>
    <xf numFmtId="1" fontId="3" fillId="0" borderId="14" xfId="1" applyNumberFormat="1" applyFont="1" applyFill="1" applyBorder="1"/>
    <xf numFmtId="1" fontId="3" fillId="0" borderId="6" xfId="1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/>
    <xf numFmtId="49" fontId="3" fillId="0" borderId="0" xfId="0" applyNumberFormat="1" applyFont="1" applyAlignment="1">
      <alignment horizontal="center"/>
    </xf>
    <xf numFmtId="1" fontId="3" fillId="0" borderId="8" xfId="0" applyNumberFormat="1" applyFont="1" applyFill="1" applyBorder="1"/>
    <xf numFmtId="1" fontId="3" fillId="0" borderId="8" xfId="0" applyNumberFormat="1" applyFont="1" applyBorder="1"/>
    <xf numFmtId="44" fontId="3" fillId="0" borderId="8" xfId="1" applyFont="1" applyBorder="1"/>
    <xf numFmtId="44" fontId="3" fillId="0" borderId="11" xfId="1" applyFont="1" applyBorder="1"/>
    <xf numFmtId="1" fontId="3" fillId="0" borderId="15" xfId="0" applyNumberFormat="1" applyFont="1" applyBorder="1"/>
    <xf numFmtId="1" fontId="3" fillId="0" borderId="11" xfId="0" applyNumberFormat="1" applyFont="1" applyFill="1" applyBorder="1"/>
    <xf numFmtId="0" fontId="3" fillId="4" borderId="8" xfId="2" applyNumberFormat="1" applyFont="1" applyFill="1" applyBorder="1"/>
    <xf numFmtId="0" fontId="3" fillId="4" borderId="7" xfId="2" applyNumberFormat="1" applyFont="1" applyFill="1" applyBorder="1"/>
    <xf numFmtId="0" fontId="3" fillId="0" borderId="9" xfId="2" applyNumberFormat="1" applyFont="1" applyFill="1" applyBorder="1"/>
    <xf numFmtId="44" fontId="3" fillId="4" borderId="15" xfId="2" applyNumberFormat="1" applyFont="1" applyFill="1" applyBorder="1"/>
    <xf numFmtId="44" fontId="3" fillId="4" borderId="16" xfId="2" applyNumberFormat="1" applyFont="1" applyFill="1" applyBorder="1"/>
    <xf numFmtId="1" fontId="3" fillId="0" borderId="7" xfId="0" applyNumberFormat="1" applyFont="1" applyBorder="1"/>
    <xf numFmtId="44" fontId="3" fillId="0" borderId="7" xfId="1" applyFont="1" applyBorder="1"/>
    <xf numFmtId="37" fontId="3" fillId="0" borderId="7" xfId="1" applyNumberFormat="1" applyFont="1" applyBorder="1"/>
    <xf numFmtId="44" fontId="3" fillId="0" borderId="12" xfId="1" applyFont="1" applyBorder="1"/>
    <xf numFmtId="1" fontId="3" fillId="0" borderId="20" xfId="0" applyNumberFormat="1" applyFont="1" applyFill="1" applyBorder="1"/>
    <xf numFmtId="1" fontId="5" fillId="0" borderId="21" xfId="3" applyNumberFormat="1" applyFont="1" applyFill="1" applyBorder="1"/>
    <xf numFmtId="1" fontId="5" fillId="0" borderId="22" xfId="3" applyNumberFormat="1" applyFont="1" applyFill="1" applyBorder="1"/>
    <xf numFmtId="1" fontId="5" fillId="0" borderId="23" xfId="3" applyNumberFormat="1" applyFont="1" applyFill="1" applyBorder="1"/>
    <xf numFmtId="44" fontId="3" fillId="0" borderId="24" xfId="2" applyNumberFormat="1" applyFont="1" applyFill="1" applyBorder="1"/>
    <xf numFmtId="44" fontId="3" fillId="0" borderId="0" xfId="0" applyNumberFormat="1" applyFont="1"/>
    <xf numFmtId="1" fontId="5" fillId="0" borderId="0" xfId="3" applyNumberFormat="1" applyFont="1" applyFill="1" applyBorder="1"/>
    <xf numFmtId="44" fontId="3" fillId="0" borderId="0" xfId="2" applyNumberFormat="1" applyFont="1" applyFill="1" applyBorder="1"/>
    <xf numFmtId="0" fontId="3" fillId="0" borderId="3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/>
    <xf numFmtId="0" fontId="6" fillId="0" borderId="6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3" borderId="6" xfId="0" applyFont="1" applyFill="1" applyBorder="1" applyAlignment="1">
      <alignment horizontal="left" indent="1"/>
    </xf>
    <xf numFmtId="4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44" fontId="3" fillId="3" borderId="0" xfId="1" applyFont="1" applyFill="1" applyBorder="1"/>
    <xf numFmtId="0" fontId="3" fillId="0" borderId="6" xfId="0" applyFont="1" applyBorder="1" applyAlignment="1">
      <alignment horizontal="left" indent="1"/>
    </xf>
    <xf numFmtId="49" fontId="3" fillId="0" borderId="0" xfId="0" applyNumberFormat="1" applyFont="1" applyBorder="1"/>
    <xf numFmtId="164" fontId="3" fillId="0" borderId="0" xfId="0" applyNumberFormat="1" applyFont="1" applyBorder="1"/>
    <xf numFmtId="49" fontId="3" fillId="3" borderId="0" xfId="0" applyNumberFormat="1" applyFont="1" applyFill="1" applyBorder="1"/>
    <xf numFmtId="164" fontId="3" fillId="3" borderId="0" xfId="0" applyNumberFormat="1" applyFont="1" applyFill="1" applyBorder="1"/>
    <xf numFmtId="6" fontId="3" fillId="0" borderId="0" xfId="0" applyNumberFormat="1" applyFont="1" applyBorder="1"/>
    <xf numFmtId="0" fontId="3" fillId="3" borderId="6" xfId="0" applyFont="1" applyFill="1" applyBorder="1"/>
    <xf numFmtId="44" fontId="3" fillId="3" borderId="0" xfId="1" applyFont="1" applyFill="1" applyBorder="1" applyAlignment="1">
      <alignment horizontal="right"/>
    </xf>
    <xf numFmtId="6" fontId="3" fillId="3" borderId="0" xfId="0" applyNumberFormat="1" applyFont="1" applyFill="1" applyBorder="1"/>
    <xf numFmtId="0" fontId="3" fillId="0" borderId="17" xfId="0" applyFont="1" applyBorder="1"/>
    <xf numFmtId="49" fontId="3" fillId="0" borderId="18" xfId="0" applyNumberFormat="1" applyFont="1" applyBorder="1"/>
    <xf numFmtId="0" fontId="3" fillId="0" borderId="18" xfId="0" applyFont="1" applyBorder="1"/>
    <xf numFmtId="6" fontId="3" fillId="0" borderId="18" xfId="0" applyNumberFormat="1" applyFont="1" applyBorder="1"/>
    <xf numFmtId="0" fontId="3" fillId="0" borderId="19" xfId="0" applyFont="1" applyBorder="1"/>
    <xf numFmtId="0" fontId="6" fillId="0" borderId="0" xfId="0" applyFont="1"/>
    <xf numFmtId="0" fontId="3" fillId="5" borderId="0" xfId="0" applyFont="1" applyFill="1"/>
    <xf numFmtId="49" fontId="3" fillId="5" borderId="0" xfId="0" applyNumberFormat="1" applyFont="1" applyFill="1"/>
    <xf numFmtId="0" fontId="3" fillId="3" borderId="0" xfId="0" applyFont="1" applyFill="1" applyAlignment="1">
      <alignment horizontal="left" indent="2"/>
    </xf>
    <xf numFmtId="49" fontId="3" fillId="3" borderId="0" xfId="0" applyNumberFormat="1" applyFont="1" applyFill="1"/>
    <xf numFmtId="0" fontId="3" fillId="4" borderId="0" xfId="0" applyFont="1" applyFill="1" applyAlignment="1">
      <alignment horizontal="left" indent="2"/>
    </xf>
    <xf numFmtId="49" fontId="3" fillId="4" borderId="0" xfId="0" applyNumberFormat="1" applyFont="1" applyFill="1"/>
    <xf numFmtId="0" fontId="3" fillId="4" borderId="0" xfId="0" applyFont="1" applyFill="1"/>
    <xf numFmtId="0" fontId="3" fillId="2" borderId="0" xfId="0" applyFont="1" applyFill="1" applyAlignment="1">
      <alignment horizontal="left" indent="2"/>
    </xf>
    <xf numFmtId="49" fontId="3" fillId="2" borderId="0" xfId="0" applyNumberFormat="1" applyFont="1" applyFill="1"/>
    <xf numFmtId="0" fontId="3" fillId="2" borderId="0" xfId="0" applyFont="1" applyFill="1"/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/>
    <xf numFmtId="0" fontId="3" fillId="0" borderId="14" xfId="0" applyFont="1" applyFill="1" applyBorder="1" applyAlignment="1">
      <alignment horizontal="center"/>
    </xf>
    <xf numFmtId="1" fontId="3" fillId="2" borderId="8" xfId="0" applyNumberFormat="1" applyFont="1" applyFill="1" applyBorder="1"/>
    <xf numFmtId="1" fontId="3" fillId="2" borderId="7" xfId="0" applyNumberFormat="1" applyFont="1" applyFill="1" applyBorder="1"/>
    <xf numFmtId="44" fontId="3" fillId="2" borderId="9" xfId="1" applyFont="1" applyFill="1" applyBorder="1"/>
    <xf numFmtId="44" fontId="3" fillId="2" borderId="12" xfId="1" applyFont="1" applyFill="1" applyBorder="1"/>
    <xf numFmtId="1" fontId="3" fillId="2" borderId="15" xfId="1" applyNumberFormat="1" applyFont="1" applyFill="1" applyBorder="1"/>
    <xf numFmtId="1" fontId="3" fillId="0" borderId="16" xfId="1" applyNumberFormat="1" applyFont="1" applyBorder="1"/>
    <xf numFmtId="0" fontId="3" fillId="2" borderId="0" xfId="0" applyFont="1" applyFill="1" applyBorder="1"/>
    <xf numFmtId="44" fontId="3" fillId="2" borderId="10" xfId="1" applyFont="1" applyFill="1" applyBorder="1"/>
    <xf numFmtId="37" fontId="3" fillId="0" borderId="16" xfId="1" applyNumberFormat="1" applyFont="1" applyBorder="1"/>
    <xf numFmtId="0" fontId="2" fillId="0" borderId="0" xfId="3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showGridLines="0" tabSelected="1" zoomScale="78" zoomScaleNormal="78" zoomScalePageLayoutView="78" workbookViewId="0">
      <selection activeCell="Z41" sqref="Z41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9.140625" style="12" hidden="1" customWidth="1"/>
    <col min="7" max="7" width="10.42578125" style="12" hidden="1" customWidth="1"/>
    <col min="8" max="9" width="11.28515625" style="12" hidden="1" customWidth="1"/>
    <col min="10" max="14" width="9.140625" style="12" hidden="1" customWidth="1"/>
    <col min="15" max="15" width="11.28515625" style="12" hidden="1" customWidth="1"/>
    <col min="16" max="18" width="10.7109375" style="12" hidden="1" customWidth="1"/>
    <col min="19" max="19" width="12.28515625" style="12" bestFit="1" customWidth="1"/>
    <col min="20" max="20" width="10.85546875" style="12" bestFit="1" customWidth="1"/>
    <col min="21" max="21" width="9.85546875" style="12" bestFit="1" customWidth="1"/>
    <col min="22" max="22" width="0" style="12" hidden="1" customWidth="1"/>
    <col min="23" max="23" width="10.42578125" style="12" hidden="1" customWidth="1"/>
    <col min="24" max="24" width="14" style="12" bestFit="1" customWidth="1"/>
    <col min="25" max="25" width="11" style="12" customWidth="1"/>
    <col min="26" max="26" width="14" style="12" bestFit="1" customWidth="1"/>
    <col min="27" max="27" width="11.85546875" style="12" bestFit="1" customWidth="1"/>
    <col min="28" max="28" width="11.28515625" style="12" bestFit="1" customWidth="1"/>
    <col min="29" max="30" width="0" style="12" hidden="1" customWidth="1"/>
    <col min="31" max="31" width="13.140625" style="12" customWidth="1"/>
    <col min="32" max="32" width="13.42578125" style="12" bestFit="1" customWidth="1"/>
    <col min="33" max="33" width="14.140625" style="12" bestFit="1" customWidth="1"/>
    <col min="34" max="34" width="9.140625" style="12" bestFit="1" customWidth="1"/>
    <col min="35" max="35" width="11.85546875" style="12" bestFit="1" customWidth="1"/>
    <col min="36" max="42" width="9.140625" style="12" bestFit="1" customWidth="1"/>
    <col min="43" max="43" width="11.85546875" style="12" bestFit="1" customWidth="1"/>
    <col min="44" max="16384" width="8.85546875" style="12"/>
  </cols>
  <sheetData>
    <row r="1" spans="1:43" ht="17.25" thickBot="1" x14ac:dyDescent="0.3">
      <c r="A1" s="1" t="s">
        <v>19</v>
      </c>
      <c r="B1" s="2" t="s">
        <v>20</v>
      </c>
      <c r="C1" s="110" t="s">
        <v>16</v>
      </c>
      <c r="D1" s="111"/>
      <c r="E1" s="111"/>
      <c r="F1" s="111"/>
      <c r="G1" s="3">
        <f>'Aug-Sept'!G1+Oct!G1+Nov!G1+Dec!G1+Jan!G1+Feb!G1+Mar!G1+Apr!G1+May!G1+June!G1</f>
        <v>29</v>
      </c>
      <c r="H1" s="4"/>
      <c r="I1" s="5"/>
      <c r="J1" s="112" t="s">
        <v>7</v>
      </c>
      <c r="K1" s="113"/>
      <c r="L1" s="113"/>
      <c r="M1" s="113"/>
      <c r="N1" s="3">
        <f>'Aug-Sept'!N1+Oct!N1+Nov!N1+Dec!N1+Jan!N1+Feb!N1+Mar!N1+Apr!N1+May!N1+June!N1</f>
        <v>29</v>
      </c>
      <c r="O1" s="4"/>
      <c r="P1" s="6"/>
      <c r="Q1" s="7">
        <v>0.8</v>
      </c>
      <c r="R1" s="8"/>
      <c r="S1" s="107" t="s">
        <v>17</v>
      </c>
      <c r="T1" s="108"/>
      <c r="U1" s="108"/>
      <c r="V1" s="108"/>
      <c r="W1" s="108"/>
      <c r="X1" s="108"/>
      <c r="Y1" s="109"/>
      <c r="Z1" s="107" t="s">
        <v>18</v>
      </c>
      <c r="AA1" s="108"/>
      <c r="AB1" s="108"/>
      <c r="AC1" s="108"/>
      <c r="AD1" s="108"/>
      <c r="AE1" s="108"/>
      <c r="AF1" s="108"/>
      <c r="AG1" s="9" t="s">
        <v>22</v>
      </c>
      <c r="AH1" s="10" t="s">
        <v>24</v>
      </c>
      <c r="AI1" s="107" t="s">
        <v>41</v>
      </c>
      <c r="AJ1" s="108"/>
      <c r="AK1" s="108"/>
      <c r="AL1" s="109"/>
      <c r="AM1" s="107" t="s">
        <v>42</v>
      </c>
      <c r="AN1" s="108"/>
      <c r="AO1" s="108"/>
      <c r="AP1" s="109"/>
      <c r="AQ1" s="11" t="s">
        <v>43</v>
      </c>
    </row>
    <row r="2" spans="1:43" ht="17.25" thickBot="1" x14ac:dyDescent="0.3">
      <c r="B2" s="13" t="s">
        <v>27</v>
      </c>
      <c r="C2" s="14"/>
      <c r="D2" s="15"/>
      <c r="E2" s="15"/>
      <c r="F2" s="16"/>
      <c r="G2" s="3">
        <f>'Aug-Sept'!G2+Oct!G2+Nov!G2+Dec!G2+Jan!G2+Feb!G2+Mar!G2+Apr!G2+May!G2+June!G2</f>
        <v>0</v>
      </c>
      <c r="H2" s="17"/>
      <c r="I2" s="18"/>
      <c r="J2" s="19"/>
      <c r="K2" s="20"/>
      <c r="L2" s="20"/>
      <c r="M2" s="17"/>
      <c r="N2" s="3">
        <f>'Aug-Sept'!N2+Oct!N2+Nov!N2+Dec!N2+Jan!N2+Feb!N2+Mar!N2+Apr!N2+May!N2+June!N2</f>
        <v>0</v>
      </c>
      <c r="O2" s="17"/>
      <c r="P2" s="18"/>
      <c r="Q2" s="16">
        <f>'Aug-Sept'!Q2+Oct!Q2+Nov!Q2+Dec!Q2+Jan!Q2+Feb!Q2+Mar!Q2+Apr!Q2+May!Q2+June!Q2</f>
        <v>10</v>
      </c>
      <c r="R2" s="21" t="s">
        <v>24</v>
      </c>
      <c r="S2" s="22">
        <v>170</v>
      </c>
      <c r="T2" s="16"/>
      <c r="U2" s="16"/>
      <c r="V2" s="16"/>
      <c r="W2" s="17"/>
      <c r="X2" s="17"/>
      <c r="Y2" s="18"/>
      <c r="Z2" s="23">
        <v>170</v>
      </c>
      <c r="AA2" s="24"/>
      <c r="AB2" s="24"/>
      <c r="AC2" s="24"/>
      <c r="AD2" s="25"/>
      <c r="AE2" s="25"/>
      <c r="AF2" s="25"/>
      <c r="AG2" s="26">
        <v>150</v>
      </c>
      <c r="AH2" s="27">
        <v>170</v>
      </c>
      <c r="AI2" s="28"/>
      <c r="AJ2" s="17"/>
      <c r="AK2" s="17"/>
      <c r="AL2" s="18"/>
      <c r="AM2" s="28"/>
      <c r="AN2" s="17"/>
      <c r="AO2" s="17"/>
      <c r="AP2" s="18"/>
      <c r="AQ2" s="29" t="s">
        <v>44</v>
      </c>
    </row>
    <row r="3" spans="1:43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8" t="s">
        <v>21</v>
      </c>
      <c r="R3" s="31" t="s">
        <v>25</v>
      </c>
      <c r="S3" s="30" t="s">
        <v>8</v>
      </c>
      <c r="T3" s="31" t="s">
        <v>9</v>
      </c>
      <c r="U3" s="31" t="s">
        <v>10</v>
      </c>
      <c r="V3" s="31" t="s">
        <v>11</v>
      </c>
      <c r="W3" s="31" t="s">
        <v>12</v>
      </c>
      <c r="X3" s="31" t="s">
        <v>13</v>
      </c>
      <c r="Y3" s="32" t="s">
        <v>14</v>
      </c>
      <c r="Z3" s="30" t="s">
        <v>8</v>
      </c>
      <c r="AA3" s="31" t="s">
        <v>9</v>
      </c>
      <c r="AB3" s="31" t="s">
        <v>10</v>
      </c>
      <c r="AC3" s="31" t="s">
        <v>11</v>
      </c>
      <c r="AD3" s="31" t="s">
        <v>12</v>
      </c>
      <c r="AE3" s="31" t="s">
        <v>13</v>
      </c>
      <c r="AF3" s="31" t="s">
        <v>15</v>
      </c>
      <c r="AG3" s="33"/>
      <c r="AH3" s="30" t="s">
        <v>25</v>
      </c>
      <c r="AI3" s="30" t="s">
        <v>8</v>
      </c>
      <c r="AJ3" s="21" t="s">
        <v>9</v>
      </c>
      <c r="AK3" s="21" t="s">
        <v>39</v>
      </c>
      <c r="AL3" s="32" t="s">
        <v>40</v>
      </c>
      <c r="AM3" s="30" t="s">
        <v>8</v>
      </c>
      <c r="AN3" s="21" t="s">
        <v>9</v>
      </c>
      <c r="AO3" s="21" t="s">
        <v>39</v>
      </c>
      <c r="AP3" s="32" t="s">
        <v>40</v>
      </c>
      <c r="AQ3" s="29" t="s">
        <v>45</v>
      </c>
    </row>
    <row r="4" spans="1:43" x14ac:dyDescent="0.25">
      <c r="A4" s="12" t="s">
        <v>46</v>
      </c>
      <c r="B4" s="34" t="s">
        <v>0</v>
      </c>
      <c r="C4" s="35">
        <f>'Aug-Sept'!C4+Oct!C4+Nov!C4+Dec!C4+Jan!C4+Feb!C4+Mar!C4+Apr!C4+May!C4+June!C4</f>
        <v>1859</v>
      </c>
      <c r="D4" s="35">
        <f>'Aug-Sept'!D4+Oct!D4+Nov!D4+Dec!D4+Jan!D4+Feb!D4+Mar!D4+Apr!D4+May!D4+June!D4</f>
        <v>531</v>
      </c>
      <c r="E4" s="35">
        <f>'Aug-Sept'!E4+Oct!E4+Nov!E4+Dec!E4+Jan!E4+Feb!E4+Mar!E4+Apr!E4+May!E4+June!E4</f>
        <v>575</v>
      </c>
      <c r="F4" s="35">
        <f>'Aug-Sept'!F4+Oct!F4+Nov!F4+Dec!F4+Jan!F4+Feb!F4+Mar!F4+Apr!F4+May!F4+June!F4</f>
        <v>4</v>
      </c>
      <c r="G4" s="35">
        <f>'Aug-Sept'!G4+Oct!G4+Nov!G4+Dec!G4+Jan!G4+Feb!G4+Mar!G4+Apr!G4+May!G4+June!G4</f>
        <v>6</v>
      </c>
      <c r="H4" s="35">
        <f>'Aug-Sept'!H4+Oct!H4+Nov!H4+Dec!H4+Jan!H4+Feb!H4+Mar!H4+Apr!H4+May!H4+June!H4</f>
        <v>2975</v>
      </c>
      <c r="I4" s="35">
        <f>'Aug-Sept'!I4+Oct!I4+Nov!I4+Dec!I4+Jan!I4+Feb!I4+Mar!I4+Apr!I4+May!I4+June!I4</f>
        <v>0</v>
      </c>
      <c r="J4" s="35">
        <f>'Aug-Sept'!J4+Oct!J4+Nov!J4+Dec!J4+Jan!J4+Feb!J4+Mar!J4+Apr!J4+May!J4+June!J4</f>
        <v>6302</v>
      </c>
      <c r="K4" s="35">
        <f>'Aug-Sept'!K4+Oct!K4+Nov!K4+Dec!K4+Jan!K4+Feb!K4+Mar!K4+Apr!K4+May!K4+June!K4</f>
        <v>1523</v>
      </c>
      <c r="L4" s="35">
        <f>'Aug-Sept'!L4+Oct!L4+Nov!L4+Dec!L4+Jan!L4+Feb!L4+Mar!L4+Apr!L4+May!L4+June!L4</f>
        <v>1339</v>
      </c>
      <c r="M4" s="35">
        <f>'Aug-Sept'!M4+Oct!M4+Nov!M4+Dec!M4+Jan!M4+Feb!M4+Mar!M4+Apr!M4+May!M4+June!M4</f>
        <v>10</v>
      </c>
      <c r="N4" s="35">
        <f>'Aug-Sept'!N4+Oct!N4+Nov!N4+Dec!N4+Jan!N4+Feb!N4+Mar!N4+Apr!N4+May!N4+June!N4</f>
        <v>82</v>
      </c>
      <c r="O4" s="35">
        <f>'Aug-Sept'!O4+Oct!O4+Nov!O4+Dec!O4+Jan!O4+Feb!O4+Mar!O4+Apr!O4+May!O4+June!O4</f>
        <v>9256</v>
      </c>
      <c r="P4" s="35">
        <f>'Aug-Sept'!P4+Oct!P4+Nov!P4+Dec!P4+Jan!P4+Feb!P4+Mar!P4+Apr!P4+May!P4+June!P4</f>
        <v>0</v>
      </c>
      <c r="Q4" s="35">
        <f>'Aug-Sept'!Q4+Oct!Q4+Nov!Q4+Dec!Q4+Jan!Q4+Feb!Q4+Mar!Q4+Apr!Q4+May!Q4+June!Q4</f>
        <v>300</v>
      </c>
      <c r="R4" s="35">
        <f>'Aug-Sept'!R4+Oct!R4+Nov!R4+Dec!R4+Jan!R4+Feb!R4+Mar!R4+Apr!R4+May!R4+June!R4</f>
        <v>0</v>
      </c>
      <c r="S4" s="36">
        <f>ROUND(C4/$G$1,0)</f>
        <v>64</v>
      </c>
      <c r="T4" s="36">
        <f t="shared" ref="T4:U4" si="0">ROUND(D4/$G$1,0)</f>
        <v>18</v>
      </c>
      <c r="U4" s="36">
        <f t="shared" si="0"/>
        <v>20</v>
      </c>
      <c r="V4" s="36">
        <f t="shared" ref="V4:W17" si="1">F4/$G$1</f>
        <v>0.13793103448275862</v>
      </c>
      <c r="W4" s="36">
        <f t="shared" si="1"/>
        <v>0.20689655172413793</v>
      </c>
      <c r="X4" s="36">
        <f>S4+T4+U4</f>
        <v>102</v>
      </c>
      <c r="Y4" s="37">
        <f>ROUND(I4/$G$1,2)</f>
        <v>0</v>
      </c>
      <c r="Z4" s="36">
        <f>ROUND(J4/$N$1,0)</f>
        <v>217</v>
      </c>
      <c r="AA4" s="36">
        <f t="shared" ref="AA4:AB4" si="2">ROUND(K4/$N$1,0)</f>
        <v>53</v>
      </c>
      <c r="AB4" s="36">
        <f t="shared" si="2"/>
        <v>46</v>
      </c>
      <c r="AC4" s="36">
        <f t="shared" ref="AC4:AD17" si="3">M4/$N$1</f>
        <v>0.34482758620689657</v>
      </c>
      <c r="AD4" s="36">
        <f t="shared" si="3"/>
        <v>2.8275862068965516</v>
      </c>
      <c r="AE4" s="36">
        <f>SUM(Z4:AD4)</f>
        <v>319.17241379310349</v>
      </c>
      <c r="AF4" s="38">
        <f>ROUND(P4/$N$1,0)</f>
        <v>0</v>
      </c>
      <c r="AG4" s="39">
        <f>ROUND(Q4/$Q$2,0)</f>
        <v>30</v>
      </c>
      <c r="AH4" s="40">
        <f>ROUND(R4/$N$1,0)</f>
        <v>0</v>
      </c>
      <c r="AI4" s="41">
        <v>64</v>
      </c>
      <c r="AJ4" s="42">
        <v>18</v>
      </c>
      <c r="AK4" s="42">
        <v>20</v>
      </c>
      <c r="AL4" s="43">
        <f>SUM(AI4:AK4)</f>
        <v>102</v>
      </c>
      <c r="AM4" s="41">
        <v>217</v>
      </c>
      <c r="AN4" s="42">
        <v>53</v>
      </c>
      <c r="AO4" s="42">
        <v>46</v>
      </c>
      <c r="AP4" s="43">
        <f>SUM(AM4:AO4)</f>
        <v>316</v>
      </c>
      <c r="AQ4" s="44">
        <v>3.19</v>
      </c>
    </row>
    <row r="5" spans="1:43" x14ac:dyDescent="0.25">
      <c r="A5" s="12" t="s">
        <v>46</v>
      </c>
      <c r="B5" s="34" t="s">
        <v>0</v>
      </c>
      <c r="C5" s="35">
        <f>'Aug-Sept'!C5+Oct!C5+Nov!C5+Dec!C5+Jan!C5+Feb!C5+Mar!C5+Apr!C5+May!C5+June!C5</f>
        <v>2923</v>
      </c>
      <c r="D5" s="35">
        <f>'Aug-Sept'!D5+Oct!D5+Nov!D5+Dec!D5+Jan!D5+Feb!D5+Mar!D5+Apr!D5+May!D5+June!D5</f>
        <v>460</v>
      </c>
      <c r="E5" s="35">
        <f>'Aug-Sept'!E5+Oct!E5+Nov!E5+Dec!E5+Jan!E5+Feb!E5+Mar!E5+Apr!E5+May!E5+June!E5</f>
        <v>886</v>
      </c>
      <c r="F5" s="35">
        <f>'Aug-Sept'!F5+Oct!F5+Nov!F5+Dec!F5+Jan!F5+Feb!F5+Mar!F5+Apr!F5+May!F5+June!F5</f>
        <v>47</v>
      </c>
      <c r="G5" s="35">
        <f>'Aug-Sept'!G5+Oct!G5+Nov!G5+Dec!G5+Jan!G5+Feb!G5+Mar!G5+Apr!G5+May!G5+June!G5</f>
        <v>0</v>
      </c>
      <c r="H5" s="35">
        <f>'Aug-Sept'!H5+Oct!H5+Nov!H5+Dec!H5+Jan!H5+Feb!H5+Mar!H5+Apr!H5+May!H5+June!H5</f>
        <v>4316</v>
      </c>
      <c r="I5" s="35">
        <f>'Aug-Sept'!I5+Oct!I5+Nov!I5+Dec!I5+Jan!I5+Feb!I5+Mar!I5+Apr!I5+May!I5+June!I5</f>
        <v>0</v>
      </c>
      <c r="J5" s="35">
        <f>'Aug-Sept'!J5+Oct!J5+Nov!J5+Dec!J5+Jan!J5+Feb!J5+Mar!J5+Apr!J5+May!J5+June!J5</f>
        <v>6725</v>
      </c>
      <c r="K5" s="35">
        <f>'Aug-Sept'!K5+Oct!K5+Nov!K5+Dec!K5+Jan!K5+Feb!K5+Mar!K5+Apr!K5+May!K5+June!K5</f>
        <v>1138</v>
      </c>
      <c r="L5" s="35">
        <f>'Aug-Sept'!L5+Oct!L5+Nov!L5+Dec!L5+Jan!L5+Feb!L5+Mar!L5+Apr!L5+May!L5+June!L5</f>
        <v>1396</v>
      </c>
      <c r="M5" s="35">
        <f>'Aug-Sept'!M5+Oct!M5+Nov!M5+Dec!M5+Jan!M5+Feb!M5+Mar!M5+Apr!M5+May!M5+June!M5</f>
        <v>29</v>
      </c>
      <c r="N5" s="35">
        <f>'Aug-Sept'!N5+Oct!N5+Nov!N5+Dec!N5+Jan!N5+Feb!N5+Mar!N5+Apr!N5+May!N5+June!N5</f>
        <v>15</v>
      </c>
      <c r="O5" s="35">
        <f>'Aug-Sept'!O5+Oct!O5+Nov!O5+Dec!O5+Jan!O5+Feb!O5+Mar!O5+Apr!O5+May!O5+June!O5</f>
        <v>9303</v>
      </c>
      <c r="P5" s="35">
        <f>'Aug-Sept'!P5+Oct!P5+Nov!P5+Dec!P5+Jan!P5+Feb!P5+Mar!P5+Apr!P5+May!P5+June!P5</f>
        <v>0</v>
      </c>
      <c r="Q5" s="35">
        <f>'Aug-Sept'!Q5+Oct!Q5+Nov!Q5+Dec!Q5+Jan!Q5+Feb!Q5+Mar!Q5+Apr!Q5+May!Q5+June!Q5</f>
        <v>0</v>
      </c>
      <c r="R5" s="35">
        <f>'Aug-Sept'!R5+Oct!R5+Nov!R5+Dec!R5+Jan!R5+Feb!R5+Mar!R5+Apr!R5+May!R5+June!R5</f>
        <v>0</v>
      </c>
      <c r="S5" s="36">
        <f t="shared" ref="S5:S16" si="4">ROUND(C5/$G$1,0)</f>
        <v>101</v>
      </c>
      <c r="T5" s="36">
        <f t="shared" ref="T5:T16" si="5">ROUND(D5/$G$1,0)</f>
        <v>16</v>
      </c>
      <c r="U5" s="36">
        <f t="shared" ref="U5:U16" si="6">ROUND(E5/$G$1,0)</f>
        <v>31</v>
      </c>
      <c r="V5" s="36">
        <f t="shared" si="1"/>
        <v>1.6206896551724137</v>
      </c>
      <c r="W5" s="36">
        <f t="shared" si="1"/>
        <v>0</v>
      </c>
      <c r="X5" s="36">
        <f t="shared" ref="X5:X17" si="7">S5+T5+U5</f>
        <v>148</v>
      </c>
      <c r="Y5" s="37">
        <f t="shared" ref="Y5:Y16" si="8">ROUND(I5/$G$1,2)</f>
        <v>0</v>
      </c>
      <c r="Z5" s="36">
        <f t="shared" ref="Z5:Z17" si="9">ROUND(J5/$N$1,0)</f>
        <v>232</v>
      </c>
      <c r="AA5" s="36">
        <f t="shared" ref="AA5:AA17" si="10">ROUND(K5/$N$1,0)</f>
        <v>39</v>
      </c>
      <c r="AB5" s="36">
        <f t="shared" ref="AB5:AB17" si="11">ROUND(L5/$N$1,0)</f>
        <v>48</v>
      </c>
      <c r="AC5" s="36">
        <f t="shared" si="3"/>
        <v>1</v>
      </c>
      <c r="AD5" s="36">
        <f t="shared" si="3"/>
        <v>0.51724137931034486</v>
      </c>
      <c r="AE5" s="36">
        <f t="shared" ref="AE5:AE16" si="12">SUM(Z5:AD5)</f>
        <v>320.51724137931035</v>
      </c>
      <c r="AF5" s="38">
        <f t="shared" ref="AF5:AF16" si="13">ROUND(P5/$N$1,0)</f>
        <v>0</v>
      </c>
      <c r="AG5" s="39">
        <f t="shared" ref="AG5:AG16" si="14">ROUND(Q5/$Q$2,0)</f>
        <v>0</v>
      </c>
      <c r="AH5" s="40">
        <f t="shared" ref="AH5:AH16" si="15">ROUND(R5/$N$1,0)</f>
        <v>0</v>
      </c>
      <c r="AI5" s="41">
        <v>101</v>
      </c>
      <c r="AJ5" s="42">
        <v>16</v>
      </c>
      <c r="AK5" s="42">
        <v>31</v>
      </c>
      <c r="AL5" s="43">
        <f t="shared" ref="AL5:AL16" si="16">SUM(AI5:AK5)</f>
        <v>148</v>
      </c>
      <c r="AM5" s="41">
        <v>232</v>
      </c>
      <c r="AN5" s="42">
        <v>39</v>
      </c>
      <c r="AO5" s="42">
        <v>48</v>
      </c>
      <c r="AP5" s="43">
        <f t="shared" ref="AP5:AP16" si="17">SUM(AM5:AO5)</f>
        <v>319</v>
      </c>
      <c r="AQ5" s="44">
        <v>23.12</v>
      </c>
    </row>
    <row r="6" spans="1:43" x14ac:dyDescent="0.25">
      <c r="A6" s="12" t="s">
        <v>46</v>
      </c>
      <c r="B6" s="34" t="s">
        <v>2</v>
      </c>
      <c r="C6" s="35">
        <f>'Aug-Sept'!C6+Oct!C6+Nov!C6+Dec!C6+Jan!C6+Feb!C6+Mar!C6+Apr!C6+May!C6+June!C6</f>
        <v>2506</v>
      </c>
      <c r="D6" s="35">
        <f>'Aug-Sept'!D6+Oct!D6+Nov!D6+Dec!D6+Jan!D6+Feb!D6+Mar!D6+Apr!D6+May!D6+June!D6</f>
        <v>222</v>
      </c>
      <c r="E6" s="35">
        <f>'Aug-Sept'!E6+Oct!E6+Nov!E6+Dec!E6+Jan!E6+Feb!E6+Mar!E6+Apr!E6+May!E6+June!E6</f>
        <v>383</v>
      </c>
      <c r="F6" s="35">
        <f>'Aug-Sept'!F6+Oct!F6+Nov!F6+Dec!F6+Jan!F6+Feb!F6+Mar!F6+Apr!F6+May!F6+June!F6</f>
        <v>14</v>
      </c>
      <c r="G6" s="35">
        <f>'Aug-Sept'!G6+Oct!G6+Nov!G6+Dec!G6+Jan!G6+Feb!G6+Mar!G6+Apr!G6+May!G6+June!G6</f>
        <v>46</v>
      </c>
      <c r="H6" s="35">
        <f>'Aug-Sept'!H6+Oct!H6+Nov!H6+Dec!H6+Jan!H6+Feb!H6+Mar!H6+Apr!H6+May!H6+June!H6</f>
        <v>3171</v>
      </c>
      <c r="I6" s="35">
        <f>'Aug-Sept'!I6+Oct!I6+Nov!I6+Dec!I6+Jan!I6+Feb!I6+Mar!I6+Apr!I6+May!I6+June!I6</f>
        <v>0</v>
      </c>
      <c r="J6" s="35">
        <f>'Aug-Sept'!J6+Oct!J6+Nov!J6+Dec!J6+Jan!J6+Feb!J6+Mar!J6+Apr!J6+May!J6+June!J6</f>
        <v>6466</v>
      </c>
      <c r="K6" s="35">
        <f>'Aug-Sept'!K6+Oct!K6+Nov!K6+Dec!K6+Jan!K6+Feb!K6+Mar!K6+Apr!K6+May!K6+June!K6</f>
        <v>745</v>
      </c>
      <c r="L6" s="35">
        <f>'Aug-Sept'!L6+Oct!L6+Nov!L6+Dec!L6+Jan!L6+Feb!L6+Mar!L6+Apr!L6+May!L6+June!L6</f>
        <v>639</v>
      </c>
      <c r="M6" s="35">
        <f>'Aug-Sept'!M6+Oct!M6+Nov!M6+Dec!M6+Jan!M6+Feb!M6+Mar!M6+Apr!M6+May!M6+June!M6</f>
        <v>1</v>
      </c>
      <c r="N6" s="35">
        <f>'Aug-Sept'!N6+Oct!N6+Nov!N6+Dec!N6+Jan!N6+Feb!N6+Mar!N6+Apr!N6+May!N6+June!N6</f>
        <v>86</v>
      </c>
      <c r="O6" s="35">
        <f>'Aug-Sept'!O6+Oct!O6+Nov!O6+Dec!O6+Jan!O6+Feb!O6+Mar!O6+Apr!O6+May!O6+June!O6</f>
        <v>7937</v>
      </c>
      <c r="P6" s="35">
        <f>'Aug-Sept'!P6+Oct!P6+Nov!P6+Dec!P6+Jan!P6+Feb!P6+Mar!P6+Apr!P6+May!P6+June!P6</f>
        <v>0</v>
      </c>
      <c r="Q6" s="35">
        <f>'Aug-Sept'!Q6+Oct!Q6+Nov!Q6+Dec!Q6+Jan!Q6+Feb!Q6+Mar!Q6+Apr!Q6+May!Q6+June!Q6</f>
        <v>0</v>
      </c>
      <c r="R6" s="35">
        <f>'Aug-Sept'!R6+Oct!R6+Nov!R6+Dec!R6+Jan!R6+Feb!R6+Mar!R6+Apr!R6+May!R6+June!R6</f>
        <v>0</v>
      </c>
      <c r="S6" s="36">
        <f t="shared" si="4"/>
        <v>86</v>
      </c>
      <c r="T6" s="36">
        <f t="shared" si="5"/>
        <v>8</v>
      </c>
      <c r="U6" s="36">
        <f t="shared" si="6"/>
        <v>13</v>
      </c>
      <c r="V6" s="36">
        <f t="shared" si="1"/>
        <v>0.48275862068965519</v>
      </c>
      <c r="W6" s="36">
        <f t="shared" si="1"/>
        <v>1.5862068965517242</v>
      </c>
      <c r="X6" s="36">
        <f t="shared" si="7"/>
        <v>107</v>
      </c>
      <c r="Y6" s="37">
        <f t="shared" si="8"/>
        <v>0</v>
      </c>
      <c r="Z6" s="36">
        <f t="shared" si="9"/>
        <v>223</v>
      </c>
      <c r="AA6" s="36">
        <f t="shared" si="10"/>
        <v>26</v>
      </c>
      <c r="AB6" s="36">
        <f t="shared" si="11"/>
        <v>22</v>
      </c>
      <c r="AC6" s="36">
        <f t="shared" si="3"/>
        <v>3.4482758620689655E-2</v>
      </c>
      <c r="AD6" s="36">
        <f t="shared" si="3"/>
        <v>2.9655172413793105</v>
      </c>
      <c r="AE6" s="36">
        <f t="shared" si="12"/>
        <v>274</v>
      </c>
      <c r="AF6" s="38">
        <f t="shared" si="13"/>
        <v>0</v>
      </c>
      <c r="AG6" s="39">
        <f t="shared" si="14"/>
        <v>0</v>
      </c>
      <c r="AH6" s="40">
        <f t="shared" si="15"/>
        <v>0</v>
      </c>
      <c r="AI6" s="41">
        <v>86</v>
      </c>
      <c r="AJ6" s="42">
        <v>8</v>
      </c>
      <c r="AK6" s="42">
        <v>13</v>
      </c>
      <c r="AL6" s="43">
        <f t="shared" si="16"/>
        <v>107</v>
      </c>
      <c r="AM6" s="41">
        <v>223</v>
      </c>
      <c r="AN6" s="42">
        <v>26</v>
      </c>
      <c r="AO6" s="42">
        <v>22</v>
      </c>
      <c r="AP6" s="43">
        <f t="shared" si="17"/>
        <v>271</v>
      </c>
      <c r="AQ6" s="44">
        <v>8.6</v>
      </c>
    </row>
    <row r="7" spans="1:43" x14ac:dyDescent="0.25">
      <c r="A7" s="12" t="s">
        <v>46</v>
      </c>
      <c r="B7" s="34" t="s">
        <v>3</v>
      </c>
      <c r="C7" s="35">
        <f>'Aug-Sept'!C7+Oct!C7+Nov!C7+Dec!C7+Jan!C7+Feb!C7+Mar!C7+Apr!C7+May!C7+June!C7</f>
        <v>2634</v>
      </c>
      <c r="D7" s="35">
        <f>'Aug-Sept'!D7+Oct!D7+Nov!D7+Dec!D7+Jan!D7+Feb!D7+Mar!D7+Apr!D7+May!D7+June!D7</f>
        <v>477</v>
      </c>
      <c r="E7" s="35">
        <f>'Aug-Sept'!E7+Oct!E7+Nov!E7+Dec!E7+Jan!E7+Feb!E7+Mar!E7+Apr!E7+May!E7+June!E7</f>
        <v>1281</v>
      </c>
      <c r="F7" s="35">
        <f>'Aug-Sept'!F7+Oct!F7+Nov!F7+Dec!F7+Jan!F7+Feb!F7+Mar!F7+Apr!F7+May!F7+June!F7</f>
        <v>0</v>
      </c>
      <c r="G7" s="35">
        <f>'Aug-Sept'!G7+Oct!G7+Nov!G7+Dec!G7+Jan!G7+Feb!G7+Mar!G7+Apr!G7+May!G7+June!G7</f>
        <v>2</v>
      </c>
      <c r="H7" s="35">
        <f>'Aug-Sept'!H7+Oct!H7+Nov!H7+Dec!H7+Jan!H7+Feb!H7+Mar!H7+Apr!H7+May!H7+June!H7</f>
        <v>4394</v>
      </c>
      <c r="I7" s="35">
        <f>'Aug-Sept'!I7+Oct!I7+Nov!I7+Dec!I7+Jan!I7+Feb!I7+Mar!I7+Apr!I7+May!I7+June!I7</f>
        <v>0</v>
      </c>
      <c r="J7" s="35">
        <f>'Aug-Sept'!J7+Oct!J7+Nov!J7+Dec!J7+Jan!J7+Feb!J7+Mar!J7+Apr!J7+May!J7+June!J7</f>
        <v>4998</v>
      </c>
      <c r="K7" s="35">
        <f>'Aug-Sept'!K7+Oct!K7+Nov!K7+Dec!K7+Jan!K7+Feb!K7+Mar!K7+Apr!K7+May!K7+June!K7</f>
        <v>789</v>
      </c>
      <c r="L7" s="35">
        <f>'Aug-Sept'!L7+Oct!L7+Nov!L7+Dec!L7+Jan!L7+Feb!L7+Mar!L7+Apr!L7+May!L7+June!L7</f>
        <v>1310</v>
      </c>
      <c r="M7" s="35">
        <f>'Aug-Sept'!M7+Oct!M7+Nov!M7+Dec!M7+Jan!M7+Feb!M7+Mar!M7+Apr!M7+May!M7+June!M7</f>
        <v>6</v>
      </c>
      <c r="N7" s="35">
        <f>'Aug-Sept'!N7+Oct!N7+Nov!N7+Dec!N7+Jan!N7+Feb!N7+Mar!N7+Apr!N7+May!N7+June!N7</f>
        <v>53</v>
      </c>
      <c r="O7" s="35">
        <f>'Aug-Sept'!O7+Oct!O7+Nov!O7+Dec!O7+Jan!O7+Feb!O7+Mar!O7+Apr!O7+May!O7+June!O7</f>
        <v>7156</v>
      </c>
      <c r="P7" s="35">
        <f>'Aug-Sept'!P7+Oct!P7+Nov!P7+Dec!P7+Jan!P7+Feb!P7+Mar!P7+Apr!P7+May!P7+June!P7</f>
        <v>0</v>
      </c>
      <c r="Q7" s="35">
        <f>'Aug-Sept'!Q7+Oct!Q7+Nov!Q7+Dec!Q7+Jan!Q7+Feb!Q7+Mar!Q7+Apr!Q7+May!Q7+June!Q7</f>
        <v>0</v>
      </c>
      <c r="R7" s="35">
        <f>'Aug-Sept'!R7+Oct!R7+Nov!R7+Dec!R7+Jan!R7+Feb!R7+Mar!R7+Apr!R7+May!R7+June!R7</f>
        <v>0</v>
      </c>
      <c r="S7" s="36">
        <f t="shared" si="4"/>
        <v>91</v>
      </c>
      <c r="T7" s="36">
        <f t="shared" si="5"/>
        <v>16</v>
      </c>
      <c r="U7" s="36">
        <f t="shared" si="6"/>
        <v>44</v>
      </c>
      <c r="V7" s="36">
        <f t="shared" si="1"/>
        <v>0</v>
      </c>
      <c r="W7" s="36">
        <f t="shared" si="1"/>
        <v>6.8965517241379309E-2</v>
      </c>
      <c r="X7" s="36">
        <f t="shared" si="7"/>
        <v>151</v>
      </c>
      <c r="Y7" s="37">
        <f t="shared" si="8"/>
        <v>0</v>
      </c>
      <c r="Z7" s="36">
        <f t="shared" si="9"/>
        <v>172</v>
      </c>
      <c r="AA7" s="36">
        <f t="shared" si="10"/>
        <v>27</v>
      </c>
      <c r="AB7" s="36">
        <f t="shared" si="11"/>
        <v>45</v>
      </c>
      <c r="AC7" s="36">
        <f t="shared" si="3"/>
        <v>0.20689655172413793</v>
      </c>
      <c r="AD7" s="36">
        <f t="shared" si="3"/>
        <v>1.8275862068965518</v>
      </c>
      <c r="AE7" s="36">
        <f t="shared" si="12"/>
        <v>246.03448275862067</v>
      </c>
      <c r="AF7" s="38">
        <f t="shared" si="13"/>
        <v>0</v>
      </c>
      <c r="AG7" s="39">
        <f t="shared" si="14"/>
        <v>0</v>
      </c>
      <c r="AH7" s="40">
        <f t="shared" si="15"/>
        <v>0</v>
      </c>
      <c r="AI7" s="41">
        <v>91</v>
      </c>
      <c r="AJ7" s="42">
        <v>16</v>
      </c>
      <c r="AK7" s="42">
        <v>44</v>
      </c>
      <c r="AL7" s="43">
        <f t="shared" si="16"/>
        <v>151</v>
      </c>
      <c r="AM7" s="41">
        <v>172</v>
      </c>
      <c r="AN7" s="42">
        <v>27</v>
      </c>
      <c r="AO7" s="42">
        <v>45</v>
      </c>
      <c r="AP7" s="43">
        <f t="shared" si="17"/>
        <v>244</v>
      </c>
      <c r="AQ7" s="44">
        <v>4.45</v>
      </c>
    </row>
    <row r="8" spans="1:43" x14ac:dyDescent="0.25">
      <c r="A8" s="12" t="s">
        <v>46</v>
      </c>
      <c r="B8" s="34" t="s">
        <v>2</v>
      </c>
      <c r="C8" s="35">
        <f>'Aug-Sept'!C8+Oct!C8+Nov!C8+Dec!C8+Jan!C8+Feb!C8+Mar!C8+Apr!C8+May!C8+June!C8</f>
        <v>3437</v>
      </c>
      <c r="D8" s="35">
        <f>'Aug-Sept'!D8+Oct!D8+Nov!D8+Dec!D8+Jan!D8+Feb!D8+Mar!D8+Apr!D8+May!D8+June!D8</f>
        <v>466</v>
      </c>
      <c r="E8" s="35">
        <f>'Aug-Sept'!E8+Oct!E8+Nov!E8+Dec!E8+Jan!E8+Feb!E8+Mar!E8+Apr!E8+May!E8+June!E8</f>
        <v>627</v>
      </c>
      <c r="F8" s="35">
        <f>'Aug-Sept'!F8+Oct!F8+Nov!F8+Dec!F8+Jan!F8+Feb!F8+Mar!F8+Apr!F8+May!F8+June!F8</f>
        <v>0</v>
      </c>
      <c r="G8" s="35">
        <f>'Aug-Sept'!G8+Oct!G8+Nov!G8+Dec!G8+Jan!G8+Feb!G8+Mar!G8+Apr!G8+May!G8+June!G8</f>
        <v>0</v>
      </c>
      <c r="H8" s="35">
        <f>'Aug-Sept'!H8+Oct!H8+Nov!H8+Dec!H8+Jan!H8+Feb!H8+Mar!H8+Apr!H8+May!H8+June!H8</f>
        <v>4530</v>
      </c>
      <c r="I8" s="35">
        <f>'Aug-Sept'!I8+Oct!I8+Nov!I8+Dec!I8+Jan!I8+Feb!I8+Mar!I8+Apr!I8+May!I8+June!I8</f>
        <v>0</v>
      </c>
      <c r="J8" s="35">
        <f>'Aug-Sept'!J8+Oct!J8+Nov!J8+Dec!J8+Jan!J8+Feb!J8+Mar!J8+Apr!J8+May!J8+June!J8</f>
        <v>7595</v>
      </c>
      <c r="K8" s="35">
        <f>'Aug-Sept'!K8+Oct!K8+Nov!K8+Dec!K8+Jan!K8+Feb!K8+Mar!K8+Apr!K8+May!K8+June!K8</f>
        <v>961</v>
      </c>
      <c r="L8" s="35">
        <f>'Aug-Sept'!L8+Oct!L8+Nov!L8+Dec!L8+Jan!L8+Feb!L8+Mar!L8+Apr!L8+May!L8+June!L8</f>
        <v>1138</v>
      </c>
      <c r="M8" s="35">
        <f>'Aug-Sept'!M8+Oct!M8+Nov!M8+Dec!M8+Jan!M8+Feb!M8+Mar!M8+Apr!M8+May!M8+June!M8</f>
        <v>19</v>
      </c>
      <c r="N8" s="35">
        <f>'Aug-Sept'!N8+Oct!N8+Nov!N8+Dec!N8+Jan!N8+Feb!N8+Mar!N8+Apr!N8+May!N8+June!N8</f>
        <v>0</v>
      </c>
      <c r="O8" s="35">
        <f>'Aug-Sept'!O8+Oct!O8+Nov!O8+Dec!O8+Jan!O8+Feb!O8+Mar!O8+Apr!O8+May!O8+June!O8</f>
        <v>9713</v>
      </c>
      <c r="P8" s="35">
        <f>'Aug-Sept'!P8+Oct!P8+Nov!P8+Dec!P8+Jan!P8+Feb!P8+Mar!P8+Apr!P8+May!P8+June!P8</f>
        <v>0</v>
      </c>
      <c r="Q8" s="35">
        <f>'Aug-Sept'!Q8+Oct!Q8+Nov!Q8+Dec!Q8+Jan!Q8+Feb!Q8+Mar!Q8+Apr!Q8+May!Q8+June!Q8</f>
        <v>0</v>
      </c>
      <c r="R8" s="35">
        <f>'Aug-Sept'!R8+Oct!R8+Nov!R8+Dec!R8+Jan!R8+Feb!R8+Mar!R8+Apr!R8+May!R8+June!R8</f>
        <v>0</v>
      </c>
      <c r="S8" s="36">
        <f t="shared" si="4"/>
        <v>119</v>
      </c>
      <c r="T8" s="36">
        <f t="shared" si="5"/>
        <v>16</v>
      </c>
      <c r="U8" s="36">
        <f t="shared" si="6"/>
        <v>22</v>
      </c>
      <c r="V8" s="36">
        <f t="shared" si="1"/>
        <v>0</v>
      </c>
      <c r="W8" s="36">
        <f t="shared" si="1"/>
        <v>0</v>
      </c>
      <c r="X8" s="36">
        <f t="shared" si="7"/>
        <v>157</v>
      </c>
      <c r="Y8" s="37">
        <f t="shared" si="8"/>
        <v>0</v>
      </c>
      <c r="Z8" s="36">
        <f t="shared" si="9"/>
        <v>262</v>
      </c>
      <c r="AA8" s="36">
        <f t="shared" si="10"/>
        <v>33</v>
      </c>
      <c r="AB8" s="36">
        <f t="shared" si="11"/>
        <v>39</v>
      </c>
      <c r="AC8" s="36">
        <f t="shared" si="3"/>
        <v>0.65517241379310343</v>
      </c>
      <c r="AD8" s="36">
        <f t="shared" si="3"/>
        <v>0</v>
      </c>
      <c r="AE8" s="36">
        <f t="shared" si="12"/>
        <v>334.65517241379308</v>
      </c>
      <c r="AF8" s="38">
        <f t="shared" si="13"/>
        <v>0</v>
      </c>
      <c r="AG8" s="39">
        <f t="shared" si="14"/>
        <v>0</v>
      </c>
      <c r="AH8" s="40">
        <f t="shared" si="15"/>
        <v>0</v>
      </c>
      <c r="AI8" s="41">
        <v>119</v>
      </c>
      <c r="AJ8" s="42">
        <v>16</v>
      </c>
      <c r="AK8" s="42">
        <v>22</v>
      </c>
      <c r="AL8" s="43">
        <f t="shared" si="16"/>
        <v>157</v>
      </c>
      <c r="AM8" s="41">
        <v>262</v>
      </c>
      <c r="AN8" s="42">
        <v>33</v>
      </c>
      <c r="AO8" s="42">
        <v>39</v>
      </c>
      <c r="AP8" s="43">
        <f t="shared" si="17"/>
        <v>334</v>
      </c>
      <c r="AQ8" s="44">
        <v>9.36</v>
      </c>
    </row>
    <row r="9" spans="1:43" x14ac:dyDescent="0.25">
      <c r="A9" s="12" t="s">
        <v>46</v>
      </c>
      <c r="B9" s="34" t="s">
        <v>4</v>
      </c>
      <c r="C9" s="35">
        <f>'Aug-Sept'!C9+Oct!C9+Nov!C9+Dec!C9+Jan!C9+Feb!C9+Mar!C9+Apr!C9+May!C9+June!C9</f>
        <v>1721</v>
      </c>
      <c r="D9" s="35">
        <f>'Aug-Sept'!D9+Oct!D9+Nov!D9+Dec!D9+Jan!D9+Feb!D9+Mar!D9+Apr!D9+May!D9+June!D9</f>
        <v>560</v>
      </c>
      <c r="E9" s="35">
        <f>'Aug-Sept'!E9+Oct!E9+Nov!E9+Dec!E9+Jan!E9+Feb!E9+Mar!E9+Apr!E9+May!E9+June!E9</f>
        <v>323</v>
      </c>
      <c r="F9" s="35">
        <f>'Aug-Sept'!F9+Oct!F9+Nov!F9+Dec!F9+Jan!F9+Feb!F9+Mar!F9+Apr!F9+May!F9+June!F9</f>
        <v>1</v>
      </c>
      <c r="G9" s="35">
        <f>'Aug-Sept'!G9+Oct!G9+Nov!G9+Dec!G9+Jan!G9+Feb!G9+Mar!G9+Apr!G9+May!G9+June!G9</f>
        <v>4</v>
      </c>
      <c r="H9" s="35">
        <f>'Aug-Sept'!H9+Oct!H9+Nov!H9+Dec!H9+Jan!H9+Feb!H9+Mar!H9+Apr!H9+May!H9+June!H9</f>
        <v>2609</v>
      </c>
      <c r="I9" s="35">
        <f>'Aug-Sept'!I9+Oct!I9+Nov!I9+Dec!I9+Jan!I9+Feb!I9+Mar!I9+Apr!I9+May!I9+June!I9</f>
        <v>0</v>
      </c>
      <c r="J9" s="35">
        <f>'Aug-Sept'!J9+Oct!J9+Nov!J9+Dec!J9+Jan!J9+Feb!J9+Mar!J9+Apr!J9+May!J9+June!J9</f>
        <v>2567</v>
      </c>
      <c r="K9" s="35">
        <f>'Aug-Sept'!K9+Oct!K9+Nov!K9+Dec!K9+Jan!K9+Feb!K9+Mar!K9+Apr!K9+May!K9+June!K9</f>
        <v>860</v>
      </c>
      <c r="L9" s="35">
        <f>'Aug-Sept'!L9+Oct!L9+Nov!L9+Dec!L9+Jan!L9+Feb!L9+Mar!L9+Apr!L9+May!L9+June!L9</f>
        <v>696</v>
      </c>
      <c r="M9" s="35">
        <f>'Aug-Sept'!M9+Oct!M9+Nov!M9+Dec!M9+Jan!M9+Feb!M9+Mar!M9+Apr!M9+May!M9+June!M9</f>
        <v>3</v>
      </c>
      <c r="N9" s="35">
        <f>'Aug-Sept'!N9+Oct!N9+Nov!N9+Dec!N9+Jan!N9+Feb!N9+Mar!N9+Apr!N9+May!N9+June!N9</f>
        <v>2</v>
      </c>
      <c r="O9" s="35">
        <f>'Aug-Sept'!O9+Oct!O9+Nov!O9+Dec!O9+Jan!O9+Feb!O9+Mar!O9+Apr!O9+May!O9+June!O9</f>
        <v>4128</v>
      </c>
      <c r="P9" s="35">
        <f>'Aug-Sept'!P9+Oct!P9+Nov!P9+Dec!P9+Jan!P9+Feb!P9+Mar!P9+Apr!P9+May!P9+June!P9</f>
        <v>0</v>
      </c>
      <c r="Q9" s="35">
        <f>'Aug-Sept'!Q9+Oct!Q9+Nov!Q9+Dec!Q9+Jan!Q9+Feb!Q9+Mar!Q9+Apr!Q9+May!Q9+June!Q9</f>
        <v>450</v>
      </c>
      <c r="R9" s="35">
        <f>'Aug-Sept'!R9+Oct!R9+Nov!R9+Dec!R9+Jan!R9+Feb!R9+Mar!R9+Apr!R9+May!R9+June!R9</f>
        <v>0</v>
      </c>
      <c r="S9" s="36">
        <f t="shared" si="4"/>
        <v>59</v>
      </c>
      <c r="T9" s="36">
        <f t="shared" si="5"/>
        <v>19</v>
      </c>
      <c r="U9" s="36">
        <f t="shared" si="6"/>
        <v>11</v>
      </c>
      <c r="V9" s="36">
        <f t="shared" si="1"/>
        <v>3.4482758620689655E-2</v>
      </c>
      <c r="W9" s="36">
        <f t="shared" si="1"/>
        <v>0.13793103448275862</v>
      </c>
      <c r="X9" s="36">
        <f t="shared" si="7"/>
        <v>89</v>
      </c>
      <c r="Y9" s="37">
        <f t="shared" si="8"/>
        <v>0</v>
      </c>
      <c r="Z9" s="36">
        <f t="shared" si="9"/>
        <v>89</v>
      </c>
      <c r="AA9" s="36">
        <f t="shared" si="10"/>
        <v>30</v>
      </c>
      <c r="AB9" s="36">
        <f t="shared" si="11"/>
        <v>24</v>
      </c>
      <c r="AC9" s="36">
        <f t="shared" si="3"/>
        <v>0.10344827586206896</v>
      </c>
      <c r="AD9" s="36">
        <f t="shared" si="3"/>
        <v>6.8965517241379309E-2</v>
      </c>
      <c r="AE9" s="36">
        <f t="shared" si="12"/>
        <v>143.17241379310343</v>
      </c>
      <c r="AF9" s="38">
        <f t="shared" si="13"/>
        <v>0</v>
      </c>
      <c r="AG9" s="39">
        <f t="shared" si="14"/>
        <v>45</v>
      </c>
      <c r="AH9" s="40">
        <f t="shared" si="15"/>
        <v>0</v>
      </c>
      <c r="AI9" s="41">
        <v>59</v>
      </c>
      <c r="AJ9" s="42">
        <v>19</v>
      </c>
      <c r="AK9" s="42">
        <v>11</v>
      </c>
      <c r="AL9" s="43">
        <f t="shared" si="16"/>
        <v>89</v>
      </c>
      <c r="AM9" s="41">
        <v>89</v>
      </c>
      <c r="AN9" s="42">
        <v>30</v>
      </c>
      <c r="AO9" s="42">
        <v>24</v>
      </c>
      <c r="AP9" s="43">
        <f t="shared" si="17"/>
        <v>143</v>
      </c>
      <c r="AQ9" s="44">
        <v>4.4000000000000004</v>
      </c>
    </row>
    <row r="10" spans="1:43" x14ac:dyDescent="0.25">
      <c r="A10" s="12" t="s">
        <v>46</v>
      </c>
      <c r="B10" s="34" t="s">
        <v>5</v>
      </c>
      <c r="C10" s="35">
        <f>'Aug-Sept'!C10+Oct!C10+Nov!C10+Dec!C10+Jan!C10+Feb!C10+Mar!C10+Apr!C10+May!C10+June!C10</f>
        <v>2601</v>
      </c>
      <c r="D10" s="35">
        <f>'Aug-Sept'!D10+Oct!D10+Nov!D10+Dec!D10+Jan!D10+Feb!D10+Mar!D10+Apr!D10+May!D10+June!D10</f>
        <v>843</v>
      </c>
      <c r="E10" s="35">
        <f>'Aug-Sept'!E10+Oct!E10+Nov!E10+Dec!E10+Jan!E10+Feb!E10+Mar!E10+Apr!E10+May!E10+June!E10</f>
        <v>723</v>
      </c>
      <c r="F10" s="35">
        <f>'Aug-Sept'!F10+Oct!F10+Nov!F10+Dec!F10+Jan!F10+Feb!F10+Mar!F10+Apr!F10+May!F10+June!F10</f>
        <v>4</v>
      </c>
      <c r="G10" s="35">
        <f>'Aug-Sept'!G10+Oct!G10+Nov!G10+Dec!G10+Jan!G10+Feb!G10+Mar!G10+Apr!G10+May!G10+June!G10</f>
        <v>58</v>
      </c>
      <c r="H10" s="35">
        <f>'Aug-Sept'!H10+Oct!H10+Nov!H10+Dec!H10+Jan!H10+Feb!H10+Mar!H10+Apr!H10+May!H10+June!H10</f>
        <v>4229</v>
      </c>
      <c r="I10" s="35">
        <f>'Aug-Sept'!I10+Oct!I10+Nov!I10+Dec!I10+Jan!I10+Feb!I10+Mar!I10+Apr!I10+May!I10+June!I10</f>
        <v>0</v>
      </c>
      <c r="J10" s="35">
        <f>'Aug-Sept'!J10+Oct!J10+Nov!J10+Dec!J10+Jan!J10+Feb!J10+Mar!J10+Apr!J10+May!J10+June!J10</f>
        <v>7543</v>
      </c>
      <c r="K10" s="35">
        <f>'Aug-Sept'!K10+Oct!K10+Nov!K10+Dec!K10+Jan!K10+Feb!K10+Mar!K10+Apr!K10+May!K10+June!K10</f>
        <v>2304</v>
      </c>
      <c r="L10" s="35">
        <f>'Aug-Sept'!L10+Oct!L10+Nov!L10+Dec!L10+Jan!L10+Feb!L10+Mar!L10+Apr!L10+May!L10+June!L10</f>
        <v>2274</v>
      </c>
      <c r="M10" s="35">
        <f>'Aug-Sept'!M10+Oct!M10+Nov!M10+Dec!M10+Jan!M10+Feb!M10+Mar!M10+Apr!M10+May!M10+June!M10</f>
        <v>7</v>
      </c>
      <c r="N10" s="35">
        <f>'Aug-Sept'!N10+Oct!N10+Nov!N10+Dec!N10+Jan!N10+Feb!N10+Mar!N10+Apr!N10+May!N10+June!N10</f>
        <v>164</v>
      </c>
      <c r="O10" s="35">
        <f>'Aug-Sept'!O10+Oct!O10+Nov!O10+Dec!O10+Jan!O10+Feb!O10+Mar!O10+Apr!O10+May!O10+June!O10</f>
        <v>12292</v>
      </c>
      <c r="P10" s="35">
        <f>'Aug-Sept'!P10+Oct!P10+Nov!P10+Dec!P10+Jan!P10+Feb!P10+Mar!P10+Apr!P10+May!P10+June!P10</f>
        <v>750</v>
      </c>
      <c r="Q10" s="35">
        <f>'Aug-Sept'!Q10+Oct!Q10+Nov!Q10+Dec!Q10+Jan!Q10+Feb!Q10+Mar!Q10+Apr!Q10+May!Q10+June!Q10</f>
        <v>0</v>
      </c>
      <c r="R10" s="35">
        <f>'Aug-Sept'!R10+Oct!R10+Nov!R10+Dec!R10+Jan!R10+Feb!R10+Mar!R10+Apr!R10+May!R10+June!R10</f>
        <v>0</v>
      </c>
      <c r="S10" s="36">
        <f t="shared" si="4"/>
        <v>90</v>
      </c>
      <c r="T10" s="36">
        <f t="shared" si="5"/>
        <v>29</v>
      </c>
      <c r="U10" s="36">
        <f t="shared" si="6"/>
        <v>25</v>
      </c>
      <c r="V10" s="36">
        <f t="shared" si="1"/>
        <v>0.13793103448275862</v>
      </c>
      <c r="W10" s="36">
        <f t="shared" si="1"/>
        <v>2</v>
      </c>
      <c r="X10" s="36">
        <f t="shared" si="7"/>
        <v>144</v>
      </c>
      <c r="Y10" s="37">
        <f t="shared" si="8"/>
        <v>0</v>
      </c>
      <c r="Z10" s="36">
        <f t="shared" si="9"/>
        <v>260</v>
      </c>
      <c r="AA10" s="36">
        <f t="shared" si="10"/>
        <v>79</v>
      </c>
      <c r="AB10" s="36">
        <f t="shared" si="11"/>
        <v>78</v>
      </c>
      <c r="AC10" s="36">
        <f t="shared" si="3"/>
        <v>0.2413793103448276</v>
      </c>
      <c r="AD10" s="36">
        <f t="shared" si="3"/>
        <v>5.6551724137931032</v>
      </c>
      <c r="AE10" s="36">
        <f t="shared" si="12"/>
        <v>422.89655172413791</v>
      </c>
      <c r="AF10" s="38">
        <f t="shared" si="13"/>
        <v>26</v>
      </c>
      <c r="AG10" s="39">
        <f t="shared" si="14"/>
        <v>0</v>
      </c>
      <c r="AH10" s="40">
        <f t="shared" si="15"/>
        <v>0</v>
      </c>
      <c r="AI10" s="41">
        <v>90</v>
      </c>
      <c r="AJ10" s="42">
        <v>29</v>
      </c>
      <c r="AK10" s="42">
        <v>25</v>
      </c>
      <c r="AL10" s="43">
        <f t="shared" si="16"/>
        <v>144</v>
      </c>
      <c r="AM10" s="41">
        <v>260</v>
      </c>
      <c r="AN10" s="42">
        <v>79</v>
      </c>
      <c r="AO10" s="42">
        <v>78</v>
      </c>
      <c r="AP10" s="43">
        <f t="shared" si="17"/>
        <v>417</v>
      </c>
      <c r="AQ10" s="44">
        <v>46.22</v>
      </c>
    </row>
    <row r="11" spans="1:43" x14ac:dyDescent="0.25">
      <c r="A11" s="12" t="s">
        <v>46</v>
      </c>
      <c r="B11" s="34" t="s">
        <v>2</v>
      </c>
      <c r="C11" s="35">
        <f>'Aug-Sept'!C11+Oct!C11+Nov!C11+Dec!C11+Jan!C11+Feb!C11+Mar!C11+Apr!C11+May!C11+June!C11</f>
        <v>2567</v>
      </c>
      <c r="D11" s="35">
        <f>'Aug-Sept'!D11+Oct!D11+Nov!D11+Dec!D11+Jan!D11+Feb!D11+Mar!D11+Apr!D11+May!D11+June!D11</f>
        <v>421</v>
      </c>
      <c r="E11" s="35">
        <f>'Aug-Sept'!E11+Oct!E11+Nov!E11+Dec!E11+Jan!E11+Feb!E11+Mar!E11+Apr!E11+May!E11+June!E11</f>
        <v>826</v>
      </c>
      <c r="F11" s="35">
        <f>'Aug-Sept'!F11+Oct!F11+Nov!F11+Dec!F11+Jan!F11+Feb!F11+Mar!F11+Apr!F11+May!F11+June!F11</f>
        <v>11</v>
      </c>
      <c r="G11" s="35">
        <f>'Aug-Sept'!G11+Oct!G11+Nov!G11+Dec!G11+Jan!G11+Feb!G11+Mar!G11+Apr!G11+May!G11+June!G11</f>
        <v>0</v>
      </c>
      <c r="H11" s="35">
        <f>'Aug-Sept'!H11+Oct!H11+Nov!H11+Dec!H11+Jan!H11+Feb!H11+Mar!H11+Apr!H11+May!H11+June!H11</f>
        <v>3825</v>
      </c>
      <c r="I11" s="35">
        <f>'Aug-Sept'!I11+Oct!I11+Nov!I11+Dec!I11+Jan!I11+Feb!I11+Mar!I11+Apr!I11+May!I11+June!I11</f>
        <v>0</v>
      </c>
      <c r="J11" s="35">
        <f>'Aug-Sept'!J11+Oct!J11+Nov!J11+Dec!J11+Jan!J11+Feb!J11+Mar!J11+Apr!J11+May!J11+June!J11</f>
        <v>6307</v>
      </c>
      <c r="K11" s="35">
        <f>'Aug-Sept'!K11+Oct!K11+Nov!K11+Dec!K11+Jan!K11+Feb!K11+Mar!K11+Apr!K11+May!K11+June!K11</f>
        <v>973</v>
      </c>
      <c r="L11" s="35">
        <f>'Aug-Sept'!L11+Oct!L11+Nov!L11+Dec!L11+Jan!L11+Feb!L11+Mar!L11+Apr!L11+May!L11+June!L11</f>
        <v>1691</v>
      </c>
      <c r="M11" s="35">
        <f>'Aug-Sept'!M11+Oct!M11+Nov!M11+Dec!M11+Jan!M11+Feb!M11+Mar!M11+Apr!M11+May!M11+June!M11</f>
        <v>18</v>
      </c>
      <c r="N11" s="35">
        <f>'Aug-Sept'!N11+Oct!N11+Nov!N11+Dec!N11+Jan!N11+Feb!N11+Mar!N11+Apr!N11+May!N11+June!N11</f>
        <v>24</v>
      </c>
      <c r="O11" s="35">
        <f>'Aug-Sept'!O11+Oct!O11+Nov!O11+Dec!O11+Jan!O11+Feb!O11+Mar!O11+Apr!O11+May!O11+June!O11</f>
        <v>9013</v>
      </c>
      <c r="P11" s="35">
        <f>'Aug-Sept'!P11+Oct!P11+Nov!P11+Dec!P11+Jan!P11+Feb!P11+Mar!P11+Apr!P11+May!P11+June!P11</f>
        <v>0</v>
      </c>
      <c r="Q11" s="35">
        <f>'Aug-Sept'!Q11+Oct!Q11+Nov!Q11+Dec!Q11+Jan!Q11+Feb!Q11+Mar!Q11+Apr!Q11+May!Q11+June!Q11</f>
        <v>0</v>
      </c>
      <c r="R11" s="35">
        <f>'Aug-Sept'!R11+Oct!R11+Nov!R11+Dec!R11+Jan!R11+Feb!R11+Mar!R11+Apr!R11+May!R11+June!R11</f>
        <v>0</v>
      </c>
      <c r="S11" s="36">
        <f t="shared" si="4"/>
        <v>89</v>
      </c>
      <c r="T11" s="36">
        <f t="shared" si="5"/>
        <v>15</v>
      </c>
      <c r="U11" s="36">
        <f t="shared" si="6"/>
        <v>28</v>
      </c>
      <c r="V11" s="36">
        <f t="shared" si="1"/>
        <v>0.37931034482758619</v>
      </c>
      <c r="W11" s="36">
        <f t="shared" si="1"/>
        <v>0</v>
      </c>
      <c r="X11" s="36">
        <f t="shared" si="7"/>
        <v>132</v>
      </c>
      <c r="Y11" s="37">
        <f t="shared" si="8"/>
        <v>0</v>
      </c>
      <c r="Z11" s="36">
        <f t="shared" si="9"/>
        <v>217</v>
      </c>
      <c r="AA11" s="36">
        <f t="shared" si="10"/>
        <v>34</v>
      </c>
      <c r="AB11" s="36">
        <f t="shared" si="11"/>
        <v>58</v>
      </c>
      <c r="AC11" s="36">
        <f t="shared" si="3"/>
        <v>0.62068965517241381</v>
      </c>
      <c r="AD11" s="36">
        <f t="shared" si="3"/>
        <v>0.82758620689655171</v>
      </c>
      <c r="AE11" s="36">
        <f t="shared" si="12"/>
        <v>310.44827586206901</v>
      </c>
      <c r="AF11" s="38">
        <f t="shared" si="13"/>
        <v>0</v>
      </c>
      <c r="AG11" s="39">
        <f t="shared" si="14"/>
        <v>0</v>
      </c>
      <c r="AH11" s="40">
        <f t="shared" si="15"/>
        <v>0</v>
      </c>
      <c r="AI11" s="41">
        <v>89</v>
      </c>
      <c r="AJ11" s="42">
        <v>15</v>
      </c>
      <c r="AK11" s="42">
        <v>28</v>
      </c>
      <c r="AL11" s="43">
        <f t="shared" si="16"/>
        <v>132</v>
      </c>
      <c r="AM11" s="41">
        <v>217</v>
      </c>
      <c r="AN11" s="42">
        <v>34</v>
      </c>
      <c r="AO11" s="42">
        <v>58</v>
      </c>
      <c r="AP11" s="43">
        <f t="shared" si="17"/>
        <v>309</v>
      </c>
      <c r="AQ11" s="44">
        <v>18.91</v>
      </c>
    </row>
    <row r="12" spans="1:43" x14ac:dyDescent="0.25">
      <c r="A12" s="12" t="s">
        <v>46</v>
      </c>
      <c r="B12" s="34" t="s">
        <v>2</v>
      </c>
      <c r="C12" s="35">
        <f>'Aug-Sept'!C12+Oct!C12+Nov!C12+Dec!C12+Jan!C12+Feb!C12+Mar!C12+Apr!C12+May!C12+June!C12</f>
        <v>2369</v>
      </c>
      <c r="D12" s="35">
        <f>'Aug-Sept'!D12+Oct!D12+Nov!D12+Dec!D12+Jan!D12+Feb!D12+Mar!D12+Apr!D12+May!D12+June!D12</f>
        <v>256</v>
      </c>
      <c r="E12" s="35">
        <f>'Aug-Sept'!E12+Oct!E12+Nov!E12+Dec!E12+Jan!E12+Feb!E12+Mar!E12+Apr!E12+May!E12+June!E12</f>
        <v>302</v>
      </c>
      <c r="F12" s="35">
        <f>'Aug-Sept'!F12+Oct!F12+Nov!F12+Dec!F12+Jan!F12+Feb!F12+Mar!F12+Apr!F12+May!F12+June!F12</f>
        <v>0</v>
      </c>
      <c r="G12" s="35">
        <f>'Aug-Sept'!G12+Oct!G12+Nov!G12+Dec!G12+Jan!G12+Feb!G12+Mar!G12+Apr!G12+May!G12+June!G12</f>
        <v>0</v>
      </c>
      <c r="H12" s="35">
        <f>'Aug-Sept'!H12+Oct!H12+Nov!H12+Dec!H12+Jan!H12+Feb!H12+Mar!H12+Apr!H12+May!H12+June!H12</f>
        <v>2927</v>
      </c>
      <c r="I12" s="35">
        <f>'Aug-Sept'!I12+Oct!I12+Nov!I12+Dec!I12+Jan!I12+Feb!I12+Mar!I12+Apr!I12+May!I12+June!I12</f>
        <v>0</v>
      </c>
      <c r="J12" s="35">
        <f>'Aug-Sept'!J12+Oct!J12+Nov!J12+Dec!J12+Jan!J12+Feb!J12+Mar!J12+Apr!J12+May!J12+June!J12</f>
        <v>7035</v>
      </c>
      <c r="K12" s="35">
        <f>'Aug-Sept'!K12+Oct!K12+Nov!K12+Dec!K12+Jan!K12+Feb!K12+Mar!K12+Apr!K12+May!K12+June!K12</f>
        <v>723</v>
      </c>
      <c r="L12" s="35">
        <f>'Aug-Sept'!L12+Oct!L12+Nov!L12+Dec!L12+Jan!L12+Feb!L12+Mar!L12+Apr!L12+May!L12+June!L12</f>
        <v>762</v>
      </c>
      <c r="M12" s="35">
        <f>'Aug-Sept'!M12+Oct!M12+Nov!M12+Dec!M12+Jan!M12+Feb!M12+Mar!M12+Apr!M12+May!M12+June!M12</f>
        <v>1</v>
      </c>
      <c r="N12" s="35">
        <f>'Aug-Sept'!N12+Oct!N12+Nov!N12+Dec!N12+Jan!N12+Feb!N12+Mar!N12+Apr!N12+May!N12+June!N12</f>
        <v>0</v>
      </c>
      <c r="O12" s="35">
        <f>'Aug-Sept'!O12+Oct!O12+Nov!O12+Dec!O12+Jan!O12+Feb!O12+Mar!O12+Apr!O12+May!O12+June!O12</f>
        <v>8521</v>
      </c>
      <c r="P12" s="35">
        <f>'Aug-Sept'!P12+Oct!P12+Nov!P12+Dec!P12+Jan!P12+Feb!P12+Mar!P12+Apr!P12+May!P12+June!P12</f>
        <v>0</v>
      </c>
      <c r="Q12" s="35">
        <f>'Aug-Sept'!Q12+Oct!Q12+Nov!Q12+Dec!Q12+Jan!Q12+Feb!Q12+Mar!Q12+Apr!Q12+May!Q12+June!Q12</f>
        <v>0</v>
      </c>
      <c r="R12" s="35">
        <f>'Aug-Sept'!R12+Oct!R12+Nov!R12+Dec!R12+Jan!R12+Feb!R12+Mar!R12+Apr!R12+May!R12+June!R12</f>
        <v>0</v>
      </c>
      <c r="S12" s="36">
        <f t="shared" si="4"/>
        <v>82</v>
      </c>
      <c r="T12" s="36">
        <f t="shared" si="5"/>
        <v>9</v>
      </c>
      <c r="U12" s="36">
        <f t="shared" si="6"/>
        <v>10</v>
      </c>
      <c r="V12" s="36">
        <f t="shared" si="1"/>
        <v>0</v>
      </c>
      <c r="W12" s="36">
        <f t="shared" si="1"/>
        <v>0</v>
      </c>
      <c r="X12" s="36">
        <f t="shared" si="7"/>
        <v>101</v>
      </c>
      <c r="Y12" s="37">
        <f t="shared" si="8"/>
        <v>0</v>
      </c>
      <c r="Z12" s="36">
        <f t="shared" si="9"/>
        <v>243</v>
      </c>
      <c r="AA12" s="36">
        <f t="shared" si="10"/>
        <v>25</v>
      </c>
      <c r="AB12" s="36">
        <f t="shared" si="11"/>
        <v>26</v>
      </c>
      <c r="AC12" s="36">
        <f t="shared" si="3"/>
        <v>3.4482758620689655E-2</v>
      </c>
      <c r="AD12" s="36">
        <f t="shared" si="3"/>
        <v>0</v>
      </c>
      <c r="AE12" s="36">
        <f t="shared" si="12"/>
        <v>294.0344827586207</v>
      </c>
      <c r="AF12" s="38">
        <f t="shared" si="13"/>
        <v>0</v>
      </c>
      <c r="AG12" s="39">
        <f t="shared" si="14"/>
        <v>0</v>
      </c>
      <c r="AH12" s="40">
        <f t="shared" si="15"/>
        <v>0</v>
      </c>
      <c r="AI12" s="41">
        <v>82</v>
      </c>
      <c r="AJ12" s="42">
        <v>9</v>
      </c>
      <c r="AK12" s="42">
        <v>10</v>
      </c>
      <c r="AL12" s="43">
        <f t="shared" si="16"/>
        <v>101</v>
      </c>
      <c r="AM12" s="41">
        <v>243</v>
      </c>
      <c r="AN12" s="42">
        <v>25</v>
      </c>
      <c r="AO12" s="42">
        <v>26</v>
      </c>
      <c r="AP12" s="43">
        <f t="shared" si="17"/>
        <v>294</v>
      </c>
      <c r="AQ12" s="44">
        <v>1.22</v>
      </c>
    </row>
    <row r="13" spans="1:43" x14ac:dyDescent="0.25">
      <c r="A13" s="12" t="s">
        <v>46</v>
      </c>
      <c r="B13" s="34" t="s">
        <v>1</v>
      </c>
      <c r="C13" s="35">
        <f>'Aug-Sept'!C13+Oct!C13+Nov!C13+Dec!C13+Jan!C13+Feb!C13+Mar!C13+Apr!C13+May!C13+June!C13</f>
        <v>946</v>
      </c>
      <c r="D13" s="35">
        <f>'Aug-Sept'!D13+Oct!D13+Nov!D13+Dec!D13+Jan!D13+Feb!D13+Mar!D13+Apr!D13+May!D13+June!D13</f>
        <v>196</v>
      </c>
      <c r="E13" s="35">
        <f>'Aug-Sept'!E13+Oct!E13+Nov!E13+Dec!E13+Jan!E13+Feb!E13+Mar!E13+Apr!E13+May!E13+June!E13</f>
        <v>205</v>
      </c>
      <c r="F13" s="35">
        <f>'Aug-Sept'!F13+Oct!F13+Nov!F13+Dec!F13+Jan!F13+Feb!F13+Mar!F13+Apr!F13+May!F13+June!F13</f>
        <v>0</v>
      </c>
      <c r="G13" s="35">
        <f>'Aug-Sept'!G13+Oct!G13+Nov!G13+Dec!G13+Jan!G13+Feb!G13+Mar!G13+Apr!G13+May!G13+June!G13</f>
        <v>0</v>
      </c>
      <c r="H13" s="35">
        <f>'Aug-Sept'!H13+Oct!H13+Nov!H13+Dec!H13+Jan!H13+Feb!H13+Mar!H13+Apr!H13+May!H13+June!H13</f>
        <v>1347</v>
      </c>
      <c r="I13" s="35">
        <f>'Aug-Sept'!I13+Oct!I13+Nov!I13+Dec!I13+Jan!I13+Feb!I13+Mar!I13+Apr!I13+May!I13+June!I13</f>
        <v>0</v>
      </c>
      <c r="J13" s="35">
        <f>'Aug-Sept'!J13+Oct!J13+Nov!J13+Dec!J13+Jan!J13+Feb!J13+Mar!J13+Apr!J13+May!J13+June!J13</f>
        <v>2542</v>
      </c>
      <c r="K13" s="35">
        <f>'Aug-Sept'!K13+Oct!K13+Nov!K13+Dec!K13+Jan!K13+Feb!K13+Mar!K13+Apr!K13+May!K13+June!K13</f>
        <v>512</v>
      </c>
      <c r="L13" s="35">
        <f>'Aug-Sept'!L13+Oct!L13+Nov!L13+Dec!L13+Jan!L13+Feb!L13+Mar!L13+Apr!L13+May!L13+June!L13</f>
        <v>560</v>
      </c>
      <c r="M13" s="35">
        <f>'Aug-Sept'!M13+Oct!M13+Nov!M13+Dec!M13+Jan!M13+Feb!M13+Mar!M13+Apr!M13+May!M13+June!M13</f>
        <v>0</v>
      </c>
      <c r="N13" s="35">
        <f>'Aug-Sept'!N13+Oct!N13+Nov!N13+Dec!N13+Jan!N13+Feb!N13+Mar!N13+Apr!N13+May!N13+June!N13</f>
        <v>0</v>
      </c>
      <c r="O13" s="35">
        <f>'Aug-Sept'!O13+Oct!O13+Nov!O13+Dec!O13+Jan!O13+Feb!O13+Mar!O13+Apr!O13+May!O13+June!O13</f>
        <v>3614</v>
      </c>
      <c r="P13" s="35">
        <f>'Aug-Sept'!P13+Oct!P13+Nov!P13+Dec!P13+Jan!P13+Feb!P13+Mar!P13+Apr!P13+May!P13+June!P13</f>
        <v>5432</v>
      </c>
      <c r="Q13" s="35">
        <f>'Aug-Sept'!Q13+Oct!Q13+Nov!Q13+Dec!Q13+Jan!Q13+Feb!Q13+Mar!Q13+Apr!Q13+May!Q13+June!Q13</f>
        <v>0</v>
      </c>
      <c r="R13" s="35">
        <f>'Aug-Sept'!R13+Oct!R13+Nov!R13+Dec!R13+Jan!R13+Feb!R13+Mar!R13+Apr!R13+May!R13+June!R13</f>
        <v>0</v>
      </c>
      <c r="S13" s="36">
        <f t="shared" si="4"/>
        <v>33</v>
      </c>
      <c r="T13" s="36">
        <f t="shared" si="5"/>
        <v>7</v>
      </c>
      <c r="U13" s="36">
        <f t="shared" si="6"/>
        <v>7</v>
      </c>
      <c r="V13" s="36">
        <f t="shared" si="1"/>
        <v>0</v>
      </c>
      <c r="W13" s="36">
        <f t="shared" si="1"/>
        <v>0</v>
      </c>
      <c r="X13" s="36">
        <f t="shared" si="7"/>
        <v>47</v>
      </c>
      <c r="Y13" s="37">
        <f t="shared" si="8"/>
        <v>0</v>
      </c>
      <c r="Z13" s="36">
        <f t="shared" si="9"/>
        <v>88</v>
      </c>
      <c r="AA13" s="36">
        <f t="shared" si="10"/>
        <v>18</v>
      </c>
      <c r="AB13" s="36">
        <f t="shared" si="11"/>
        <v>19</v>
      </c>
      <c r="AC13" s="36">
        <f t="shared" si="3"/>
        <v>0</v>
      </c>
      <c r="AD13" s="36">
        <f t="shared" si="3"/>
        <v>0</v>
      </c>
      <c r="AE13" s="36">
        <f t="shared" si="12"/>
        <v>125</v>
      </c>
      <c r="AF13" s="38">
        <f t="shared" si="13"/>
        <v>187</v>
      </c>
      <c r="AG13" s="39">
        <f t="shared" si="14"/>
        <v>0</v>
      </c>
      <c r="AH13" s="40">
        <f t="shared" si="15"/>
        <v>0</v>
      </c>
      <c r="AI13" s="41">
        <v>33</v>
      </c>
      <c r="AJ13" s="42">
        <v>7</v>
      </c>
      <c r="AK13" s="42">
        <v>7</v>
      </c>
      <c r="AL13" s="43">
        <f t="shared" si="16"/>
        <v>47</v>
      </c>
      <c r="AM13" s="41">
        <v>88</v>
      </c>
      <c r="AN13" s="42">
        <v>18</v>
      </c>
      <c r="AO13" s="42">
        <v>19</v>
      </c>
      <c r="AP13" s="43">
        <f t="shared" si="17"/>
        <v>125</v>
      </c>
      <c r="AQ13" s="44">
        <v>4.3899999999999997</v>
      </c>
    </row>
    <row r="14" spans="1:43" x14ac:dyDescent="0.25">
      <c r="A14" s="12" t="s">
        <v>46</v>
      </c>
      <c r="B14" s="34" t="s">
        <v>6</v>
      </c>
      <c r="C14" s="35">
        <f>'Aug-Sept'!C14+Oct!C14+Nov!C14+Dec!C14+Jan!C14+Feb!C14+Mar!C14+Apr!C14+May!C14+June!C14</f>
        <v>2410</v>
      </c>
      <c r="D14" s="35">
        <f>'Aug-Sept'!D14+Oct!D14+Nov!D14+Dec!D14+Jan!D14+Feb!D14+Mar!D14+Apr!D14+May!D14+June!D14</f>
        <v>135</v>
      </c>
      <c r="E14" s="35">
        <f>'Aug-Sept'!E14+Oct!E14+Nov!E14+Dec!E14+Jan!E14+Feb!E14+Mar!E14+Apr!E14+May!E14+June!E14</f>
        <v>240</v>
      </c>
      <c r="F14" s="35">
        <f>'Aug-Sept'!F14+Oct!F14+Nov!F14+Dec!F14+Jan!F14+Feb!F14+Mar!F14+Apr!F14+May!F14+June!F14</f>
        <v>0</v>
      </c>
      <c r="G14" s="35">
        <f>'Aug-Sept'!G14+Oct!G14+Nov!G14+Dec!G14+Jan!G14+Feb!G14+Mar!G14+Apr!G14+May!G14+June!G14</f>
        <v>60</v>
      </c>
      <c r="H14" s="35">
        <f>'Aug-Sept'!H14+Oct!H14+Nov!H14+Dec!H14+Jan!H14+Feb!H14+Mar!H14+Apr!H14+May!H14+June!H14</f>
        <v>2845</v>
      </c>
      <c r="I14" s="35">
        <f>'Aug-Sept'!I14+Oct!I14+Nov!I14+Dec!I14+Jan!I14+Feb!I14+Mar!I14+Apr!I14+May!I14+June!I14</f>
        <v>0</v>
      </c>
      <c r="J14" s="35">
        <f>'Aug-Sept'!J14+Oct!J14+Nov!J14+Dec!J14+Jan!J14+Feb!J14+Mar!J14+Apr!J14+May!J14+June!J14</f>
        <v>7294</v>
      </c>
      <c r="K14" s="35">
        <f>'Aug-Sept'!K14+Oct!K14+Nov!K14+Dec!K14+Jan!K14+Feb!K14+Mar!K14+Apr!K14+May!K14+June!K14</f>
        <v>612</v>
      </c>
      <c r="L14" s="35">
        <f>'Aug-Sept'!L14+Oct!L14+Nov!L14+Dec!L14+Jan!L14+Feb!L14+Mar!L14+Apr!L14+May!L14+June!L14</f>
        <v>463</v>
      </c>
      <c r="M14" s="35">
        <f>'Aug-Sept'!M14+Oct!M14+Nov!M14+Dec!M14+Jan!M14+Feb!M14+Mar!M14+Apr!M14+May!M14+June!M14</f>
        <v>8</v>
      </c>
      <c r="N14" s="35">
        <f>'Aug-Sept'!N14+Oct!N14+Nov!N14+Dec!N14+Jan!N14+Feb!N14+Mar!N14+Apr!N14+May!N14+June!N14</f>
        <v>121</v>
      </c>
      <c r="O14" s="35">
        <f>'Aug-Sept'!O14+Oct!O14+Nov!O14+Dec!O14+Jan!O14+Feb!O14+Mar!O14+Apr!O14+May!O14+June!O14</f>
        <v>8498</v>
      </c>
      <c r="P14" s="35">
        <f>'Aug-Sept'!P14+Oct!P14+Nov!P14+Dec!P14+Jan!P14+Feb!P14+Mar!P14+Apr!P14+May!P14+June!P14</f>
        <v>0</v>
      </c>
      <c r="Q14" s="35">
        <f>'Aug-Sept'!Q14+Oct!Q14+Nov!Q14+Dec!Q14+Jan!Q14+Feb!Q14+Mar!Q14+Apr!Q14+May!Q14+June!Q14</f>
        <v>170</v>
      </c>
      <c r="R14" s="35">
        <f>'Aug-Sept'!R14+Oct!R14+Nov!R14+Dec!R14+Jan!R14+Feb!R14+Mar!R14+Apr!R14+May!R14+June!R14</f>
        <v>0</v>
      </c>
      <c r="S14" s="36">
        <f t="shared" si="4"/>
        <v>83</v>
      </c>
      <c r="T14" s="36">
        <f t="shared" si="5"/>
        <v>5</v>
      </c>
      <c r="U14" s="36">
        <f t="shared" si="6"/>
        <v>8</v>
      </c>
      <c r="V14" s="36">
        <f t="shared" si="1"/>
        <v>0</v>
      </c>
      <c r="W14" s="36">
        <f t="shared" si="1"/>
        <v>2.0689655172413794</v>
      </c>
      <c r="X14" s="36">
        <f t="shared" si="7"/>
        <v>96</v>
      </c>
      <c r="Y14" s="37">
        <f t="shared" si="8"/>
        <v>0</v>
      </c>
      <c r="Z14" s="36">
        <f t="shared" si="9"/>
        <v>252</v>
      </c>
      <c r="AA14" s="36">
        <f t="shared" si="10"/>
        <v>21</v>
      </c>
      <c r="AB14" s="36">
        <f t="shared" si="11"/>
        <v>16</v>
      </c>
      <c r="AC14" s="36">
        <f t="shared" si="3"/>
        <v>0.27586206896551724</v>
      </c>
      <c r="AD14" s="36">
        <f t="shared" si="3"/>
        <v>4.1724137931034484</v>
      </c>
      <c r="AE14" s="36">
        <f t="shared" si="12"/>
        <v>293.44827586206895</v>
      </c>
      <c r="AF14" s="38">
        <f t="shared" si="13"/>
        <v>0</v>
      </c>
      <c r="AG14" s="39">
        <f t="shared" si="14"/>
        <v>17</v>
      </c>
      <c r="AH14" s="40">
        <f t="shared" si="15"/>
        <v>0</v>
      </c>
      <c r="AI14" s="41">
        <v>83</v>
      </c>
      <c r="AJ14" s="42">
        <v>5</v>
      </c>
      <c r="AK14" s="42">
        <v>8</v>
      </c>
      <c r="AL14" s="43">
        <f t="shared" si="16"/>
        <v>96</v>
      </c>
      <c r="AM14" s="41">
        <v>252</v>
      </c>
      <c r="AN14" s="42">
        <v>21</v>
      </c>
      <c r="AO14" s="42">
        <v>16</v>
      </c>
      <c r="AP14" s="43">
        <f t="shared" si="17"/>
        <v>289</v>
      </c>
      <c r="AQ14" s="44">
        <v>5.08</v>
      </c>
    </row>
    <row r="15" spans="1:43" x14ac:dyDescent="0.25">
      <c r="A15" s="12" t="s">
        <v>46</v>
      </c>
      <c r="B15" s="34" t="s">
        <v>1</v>
      </c>
      <c r="C15" s="35">
        <f>'Aug-Sept'!C15+Oct!C15+Nov!C15+Dec!C15+Jan!C15+Feb!C15+Mar!C15+Apr!C15+May!C15+June!C15</f>
        <v>482</v>
      </c>
      <c r="D15" s="35">
        <f>'Aug-Sept'!D15+Oct!D15+Nov!D15+Dec!D15+Jan!D15+Feb!D15+Mar!D15+Apr!D15+May!D15+June!D15</f>
        <v>115</v>
      </c>
      <c r="E15" s="35">
        <f>'Aug-Sept'!E15+Oct!E15+Nov!E15+Dec!E15+Jan!E15+Feb!E15+Mar!E15+Apr!E15+May!E15+June!E15</f>
        <v>223</v>
      </c>
      <c r="F15" s="35">
        <f>'Aug-Sept'!F15+Oct!F15+Nov!F15+Dec!F15+Jan!F15+Feb!F15+Mar!F15+Apr!F15+May!F15+June!F15</f>
        <v>0</v>
      </c>
      <c r="G15" s="35">
        <f>'Aug-Sept'!G15+Oct!G15+Nov!G15+Dec!G15+Jan!G15+Feb!G15+Mar!G15+Apr!G15+May!G15+June!G15</f>
        <v>0</v>
      </c>
      <c r="H15" s="35">
        <f>'Aug-Sept'!H15+Oct!H15+Nov!H15+Dec!H15+Jan!H15+Feb!H15+Mar!H15+Apr!H15+May!H15+June!H15</f>
        <v>820</v>
      </c>
      <c r="I15" s="35">
        <f>'Aug-Sept'!I15+Oct!I15+Nov!I15+Dec!I15+Jan!I15+Feb!I15+Mar!I15+Apr!I15+May!I15+June!I15</f>
        <v>0</v>
      </c>
      <c r="J15" s="35">
        <f>'Aug-Sept'!J15+Oct!J15+Nov!J15+Dec!J15+Jan!J15+Feb!J15+Mar!J15+Apr!J15+May!J15+June!J15</f>
        <v>1311</v>
      </c>
      <c r="K15" s="35">
        <f>'Aug-Sept'!K15+Oct!K15+Nov!K15+Dec!K15+Jan!K15+Feb!K15+Mar!K15+Apr!K15+May!K15+June!K15</f>
        <v>226</v>
      </c>
      <c r="L15" s="35">
        <f>'Aug-Sept'!L15+Oct!L15+Nov!L15+Dec!L15+Jan!L15+Feb!L15+Mar!L15+Apr!L15+May!L15+June!L15</f>
        <v>250</v>
      </c>
      <c r="M15" s="35">
        <f>'Aug-Sept'!M15+Oct!M15+Nov!M15+Dec!M15+Jan!M15+Feb!M15+Mar!M15+Apr!M15+May!M15+June!M15</f>
        <v>0</v>
      </c>
      <c r="N15" s="35">
        <f>'Aug-Sept'!N15+Oct!N15+Nov!N15+Dec!N15+Jan!N15+Feb!N15+Mar!N15+Apr!N15+May!N15+June!N15</f>
        <v>0</v>
      </c>
      <c r="O15" s="35">
        <f>'Aug-Sept'!O15+Oct!O15+Nov!O15+Dec!O15+Jan!O15+Feb!O15+Mar!O15+Apr!O15+May!O15+June!O15</f>
        <v>1787</v>
      </c>
      <c r="P15" s="35">
        <f>'Aug-Sept'!P15+Oct!P15+Nov!P15+Dec!P15+Jan!P15+Feb!P15+Mar!P15+Apr!P15+May!P15+June!P15</f>
        <v>1200</v>
      </c>
      <c r="Q15" s="35">
        <f>'Aug-Sept'!Q15+Oct!Q15+Nov!Q15+Dec!Q15+Jan!Q15+Feb!Q15+Mar!Q15+Apr!Q15+May!Q15+June!Q15</f>
        <v>0</v>
      </c>
      <c r="R15" s="35">
        <f>'Aug-Sept'!R15+Oct!R15+Nov!R15+Dec!R15+Jan!R15+Feb!R15+Mar!R15+Apr!R15+May!R15+June!R15</f>
        <v>0</v>
      </c>
      <c r="S15" s="36">
        <f t="shared" si="4"/>
        <v>17</v>
      </c>
      <c r="T15" s="36">
        <f t="shared" si="5"/>
        <v>4</v>
      </c>
      <c r="U15" s="36">
        <f t="shared" si="6"/>
        <v>8</v>
      </c>
      <c r="V15" s="36">
        <f t="shared" si="1"/>
        <v>0</v>
      </c>
      <c r="W15" s="36">
        <f t="shared" si="1"/>
        <v>0</v>
      </c>
      <c r="X15" s="36">
        <f t="shared" si="7"/>
        <v>29</v>
      </c>
      <c r="Y15" s="37">
        <f t="shared" si="8"/>
        <v>0</v>
      </c>
      <c r="Z15" s="36">
        <f t="shared" si="9"/>
        <v>45</v>
      </c>
      <c r="AA15" s="36">
        <f t="shared" si="10"/>
        <v>8</v>
      </c>
      <c r="AB15" s="36">
        <f t="shared" si="11"/>
        <v>9</v>
      </c>
      <c r="AC15" s="36">
        <f t="shared" si="3"/>
        <v>0</v>
      </c>
      <c r="AD15" s="36">
        <f t="shared" si="3"/>
        <v>0</v>
      </c>
      <c r="AE15" s="36">
        <f t="shared" si="12"/>
        <v>62</v>
      </c>
      <c r="AF15" s="38">
        <f t="shared" si="13"/>
        <v>41</v>
      </c>
      <c r="AG15" s="39">
        <f t="shared" si="14"/>
        <v>0</v>
      </c>
      <c r="AH15" s="40">
        <f t="shared" si="15"/>
        <v>0</v>
      </c>
      <c r="AI15" s="41">
        <v>17</v>
      </c>
      <c r="AJ15" s="42">
        <v>4</v>
      </c>
      <c r="AK15" s="42">
        <v>8</v>
      </c>
      <c r="AL15" s="43">
        <f t="shared" si="16"/>
        <v>29</v>
      </c>
      <c r="AM15" s="41">
        <v>45</v>
      </c>
      <c r="AN15" s="42">
        <v>8</v>
      </c>
      <c r="AO15" s="42">
        <v>9</v>
      </c>
      <c r="AP15" s="43">
        <f t="shared" si="17"/>
        <v>62</v>
      </c>
      <c r="AQ15" s="44">
        <v>9.3000000000000007</v>
      </c>
    </row>
    <row r="16" spans="1:43" ht="17.25" thickBot="1" x14ac:dyDescent="0.3">
      <c r="A16" s="12" t="s">
        <v>46</v>
      </c>
      <c r="B16" s="34" t="s">
        <v>1</v>
      </c>
      <c r="C16" s="35">
        <f>'Aug-Sept'!C16+Oct!C16+Nov!C16+Dec!C16+Jan!C16+Feb!C16+Mar!C16+Apr!C16+May!C16+June!C16</f>
        <v>962</v>
      </c>
      <c r="D16" s="35">
        <f>'Aug-Sept'!D16+Oct!D16+Nov!D16+Dec!D16+Jan!D16+Feb!D16+Mar!D16+Apr!D16+May!D16+June!D16</f>
        <v>120</v>
      </c>
      <c r="E16" s="35">
        <f>'Aug-Sept'!E16+Oct!E16+Nov!E16+Dec!E16+Jan!E16+Feb!E16+Mar!E16+Apr!E16+May!E16+June!E16</f>
        <v>381</v>
      </c>
      <c r="F16" s="35">
        <f>'Aug-Sept'!F16+Oct!F16+Nov!F16+Dec!F16+Jan!F16+Feb!F16+Mar!F16+Apr!F16+May!F16+June!F16</f>
        <v>4</v>
      </c>
      <c r="G16" s="35">
        <f>'Aug-Sept'!G16+Oct!G16+Nov!G16+Dec!G16+Jan!G16+Feb!G16+Mar!G16+Apr!G16+May!G16+June!G16</f>
        <v>0</v>
      </c>
      <c r="H16" s="35">
        <f>'Aug-Sept'!H16+Oct!H16+Nov!H16+Dec!H16+Jan!H16+Feb!H16+Mar!H16+Apr!H16+May!H16+June!H16</f>
        <v>1467</v>
      </c>
      <c r="I16" s="35">
        <f>'Aug-Sept'!I16+Oct!I16+Nov!I16+Dec!I16+Jan!I16+Feb!I16+Mar!I16+Apr!I16+May!I16+June!I16</f>
        <v>0</v>
      </c>
      <c r="J16" s="35">
        <f>'Aug-Sept'!J16+Oct!J16+Nov!J16+Dec!J16+Jan!J16+Feb!J16+Mar!J16+Apr!J16+May!J16+June!J16</f>
        <v>3924</v>
      </c>
      <c r="K16" s="35">
        <f>'Aug-Sept'!K16+Oct!K16+Nov!K16+Dec!K16+Jan!K16+Feb!K16+Mar!K16+Apr!K16+May!K16+June!K16</f>
        <v>600</v>
      </c>
      <c r="L16" s="35">
        <f>'Aug-Sept'!L16+Oct!L16+Nov!L16+Dec!L16+Jan!L16+Feb!L16+Mar!L16+Apr!L16+May!L16+June!L16</f>
        <v>1021</v>
      </c>
      <c r="M16" s="35">
        <f>'Aug-Sept'!M16+Oct!M16+Nov!M16+Dec!M16+Jan!M16+Feb!M16+Mar!M16+Apr!M16+May!M16+June!M16</f>
        <v>14</v>
      </c>
      <c r="N16" s="35">
        <f>'Aug-Sept'!N16+Oct!N16+Nov!N16+Dec!N16+Jan!N16+Feb!N16+Mar!N16+Apr!N16+May!N16+June!N16</f>
        <v>136</v>
      </c>
      <c r="O16" s="35">
        <f>'Aug-Sept'!O16+Oct!O16+Nov!O16+Dec!O16+Jan!O16+Feb!O16+Mar!O16+Apr!O16+May!O16+June!O16</f>
        <v>5695</v>
      </c>
      <c r="P16" s="35">
        <f>'Aug-Sept'!P16+Oct!P16+Nov!P16+Dec!P16+Jan!P16+Feb!P16+Mar!P16+Apr!P16+May!P16+June!P16</f>
        <v>75</v>
      </c>
      <c r="Q16" s="35">
        <f>'Aug-Sept'!Q16+Oct!Q16+Nov!Q16+Dec!Q16+Jan!Q16+Feb!Q16+Mar!Q16+Apr!Q16+May!Q16+June!Q16</f>
        <v>0</v>
      </c>
      <c r="R16" s="35">
        <f>'Aug-Sept'!R16+Oct!R16+Nov!R16+Dec!R16+Jan!R16+Feb!R16+Mar!R16+Apr!R16+May!R16+June!R16</f>
        <v>0</v>
      </c>
      <c r="S16" s="36">
        <f t="shared" si="4"/>
        <v>33</v>
      </c>
      <c r="T16" s="36">
        <f t="shared" si="5"/>
        <v>4</v>
      </c>
      <c r="U16" s="36">
        <f t="shared" si="6"/>
        <v>13</v>
      </c>
      <c r="V16" s="36">
        <f t="shared" si="1"/>
        <v>0.13793103448275862</v>
      </c>
      <c r="W16" s="36">
        <f t="shared" si="1"/>
        <v>0</v>
      </c>
      <c r="X16" s="36">
        <f t="shared" si="7"/>
        <v>50</v>
      </c>
      <c r="Y16" s="37">
        <f t="shared" si="8"/>
        <v>0</v>
      </c>
      <c r="Z16" s="36">
        <f t="shared" si="9"/>
        <v>135</v>
      </c>
      <c r="AA16" s="36">
        <f t="shared" si="10"/>
        <v>21</v>
      </c>
      <c r="AB16" s="36">
        <f t="shared" si="11"/>
        <v>35</v>
      </c>
      <c r="AC16" s="36">
        <f t="shared" si="3"/>
        <v>0.48275862068965519</v>
      </c>
      <c r="AD16" s="36">
        <f t="shared" si="3"/>
        <v>4.6896551724137927</v>
      </c>
      <c r="AE16" s="36">
        <f t="shared" si="12"/>
        <v>196.17241379310343</v>
      </c>
      <c r="AF16" s="38">
        <f t="shared" si="13"/>
        <v>3</v>
      </c>
      <c r="AG16" s="39">
        <f t="shared" si="14"/>
        <v>0</v>
      </c>
      <c r="AH16" s="40">
        <f t="shared" si="15"/>
        <v>0</v>
      </c>
      <c r="AI16" s="41">
        <v>33</v>
      </c>
      <c r="AJ16" s="42">
        <v>4</v>
      </c>
      <c r="AK16" s="42">
        <v>13</v>
      </c>
      <c r="AL16" s="43">
        <f t="shared" si="16"/>
        <v>50</v>
      </c>
      <c r="AM16" s="41">
        <v>135</v>
      </c>
      <c r="AN16" s="42">
        <v>21</v>
      </c>
      <c r="AO16" s="42">
        <v>35</v>
      </c>
      <c r="AP16" s="43">
        <f t="shared" si="17"/>
        <v>191</v>
      </c>
      <c r="AQ16" s="45">
        <v>37.18</v>
      </c>
    </row>
    <row r="17" spans="1:43" ht="17.25" thickBot="1" x14ac:dyDescent="0.3">
      <c r="C17" s="46">
        <f t="shared" ref="C17:N17" si="18">SUM(C4:C16)</f>
        <v>27417</v>
      </c>
      <c r="D17" s="46">
        <f t="shared" si="18"/>
        <v>4802</v>
      </c>
      <c r="E17" s="46">
        <f t="shared" si="18"/>
        <v>6975</v>
      </c>
      <c r="F17" s="46">
        <f t="shared" si="18"/>
        <v>85</v>
      </c>
      <c r="G17" s="46">
        <f t="shared" si="18"/>
        <v>176</v>
      </c>
      <c r="H17" s="46">
        <f t="shared" si="18"/>
        <v>39455</v>
      </c>
      <c r="I17" s="47">
        <f t="shared" si="18"/>
        <v>0</v>
      </c>
      <c r="J17" s="46">
        <f t="shared" si="18"/>
        <v>70609</v>
      </c>
      <c r="K17" s="46">
        <f t="shared" si="18"/>
        <v>11966</v>
      </c>
      <c r="L17" s="46">
        <f t="shared" si="18"/>
        <v>13539</v>
      </c>
      <c r="M17" s="46">
        <f t="shared" si="18"/>
        <v>116</v>
      </c>
      <c r="N17" s="46">
        <f t="shared" si="18"/>
        <v>683</v>
      </c>
      <c r="O17" s="46">
        <f t="shared" ref="O17" si="19">SUM(J17:N17)</f>
        <v>96913</v>
      </c>
      <c r="P17" s="47">
        <f t="shared" ref="P17:U17" si="20">SUM(P4:P16)</f>
        <v>7457</v>
      </c>
      <c r="Q17" s="48">
        <f t="shared" si="20"/>
        <v>920</v>
      </c>
      <c r="R17" s="48">
        <f t="shared" si="20"/>
        <v>0</v>
      </c>
      <c r="S17" s="46">
        <f t="shared" si="20"/>
        <v>947</v>
      </c>
      <c r="T17" s="46">
        <f t="shared" si="20"/>
        <v>166</v>
      </c>
      <c r="U17" s="46">
        <f t="shared" si="20"/>
        <v>240</v>
      </c>
      <c r="V17" s="46">
        <f t="shared" si="1"/>
        <v>2.9310344827586206</v>
      </c>
      <c r="W17" s="46">
        <f t="shared" si="1"/>
        <v>6.068965517241379</v>
      </c>
      <c r="X17" s="36">
        <f t="shared" si="7"/>
        <v>1353</v>
      </c>
      <c r="Y17" s="47">
        <f>SUM(Y4:Y16)</f>
        <v>0</v>
      </c>
      <c r="Z17" s="36">
        <f t="shared" si="9"/>
        <v>2435</v>
      </c>
      <c r="AA17" s="36">
        <f t="shared" si="10"/>
        <v>413</v>
      </c>
      <c r="AB17" s="36">
        <f t="shared" si="11"/>
        <v>467</v>
      </c>
      <c r="AC17" s="46">
        <f t="shared" si="3"/>
        <v>4</v>
      </c>
      <c r="AD17" s="46">
        <f t="shared" si="3"/>
        <v>23.551724137931036</v>
      </c>
      <c r="AE17" s="46">
        <f>SUM(AE4:AE16)</f>
        <v>3341.5517241379303</v>
      </c>
      <c r="AF17" s="49">
        <f>SUM(AF4:AF16)</f>
        <v>257</v>
      </c>
      <c r="AG17" s="39">
        <f>SUM(AG4:AG16)</f>
        <v>92</v>
      </c>
      <c r="AH17" s="50">
        <f>SUM(AH4:AH16)</f>
        <v>0</v>
      </c>
      <c r="AI17" s="51">
        <f t="shared" ref="AI17:AP17" si="21">SUM(AI3:AI16)</f>
        <v>947</v>
      </c>
      <c r="AJ17" s="52">
        <f t="shared" si="21"/>
        <v>166</v>
      </c>
      <c r="AK17" s="52">
        <f t="shared" si="21"/>
        <v>240</v>
      </c>
      <c r="AL17" s="53">
        <f t="shared" si="21"/>
        <v>1353</v>
      </c>
      <c r="AM17" s="51">
        <f t="shared" si="21"/>
        <v>2435</v>
      </c>
      <c r="AN17" s="52">
        <f t="shared" si="21"/>
        <v>414</v>
      </c>
      <c r="AO17" s="52">
        <f t="shared" si="21"/>
        <v>465</v>
      </c>
      <c r="AP17" s="53">
        <f t="shared" si="21"/>
        <v>3314</v>
      </c>
      <c r="AQ17" s="54">
        <v>177.77</v>
      </c>
    </row>
    <row r="18" spans="1:43" ht="17.25" thickBot="1" x14ac:dyDescent="0.3">
      <c r="AF18" s="55"/>
      <c r="AI18" s="56"/>
      <c r="AJ18" s="56"/>
      <c r="AK18" s="56"/>
      <c r="AL18" s="56"/>
      <c r="AM18" s="56"/>
      <c r="AN18" s="56"/>
      <c r="AO18" s="56"/>
      <c r="AP18" s="56"/>
      <c r="AQ18" s="57"/>
    </row>
    <row r="19" spans="1:43" x14ac:dyDescent="0.25">
      <c r="A19" s="58"/>
      <c r="B19" s="5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7"/>
      <c r="T19" s="7"/>
      <c r="U19" s="7"/>
      <c r="V19" s="8"/>
      <c r="W19" s="8"/>
      <c r="X19" s="8"/>
      <c r="Y19" s="60"/>
      <c r="Z19" s="8"/>
      <c r="AA19" s="8"/>
      <c r="AB19" s="8"/>
      <c r="AC19" s="8"/>
      <c r="AD19" s="8"/>
      <c r="AE19" s="8"/>
      <c r="AF19" s="8"/>
      <c r="AG19" s="8"/>
      <c r="AH19" s="8"/>
      <c r="AI19" s="8" t="s">
        <v>36</v>
      </c>
      <c r="AJ19" s="6"/>
    </row>
    <row r="20" spans="1:43" x14ac:dyDescent="0.25">
      <c r="A20" s="61" t="s">
        <v>29</v>
      </c>
      <c r="B20" s="6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31" t="s">
        <v>8</v>
      </c>
      <c r="T20" s="31" t="s">
        <v>9</v>
      </c>
      <c r="U20" s="31" t="s">
        <v>10</v>
      </c>
      <c r="V20" s="31" t="s">
        <v>11</v>
      </c>
      <c r="W20" s="31" t="s">
        <v>12</v>
      </c>
      <c r="X20" s="31" t="s">
        <v>13</v>
      </c>
      <c r="Y20" s="63"/>
      <c r="Z20" s="31" t="s">
        <v>8</v>
      </c>
      <c r="AA20" s="31" t="s">
        <v>9</v>
      </c>
      <c r="AB20" s="31" t="s">
        <v>10</v>
      </c>
      <c r="AC20" s="31" t="s">
        <v>11</v>
      </c>
      <c r="AD20" s="31" t="s">
        <v>12</v>
      </c>
      <c r="AE20" s="31" t="s">
        <v>13</v>
      </c>
      <c r="AF20" s="31" t="s">
        <v>15</v>
      </c>
      <c r="AG20" s="21" t="s">
        <v>38</v>
      </c>
      <c r="AH20" s="17"/>
      <c r="AI20" s="17" t="s">
        <v>37</v>
      </c>
      <c r="AJ20" s="18"/>
    </row>
    <row r="21" spans="1:43" x14ac:dyDescent="0.25">
      <c r="A21" s="64" t="s">
        <v>23</v>
      </c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>
        <v>1.89</v>
      </c>
      <c r="T21" s="67">
        <v>1.59</v>
      </c>
      <c r="U21" s="67">
        <v>0.28000000000000003</v>
      </c>
      <c r="V21" s="67"/>
      <c r="W21" s="67"/>
      <c r="X21" s="67"/>
      <c r="Y21" s="67"/>
      <c r="Z21" s="67">
        <v>3.01</v>
      </c>
      <c r="AA21" s="67">
        <v>2.61</v>
      </c>
      <c r="AB21" s="67">
        <v>0.36</v>
      </c>
      <c r="AC21" s="67"/>
      <c r="AD21" s="67"/>
      <c r="AE21" s="67"/>
      <c r="AF21" s="67"/>
      <c r="AG21" s="67">
        <v>0.8</v>
      </c>
      <c r="AH21" s="17"/>
      <c r="AI21" s="17"/>
      <c r="AJ21" s="18"/>
    </row>
    <row r="22" spans="1:43" x14ac:dyDescent="0.25">
      <c r="A22" s="68" t="s">
        <v>28</v>
      </c>
      <c r="B22" s="6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70">
        <f>(S17*$S$2)*S21</f>
        <v>304271.09999999998</v>
      </c>
      <c r="T22" s="70">
        <f t="shared" ref="T22:U22" si="22">(T17*$S$2)*T21</f>
        <v>44869.8</v>
      </c>
      <c r="U22" s="70">
        <f t="shared" si="22"/>
        <v>11424.000000000002</v>
      </c>
      <c r="V22" s="70"/>
      <c r="W22" s="70"/>
      <c r="X22" s="70">
        <f>SUM(S22:W22)</f>
        <v>360564.89999999997</v>
      </c>
      <c r="Y22" s="70"/>
      <c r="Z22" s="70">
        <f>(Z17*$Z$2)*Z21</f>
        <v>1245989.5</v>
      </c>
      <c r="AA22" s="70">
        <f t="shared" ref="AA22:AB22" si="23">(AA17*$Z$2)*AA21</f>
        <v>183248.09999999998</v>
      </c>
      <c r="AB22" s="70">
        <f t="shared" si="23"/>
        <v>28580.399999999998</v>
      </c>
      <c r="AC22" s="70"/>
      <c r="AD22" s="70"/>
      <c r="AE22" s="70">
        <f>SUM(Z22:AD22)</f>
        <v>1457818</v>
      </c>
      <c r="AF22" s="70"/>
      <c r="AG22" s="70"/>
      <c r="AH22" s="17"/>
      <c r="AI22" s="17"/>
      <c r="AJ22" s="18"/>
    </row>
    <row r="23" spans="1:43" x14ac:dyDescent="0.25">
      <c r="A23" s="64" t="s">
        <v>55</v>
      </c>
      <c r="B23" s="71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72">
        <v>304592.40000000002</v>
      </c>
      <c r="T23" s="72">
        <v>44869.8</v>
      </c>
      <c r="U23" s="72">
        <v>11424</v>
      </c>
      <c r="V23" s="72"/>
      <c r="W23" s="72"/>
      <c r="X23" s="72">
        <f>SUM(S23:W23)</f>
        <v>360886.2</v>
      </c>
      <c r="Y23" s="72"/>
      <c r="Z23" s="72">
        <v>1249059.7</v>
      </c>
      <c r="AA23" s="72">
        <v>184135.5</v>
      </c>
      <c r="AB23" s="72">
        <v>28458</v>
      </c>
      <c r="AC23" s="72"/>
      <c r="AD23" s="72"/>
      <c r="AE23" s="72">
        <f>SUM(Z23:AD23)</f>
        <v>1461653.2</v>
      </c>
      <c r="AF23" s="72"/>
      <c r="AG23" s="72">
        <v>14280</v>
      </c>
      <c r="AH23" s="17"/>
      <c r="AI23" s="17"/>
      <c r="AJ23" s="18"/>
    </row>
    <row r="24" spans="1:43" x14ac:dyDescent="0.25">
      <c r="A24" s="68" t="s">
        <v>26</v>
      </c>
      <c r="B24" s="6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73">
        <f t="shared" ref="S24" si="24">S22-S23</f>
        <v>-321.30000000004657</v>
      </c>
      <c r="T24" s="73">
        <f t="shared" ref="T24" si="25">T22-T23</f>
        <v>0</v>
      </c>
      <c r="U24" s="73">
        <f>U22-U23</f>
        <v>0</v>
      </c>
      <c r="V24" s="73">
        <f t="shared" ref="V24" si="26">V23-V22</f>
        <v>0</v>
      </c>
      <c r="W24" s="73">
        <f t="shared" ref="W24" si="27">W23-W22</f>
        <v>0</v>
      </c>
      <c r="X24" s="73">
        <f>SUM(S24:W24)</f>
        <v>-321.30000000004657</v>
      </c>
      <c r="Y24" s="70"/>
      <c r="Z24" s="73">
        <f t="shared" ref="Z24:AA24" si="28">Z22-Z23</f>
        <v>-3070.1999999999534</v>
      </c>
      <c r="AA24" s="73">
        <f t="shared" si="28"/>
        <v>-887.40000000002328</v>
      </c>
      <c r="AB24" s="73">
        <f>AB22-AB23</f>
        <v>122.39999999999782</v>
      </c>
      <c r="AC24" s="73">
        <f t="shared" ref="AC24" si="29">AC23-AC22</f>
        <v>0</v>
      </c>
      <c r="AD24" s="73">
        <f t="shared" ref="AD24" si="30">AD23-AD22</f>
        <v>0</v>
      </c>
      <c r="AE24" s="73">
        <f>SUM(Z24:AD24)</f>
        <v>-3835.1999999999789</v>
      </c>
      <c r="AF24" s="70"/>
      <c r="AG24" s="73">
        <f>AG22-AG23</f>
        <v>-14280</v>
      </c>
      <c r="AH24" s="17"/>
      <c r="AI24" s="73">
        <f>X24+AE24+AG24</f>
        <v>-18436.500000000025</v>
      </c>
      <c r="AJ24" s="18"/>
    </row>
    <row r="25" spans="1:43" x14ac:dyDescent="0.25">
      <c r="A25" s="28"/>
      <c r="B25" s="6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</row>
    <row r="26" spans="1:43" x14ac:dyDescent="0.25">
      <c r="A26" s="74" t="s">
        <v>30</v>
      </c>
      <c r="B26" s="7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>
        <v>0.3</v>
      </c>
      <c r="U26" s="66"/>
      <c r="V26" s="66"/>
      <c r="W26" s="66"/>
      <c r="X26" s="66"/>
      <c r="Y26" s="66"/>
      <c r="Z26" s="66"/>
      <c r="AA26" s="67">
        <v>0.4</v>
      </c>
      <c r="AB26" s="67">
        <v>1.9</v>
      </c>
      <c r="AC26" s="17"/>
      <c r="AD26" s="17"/>
      <c r="AE26" s="17"/>
      <c r="AF26" s="17"/>
      <c r="AG26" s="17"/>
      <c r="AH26" s="20"/>
      <c r="AI26" s="17"/>
      <c r="AJ26" s="18"/>
    </row>
    <row r="27" spans="1:43" x14ac:dyDescent="0.25">
      <c r="A27" s="28" t="s">
        <v>31</v>
      </c>
      <c r="B27" s="6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70"/>
      <c r="T27" s="70">
        <f>(T17*$S$2)*T26</f>
        <v>8466</v>
      </c>
      <c r="U27" s="70"/>
      <c r="V27" s="70"/>
      <c r="W27" s="70"/>
      <c r="X27" s="70"/>
      <c r="Y27" s="70"/>
      <c r="Z27" s="70"/>
      <c r="AA27" s="70">
        <f>AA17*$Z$2*AA26</f>
        <v>28084</v>
      </c>
      <c r="AB27" s="70">
        <f>AB17*$Z$2*AB26</f>
        <v>150841</v>
      </c>
      <c r="AC27" s="70"/>
      <c r="AD27" s="70"/>
      <c r="AE27" s="70">
        <f>SUM(Z27:AD27)</f>
        <v>178925</v>
      </c>
      <c r="AF27" s="70"/>
      <c r="AG27" s="70"/>
      <c r="AH27" s="17"/>
      <c r="AI27" s="17"/>
      <c r="AJ27" s="18"/>
    </row>
    <row r="28" spans="1:43" x14ac:dyDescent="0.25">
      <c r="A28" s="74" t="s">
        <v>32</v>
      </c>
      <c r="B28" s="71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2"/>
      <c r="T28" s="72">
        <v>9588</v>
      </c>
      <c r="U28" s="72"/>
      <c r="V28" s="72"/>
      <c r="W28" s="72"/>
      <c r="X28" s="72"/>
      <c r="Y28" s="72"/>
      <c r="Z28" s="72"/>
      <c r="AA28" s="72">
        <f>28220</f>
        <v>28220</v>
      </c>
      <c r="AB28" s="72">
        <v>150195</v>
      </c>
      <c r="AC28" s="72"/>
      <c r="AD28" s="72"/>
      <c r="AE28" s="72">
        <f>SUM(Z28:AD28)</f>
        <v>178415</v>
      </c>
      <c r="AF28" s="70"/>
      <c r="AG28" s="70"/>
      <c r="AH28" s="17"/>
      <c r="AI28" s="17"/>
      <c r="AJ28" s="18"/>
    </row>
    <row r="29" spans="1:43" x14ac:dyDescent="0.25">
      <c r="A29" s="28" t="s">
        <v>26</v>
      </c>
      <c r="B29" s="6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70"/>
      <c r="T29" s="73">
        <f t="shared" ref="T29" si="31">T27-T28</f>
        <v>-1122</v>
      </c>
      <c r="U29" s="70"/>
      <c r="V29" s="70"/>
      <c r="W29" s="70"/>
      <c r="X29" s="70"/>
      <c r="Y29" s="70"/>
      <c r="Z29" s="70"/>
      <c r="AA29" s="73">
        <f t="shared" ref="AA29" si="32">AA27-AA28</f>
        <v>-136</v>
      </c>
      <c r="AB29" s="73">
        <f>AB27-AB28</f>
        <v>646</v>
      </c>
      <c r="AC29" s="73">
        <f t="shared" ref="AC29" si="33">AC28-AC27</f>
        <v>0</v>
      </c>
      <c r="AD29" s="73">
        <f t="shared" ref="AD29" si="34">AD28-AD27</f>
        <v>0</v>
      </c>
      <c r="AE29" s="73">
        <f>SUM(Z29:AD29)</f>
        <v>510</v>
      </c>
      <c r="AF29" s="70"/>
      <c r="AG29" s="70"/>
      <c r="AH29" s="17"/>
      <c r="AI29" s="73">
        <f>+T29+AE29</f>
        <v>-612</v>
      </c>
      <c r="AJ29" s="18"/>
    </row>
    <row r="30" spans="1:43" x14ac:dyDescent="0.25">
      <c r="A30" s="28"/>
      <c r="B30" s="6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/>
    </row>
    <row r="31" spans="1:43" x14ac:dyDescent="0.25">
      <c r="A31" s="28" t="s">
        <v>34</v>
      </c>
      <c r="B31" s="6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70"/>
      <c r="AC31" s="17"/>
      <c r="AD31" s="17"/>
      <c r="AE31" s="17"/>
      <c r="AF31" s="73">
        <f>AF17*$Z$2</f>
        <v>43690</v>
      </c>
      <c r="AG31" s="17"/>
      <c r="AH31" s="17"/>
      <c r="AI31" s="17"/>
      <c r="AJ31" s="18"/>
    </row>
    <row r="32" spans="1:43" x14ac:dyDescent="0.25">
      <c r="A32" s="74" t="s">
        <v>35</v>
      </c>
      <c r="B32" s="71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72"/>
      <c r="AC32" s="66"/>
      <c r="AD32" s="66"/>
      <c r="AE32" s="66"/>
      <c r="AF32" s="76">
        <v>30000</v>
      </c>
      <c r="AG32" s="17"/>
      <c r="AH32" s="17"/>
      <c r="AI32" s="17"/>
      <c r="AJ32" s="18"/>
    </row>
    <row r="33" spans="1:36" x14ac:dyDescent="0.25">
      <c r="A33" s="28" t="s">
        <v>26</v>
      </c>
      <c r="B33" s="6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70"/>
      <c r="AC33" s="17"/>
      <c r="AD33" s="17"/>
      <c r="AE33" s="17"/>
      <c r="AF33" s="73">
        <f t="shared" ref="AF33" si="35">AF31-AF32</f>
        <v>13690</v>
      </c>
      <c r="AG33" s="17"/>
      <c r="AH33" s="17"/>
      <c r="AI33" s="73">
        <f>AF33</f>
        <v>13690</v>
      </c>
      <c r="AJ33" s="18"/>
    </row>
    <row r="34" spans="1:36" x14ac:dyDescent="0.25">
      <c r="A34" s="28"/>
      <c r="B34" s="6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1:36" ht="17.25" thickBot="1" x14ac:dyDescent="0.3">
      <c r="A35" s="77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80">
        <f>AI24+AI29+AI33</f>
        <v>-5358.5000000000255</v>
      </c>
      <c r="AJ35" s="81"/>
    </row>
    <row r="37" spans="1:36" x14ac:dyDescent="0.25">
      <c r="A37" s="82" t="s">
        <v>47</v>
      </c>
    </row>
    <row r="38" spans="1:36" x14ac:dyDescent="0.25">
      <c r="A38" s="83" t="s">
        <v>48</v>
      </c>
      <c r="B38" s="84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40" spans="1:36" x14ac:dyDescent="0.25">
      <c r="A40" s="12" t="s">
        <v>49</v>
      </c>
    </row>
    <row r="41" spans="1:36" x14ac:dyDescent="0.25">
      <c r="A41" s="85" t="s">
        <v>50</v>
      </c>
      <c r="B41" s="86"/>
    </row>
    <row r="42" spans="1:36" x14ac:dyDescent="0.25">
      <c r="A42" s="85" t="s">
        <v>51</v>
      </c>
      <c r="B42" s="86"/>
    </row>
    <row r="44" spans="1:36" x14ac:dyDescent="0.25">
      <c r="A44" s="87" t="s">
        <v>52</v>
      </c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6" spans="1:36" x14ac:dyDescent="0.25">
      <c r="A46" s="12" t="s">
        <v>53</v>
      </c>
    </row>
    <row r="47" spans="1:36" x14ac:dyDescent="0.25">
      <c r="A47" s="90" t="s">
        <v>54</v>
      </c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</sheetData>
  <mergeCells count="6">
    <mergeCell ref="AM1:AP1"/>
    <mergeCell ref="C1:F1"/>
    <mergeCell ref="J1:M1"/>
    <mergeCell ref="S1:Y1"/>
    <mergeCell ref="Z1:AF1"/>
    <mergeCell ref="AI1:AL1"/>
  </mergeCells>
  <phoneticPr fontId="7" type="noConversion"/>
  <pageMargins left="0.7" right="0.7" top="1.5" bottom="0.75" header="0.05" footer="0.3"/>
  <pageSetup scale="43" orientation="landscape" r:id="rId1"/>
  <headerFooter>
    <oddHeader>&amp;L&amp;"Garamond,Bold"&amp;14_x000D__x000D__x000D__x000D_MEAL COUNTS &amp; REVENUE TRACKING - LARGE DISTRICTS: SUMMARY&amp;R&amp;G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zoomScaleNormal="100" workbookViewId="0">
      <selection activeCell="E8" sqref="E8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/>
      <c r="C1" s="110" t="s">
        <v>16</v>
      </c>
      <c r="D1" s="111"/>
      <c r="E1" s="111"/>
      <c r="F1" s="111"/>
      <c r="G1" s="94"/>
      <c r="H1" s="4"/>
      <c r="I1" s="5"/>
      <c r="J1" s="112" t="s">
        <v>7</v>
      </c>
      <c r="K1" s="113"/>
      <c r="L1" s="113"/>
      <c r="M1" s="113"/>
      <c r="N1" s="94"/>
      <c r="O1" s="4"/>
      <c r="P1" s="6"/>
      <c r="Q1" s="8" t="s">
        <v>21</v>
      </c>
      <c r="R1" s="8"/>
    </row>
    <row r="2" spans="1:18" x14ac:dyDescent="0.25">
      <c r="C2" s="28"/>
      <c r="D2" s="17"/>
      <c r="E2" s="17"/>
      <c r="F2" s="17"/>
      <c r="G2" s="66"/>
      <c r="H2" s="17"/>
      <c r="I2" s="18"/>
      <c r="J2" s="28"/>
      <c r="K2" s="17"/>
      <c r="L2" s="17"/>
      <c r="M2" s="17"/>
      <c r="N2" s="66"/>
      <c r="O2" s="17"/>
      <c r="P2" s="18"/>
      <c r="Q2" s="103"/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31"/>
      <c r="R3" s="29" t="s">
        <v>25</v>
      </c>
    </row>
    <row r="4" spans="1:18" x14ac:dyDescent="0.25">
      <c r="A4" s="12" t="s">
        <v>46</v>
      </c>
      <c r="B4" s="34" t="s">
        <v>0</v>
      </c>
      <c r="C4" s="97"/>
      <c r="D4" s="98"/>
      <c r="E4" s="98"/>
      <c r="F4" s="98"/>
      <c r="G4" s="98"/>
      <c r="H4" s="46">
        <f>SUM(C4:G4)</f>
        <v>0</v>
      </c>
      <c r="I4" s="99"/>
      <c r="J4" s="97"/>
      <c r="K4" s="98"/>
      <c r="L4" s="98"/>
      <c r="M4" s="98"/>
      <c r="N4" s="98"/>
      <c r="O4" s="46">
        <f>SUM(J4:N4)</f>
        <v>0</v>
      </c>
      <c r="P4" s="99"/>
      <c r="Q4" s="104"/>
      <c r="R4" s="101"/>
    </row>
    <row r="5" spans="1:18" x14ac:dyDescent="0.25">
      <c r="A5" s="12" t="s">
        <v>46</v>
      </c>
      <c r="B5" s="34" t="s">
        <v>0</v>
      </c>
      <c r="C5" s="97"/>
      <c r="D5" s="98"/>
      <c r="E5" s="98"/>
      <c r="F5" s="98"/>
      <c r="G5" s="98"/>
      <c r="H5" s="46">
        <f t="shared" ref="H5:H16" si="0">SUM(C5:G5)</f>
        <v>0</v>
      </c>
      <c r="I5" s="99"/>
      <c r="J5" s="97"/>
      <c r="K5" s="98"/>
      <c r="L5" s="98"/>
      <c r="M5" s="98"/>
      <c r="N5" s="98"/>
      <c r="O5" s="46">
        <f t="shared" ref="O5:O17" si="1">SUM(J5:N5)</f>
        <v>0</v>
      </c>
      <c r="P5" s="99"/>
      <c r="Q5" s="104"/>
      <c r="R5" s="101"/>
    </row>
    <row r="6" spans="1:18" x14ac:dyDescent="0.25">
      <c r="A6" s="12" t="s">
        <v>46</v>
      </c>
      <c r="B6" s="34" t="s">
        <v>2</v>
      </c>
      <c r="C6" s="97"/>
      <c r="D6" s="98"/>
      <c r="E6" s="98"/>
      <c r="F6" s="98"/>
      <c r="G6" s="98"/>
      <c r="H6" s="46">
        <f t="shared" si="0"/>
        <v>0</v>
      </c>
      <c r="I6" s="99"/>
      <c r="J6" s="97"/>
      <c r="K6" s="98"/>
      <c r="L6" s="98"/>
      <c r="M6" s="98"/>
      <c r="N6" s="98"/>
      <c r="O6" s="46">
        <f t="shared" si="1"/>
        <v>0</v>
      </c>
      <c r="P6" s="99"/>
      <c r="Q6" s="104"/>
      <c r="R6" s="101"/>
    </row>
    <row r="7" spans="1:18" x14ac:dyDescent="0.25">
      <c r="A7" s="12" t="s">
        <v>46</v>
      </c>
      <c r="B7" s="34" t="s">
        <v>3</v>
      </c>
      <c r="C7" s="97"/>
      <c r="D7" s="98"/>
      <c r="E7" s="98"/>
      <c r="F7" s="98"/>
      <c r="G7" s="98"/>
      <c r="H7" s="46">
        <f t="shared" si="0"/>
        <v>0</v>
      </c>
      <c r="I7" s="99"/>
      <c r="J7" s="97"/>
      <c r="K7" s="98"/>
      <c r="L7" s="98"/>
      <c r="M7" s="98"/>
      <c r="N7" s="98"/>
      <c r="O7" s="46">
        <f t="shared" si="1"/>
        <v>0</v>
      </c>
      <c r="P7" s="99"/>
      <c r="Q7" s="104"/>
      <c r="R7" s="101"/>
    </row>
    <row r="8" spans="1:18" x14ac:dyDescent="0.25">
      <c r="A8" s="12" t="s">
        <v>46</v>
      </c>
      <c r="B8" s="34" t="s">
        <v>2</v>
      </c>
      <c r="C8" s="97"/>
      <c r="D8" s="98"/>
      <c r="E8" s="98"/>
      <c r="F8" s="98"/>
      <c r="G8" s="98"/>
      <c r="H8" s="46">
        <f t="shared" si="0"/>
        <v>0</v>
      </c>
      <c r="I8" s="99"/>
      <c r="J8" s="97"/>
      <c r="K8" s="98"/>
      <c r="L8" s="98"/>
      <c r="M8" s="98"/>
      <c r="N8" s="98"/>
      <c r="O8" s="46">
        <f t="shared" si="1"/>
        <v>0</v>
      </c>
      <c r="P8" s="99"/>
      <c r="Q8" s="104"/>
      <c r="R8" s="101"/>
    </row>
    <row r="9" spans="1:18" x14ac:dyDescent="0.25">
      <c r="A9" s="12" t="s">
        <v>46</v>
      </c>
      <c r="B9" s="34" t="s">
        <v>4</v>
      </c>
      <c r="C9" s="97"/>
      <c r="D9" s="98"/>
      <c r="E9" s="98"/>
      <c r="F9" s="98"/>
      <c r="G9" s="98"/>
      <c r="H9" s="46">
        <f t="shared" si="0"/>
        <v>0</v>
      </c>
      <c r="I9" s="99"/>
      <c r="J9" s="97"/>
      <c r="K9" s="98"/>
      <c r="L9" s="98"/>
      <c r="M9" s="98"/>
      <c r="N9" s="98"/>
      <c r="O9" s="46">
        <f t="shared" si="1"/>
        <v>0</v>
      </c>
      <c r="P9" s="99"/>
      <c r="Q9" s="104"/>
      <c r="R9" s="101"/>
    </row>
    <row r="10" spans="1:18" x14ac:dyDescent="0.25">
      <c r="A10" s="12" t="s">
        <v>46</v>
      </c>
      <c r="B10" s="34" t="s">
        <v>5</v>
      </c>
      <c r="C10" s="97"/>
      <c r="D10" s="98"/>
      <c r="E10" s="98"/>
      <c r="F10" s="98"/>
      <c r="G10" s="98"/>
      <c r="H10" s="46">
        <f t="shared" si="0"/>
        <v>0</v>
      </c>
      <c r="I10" s="99"/>
      <c r="J10" s="97"/>
      <c r="K10" s="98"/>
      <c r="L10" s="98"/>
      <c r="M10" s="98"/>
      <c r="N10" s="98"/>
      <c r="O10" s="46">
        <f t="shared" si="1"/>
        <v>0</v>
      </c>
      <c r="P10" s="99"/>
      <c r="Q10" s="104"/>
      <c r="R10" s="101"/>
    </row>
    <row r="11" spans="1:18" x14ac:dyDescent="0.25">
      <c r="A11" s="12" t="s">
        <v>46</v>
      </c>
      <c r="B11" s="34" t="s">
        <v>2</v>
      </c>
      <c r="C11" s="97"/>
      <c r="D11" s="98"/>
      <c r="E11" s="98"/>
      <c r="F11" s="98"/>
      <c r="G11" s="98"/>
      <c r="H11" s="46">
        <f t="shared" si="0"/>
        <v>0</v>
      </c>
      <c r="I11" s="99"/>
      <c r="J11" s="97"/>
      <c r="K11" s="98"/>
      <c r="L11" s="98"/>
      <c r="M11" s="98"/>
      <c r="N11" s="98"/>
      <c r="O11" s="46">
        <f t="shared" si="1"/>
        <v>0</v>
      </c>
      <c r="P11" s="99"/>
      <c r="Q11" s="104"/>
      <c r="R11" s="101"/>
    </row>
    <row r="12" spans="1:18" x14ac:dyDescent="0.25">
      <c r="A12" s="12" t="s">
        <v>46</v>
      </c>
      <c r="B12" s="34" t="s">
        <v>2</v>
      </c>
      <c r="C12" s="97"/>
      <c r="D12" s="98"/>
      <c r="E12" s="98"/>
      <c r="F12" s="98"/>
      <c r="G12" s="98"/>
      <c r="H12" s="46">
        <f t="shared" si="0"/>
        <v>0</v>
      </c>
      <c r="I12" s="99"/>
      <c r="J12" s="97"/>
      <c r="K12" s="98"/>
      <c r="L12" s="98"/>
      <c r="M12" s="98"/>
      <c r="N12" s="98"/>
      <c r="O12" s="46">
        <f t="shared" si="1"/>
        <v>0</v>
      </c>
      <c r="P12" s="99"/>
      <c r="Q12" s="104"/>
      <c r="R12" s="101"/>
    </row>
    <row r="13" spans="1:18" x14ac:dyDescent="0.25">
      <c r="A13" s="12" t="s">
        <v>46</v>
      </c>
      <c r="B13" s="34" t="s">
        <v>1</v>
      </c>
      <c r="C13" s="97"/>
      <c r="D13" s="98"/>
      <c r="E13" s="98"/>
      <c r="F13" s="98"/>
      <c r="G13" s="98"/>
      <c r="H13" s="46">
        <f t="shared" si="0"/>
        <v>0</v>
      </c>
      <c r="I13" s="99"/>
      <c r="J13" s="97"/>
      <c r="K13" s="98"/>
      <c r="L13" s="98"/>
      <c r="M13" s="98"/>
      <c r="N13" s="98"/>
      <c r="O13" s="46">
        <f t="shared" si="1"/>
        <v>0</v>
      </c>
      <c r="P13" s="99"/>
      <c r="Q13" s="104"/>
      <c r="R13" s="101"/>
    </row>
    <row r="14" spans="1:18" x14ac:dyDescent="0.25">
      <c r="A14" s="12" t="s">
        <v>46</v>
      </c>
      <c r="B14" s="34" t="s">
        <v>6</v>
      </c>
      <c r="C14" s="97"/>
      <c r="D14" s="98"/>
      <c r="E14" s="98"/>
      <c r="F14" s="98"/>
      <c r="G14" s="98"/>
      <c r="H14" s="46">
        <f t="shared" si="0"/>
        <v>0</v>
      </c>
      <c r="I14" s="99"/>
      <c r="J14" s="97"/>
      <c r="K14" s="98"/>
      <c r="L14" s="98"/>
      <c r="M14" s="98"/>
      <c r="N14" s="98"/>
      <c r="O14" s="46">
        <f t="shared" si="1"/>
        <v>0</v>
      </c>
      <c r="P14" s="99"/>
      <c r="Q14" s="104"/>
      <c r="R14" s="101"/>
    </row>
    <row r="15" spans="1:18" x14ac:dyDescent="0.25">
      <c r="A15" s="12" t="s">
        <v>46</v>
      </c>
      <c r="B15" s="34" t="s">
        <v>1</v>
      </c>
      <c r="C15" s="97"/>
      <c r="D15" s="98"/>
      <c r="E15" s="98"/>
      <c r="F15" s="98"/>
      <c r="G15" s="98"/>
      <c r="H15" s="46">
        <f t="shared" si="0"/>
        <v>0</v>
      </c>
      <c r="I15" s="99"/>
      <c r="J15" s="97"/>
      <c r="K15" s="98"/>
      <c r="L15" s="98"/>
      <c r="M15" s="98"/>
      <c r="N15" s="98"/>
      <c r="O15" s="46">
        <f t="shared" si="1"/>
        <v>0</v>
      </c>
      <c r="P15" s="99"/>
      <c r="Q15" s="104"/>
      <c r="R15" s="101"/>
    </row>
    <row r="16" spans="1:18" x14ac:dyDescent="0.25">
      <c r="A16" s="12" t="s">
        <v>46</v>
      </c>
      <c r="B16" s="34" t="s">
        <v>1</v>
      </c>
      <c r="C16" s="97"/>
      <c r="D16" s="98"/>
      <c r="E16" s="98"/>
      <c r="F16" s="98"/>
      <c r="G16" s="98"/>
      <c r="H16" s="46">
        <f t="shared" si="0"/>
        <v>0</v>
      </c>
      <c r="I16" s="99"/>
      <c r="J16" s="97"/>
      <c r="K16" s="98"/>
      <c r="L16" s="98"/>
      <c r="M16" s="98"/>
      <c r="N16" s="98"/>
      <c r="O16" s="46">
        <f t="shared" si="1"/>
        <v>0</v>
      </c>
      <c r="P16" s="99"/>
      <c r="Q16" s="104"/>
      <c r="R16" s="101"/>
    </row>
    <row r="17" spans="3:18" ht="17.25" thickBot="1" x14ac:dyDescent="0.3">
      <c r="C17" s="46">
        <f t="shared" ref="C17:N17" si="2">SUM(C4:C16)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1"/>
        <v>0</v>
      </c>
      <c r="P17" s="47">
        <f t="shared" ref="P17" si="3">SUM(P4:P16)</f>
        <v>0</v>
      </c>
      <c r="Q17" s="48">
        <f>SUM(Q4:Q16)</f>
        <v>0</v>
      </c>
      <c r="R17" s="105">
        <f>SUM(R4:R16)</f>
        <v>0</v>
      </c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&amp;L&amp;"Garamond,Bold"&amp;14_x000D__x000D__x000D__x000D_MEAL COUNTS &amp; REVENUE TRACKING - LARGE DISTRICTS: MAY&amp;R&amp;G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view="pageBreakPreview" zoomScale="60" zoomScaleNormal="100" workbookViewId="0">
      <selection activeCell="B30" sqref="B30:B31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/>
      <c r="C1" s="110" t="s">
        <v>16</v>
      </c>
      <c r="D1" s="111"/>
      <c r="E1" s="111"/>
      <c r="F1" s="111"/>
      <c r="G1" s="94"/>
      <c r="H1" s="4"/>
      <c r="I1" s="5"/>
      <c r="J1" s="112" t="s">
        <v>7</v>
      </c>
      <c r="K1" s="113"/>
      <c r="L1" s="113"/>
      <c r="M1" s="113"/>
      <c r="N1" s="94"/>
      <c r="O1" s="4"/>
      <c r="P1" s="6"/>
      <c r="Q1" s="8" t="s">
        <v>21</v>
      </c>
      <c r="R1" s="8"/>
    </row>
    <row r="2" spans="1:18" x14ac:dyDescent="0.25">
      <c r="C2" s="28"/>
      <c r="D2" s="17"/>
      <c r="E2" s="17"/>
      <c r="F2" s="17"/>
      <c r="G2" s="66"/>
      <c r="H2" s="17"/>
      <c r="I2" s="18"/>
      <c r="J2" s="28"/>
      <c r="K2" s="17"/>
      <c r="L2" s="17"/>
      <c r="M2" s="17"/>
      <c r="N2" s="66"/>
      <c r="O2" s="17"/>
      <c r="P2" s="18"/>
      <c r="Q2" s="103"/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31"/>
      <c r="R3" s="29" t="s">
        <v>25</v>
      </c>
    </row>
    <row r="4" spans="1:18" x14ac:dyDescent="0.25">
      <c r="A4" s="12" t="s">
        <v>46</v>
      </c>
      <c r="B4" s="34" t="s">
        <v>0</v>
      </c>
      <c r="C4" s="97"/>
      <c r="D4" s="98"/>
      <c r="E4" s="98"/>
      <c r="F4" s="98"/>
      <c r="G4" s="98"/>
      <c r="H4" s="46">
        <f>SUM(C4:G4)</f>
        <v>0</v>
      </c>
      <c r="I4" s="99"/>
      <c r="J4" s="97"/>
      <c r="K4" s="98"/>
      <c r="L4" s="98"/>
      <c r="M4" s="98"/>
      <c r="N4" s="98"/>
      <c r="O4" s="46">
        <f>SUM(J4:N4)</f>
        <v>0</v>
      </c>
      <c r="P4" s="99"/>
      <c r="Q4" s="104"/>
      <c r="R4" s="101"/>
    </row>
    <row r="5" spans="1:18" x14ac:dyDescent="0.25">
      <c r="A5" s="12" t="s">
        <v>46</v>
      </c>
      <c r="B5" s="34" t="s">
        <v>0</v>
      </c>
      <c r="C5" s="97"/>
      <c r="D5" s="98"/>
      <c r="E5" s="98"/>
      <c r="F5" s="98"/>
      <c r="G5" s="98"/>
      <c r="H5" s="46">
        <f t="shared" ref="H5:H16" si="0">SUM(C5:G5)</f>
        <v>0</v>
      </c>
      <c r="I5" s="99"/>
      <c r="J5" s="97"/>
      <c r="K5" s="98"/>
      <c r="L5" s="98"/>
      <c r="M5" s="98"/>
      <c r="N5" s="98"/>
      <c r="O5" s="46">
        <f t="shared" ref="O5:O17" si="1">SUM(J5:N5)</f>
        <v>0</v>
      </c>
      <c r="P5" s="99"/>
      <c r="Q5" s="104"/>
      <c r="R5" s="101"/>
    </row>
    <row r="6" spans="1:18" x14ac:dyDescent="0.25">
      <c r="A6" s="12" t="s">
        <v>46</v>
      </c>
      <c r="B6" s="34" t="s">
        <v>2</v>
      </c>
      <c r="C6" s="97"/>
      <c r="D6" s="98"/>
      <c r="E6" s="98"/>
      <c r="F6" s="98"/>
      <c r="G6" s="98"/>
      <c r="H6" s="46">
        <f t="shared" si="0"/>
        <v>0</v>
      </c>
      <c r="I6" s="99"/>
      <c r="J6" s="97"/>
      <c r="K6" s="98"/>
      <c r="L6" s="98"/>
      <c r="M6" s="98"/>
      <c r="N6" s="98"/>
      <c r="O6" s="46">
        <f t="shared" si="1"/>
        <v>0</v>
      </c>
      <c r="P6" s="99"/>
      <c r="Q6" s="104"/>
      <c r="R6" s="101"/>
    </row>
    <row r="7" spans="1:18" x14ac:dyDescent="0.25">
      <c r="A7" s="12" t="s">
        <v>46</v>
      </c>
      <c r="B7" s="34" t="s">
        <v>3</v>
      </c>
      <c r="C7" s="97"/>
      <c r="D7" s="98"/>
      <c r="E7" s="98"/>
      <c r="F7" s="98"/>
      <c r="G7" s="98"/>
      <c r="H7" s="46">
        <f t="shared" si="0"/>
        <v>0</v>
      </c>
      <c r="I7" s="99"/>
      <c r="J7" s="97"/>
      <c r="K7" s="98"/>
      <c r="L7" s="98"/>
      <c r="M7" s="98"/>
      <c r="N7" s="98"/>
      <c r="O7" s="46">
        <f t="shared" si="1"/>
        <v>0</v>
      </c>
      <c r="P7" s="99"/>
      <c r="Q7" s="104"/>
      <c r="R7" s="101"/>
    </row>
    <row r="8" spans="1:18" x14ac:dyDescent="0.25">
      <c r="A8" s="12" t="s">
        <v>46</v>
      </c>
      <c r="B8" s="34" t="s">
        <v>2</v>
      </c>
      <c r="C8" s="97"/>
      <c r="D8" s="98"/>
      <c r="E8" s="98"/>
      <c r="F8" s="98"/>
      <c r="G8" s="98"/>
      <c r="H8" s="46">
        <f t="shared" si="0"/>
        <v>0</v>
      </c>
      <c r="I8" s="99"/>
      <c r="J8" s="97"/>
      <c r="K8" s="98"/>
      <c r="L8" s="98"/>
      <c r="M8" s="98"/>
      <c r="N8" s="98"/>
      <c r="O8" s="46">
        <f t="shared" si="1"/>
        <v>0</v>
      </c>
      <c r="P8" s="99"/>
      <c r="Q8" s="104"/>
      <c r="R8" s="101"/>
    </row>
    <row r="9" spans="1:18" x14ac:dyDescent="0.25">
      <c r="A9" s="12" t="s">
        <v>46</v>
      </c>
      <c r="B9" s="34" t="s">
        <v>4</v>
      </c>
      <c r="C9" s="97"/>
      <c r="D9" s="98"/>
      <c r="E9" s="98"/>
      <c r="F9" s="98"/>
      <c r="G9" s="98"/>
      <c r="H9" s="46">
        <f t="shared" si="0"/>
        <v>0</v>
      </c>
      <c r="I9" s="99"/>
      <c r="J9" s="97"/>
      <c r="K9" s="98"/>
      <c r="L9" s="98"/>
      <c r="M9" s="98"/>
      <c r="N9" s="98"/>
      <c r="O9" s="46">
        <f t="shared" si="1"/>
        <v>0</v>
      </c>
      <c r="P9" s="99"/>
      <c r="Q9" s="104"/>
      <c r="R9" s="101"/>
    </row>
    <row r="10" spans="1:18" x14ac:dyDescent="0.25">
      <c r="A10" s="12" t="s">
        <v>46</v>
      </c>
      <c r="B10" s="34" t="s">
        <v>5</v>
      </c>
      <c r="C10" s="97"/>
      <c r="D10" s="98"/>
      <c r="E10" s="98"/>
      <c r="F10" s="98"/>
      <c r="G10" s="98"/>
      <c r="H10" s="46">
        <f t="shared" si="0"/>
        <v>0</v>
      </c>
      <c r="I10" s="99"/>
      <c r="J10" s="97"/>
      <c r="K10" s="98"/>
      <c r="L10" s="98"/>
      <c r="M10" s="98"/>
      <c r="N10" s="98"/>
      <c r="O10" s="46">
        <f t="shared" si="1"/>
        <v>0</v>
      </c>
      <c r="P10" s="99"/>
      <c r="Q10" s="104"/>
      <c r="R10" s="101"/>
    </row>
    <row r="11" spans="1:18" x14ac:dyDescent="0.25">
      <c r="A11" s="12" t="s">
        <v>46</v>
      </c>
      <c r="B11" s="34" t="s">
        <v>2</v>
      </c>
      <c r="C11" s="97"/>
      <c r="D11" s="98"/>
      <c r="E11" s="98"/>
      <c r="F11" s="98"/>
      <c r="G11" s="98"/>
      <c r="H11" s="46">
        <f t="shared" si="0"/>
        <v>0</v>
      </c>
      <c r="I11" s="99"/>
      <c r="J11" s="97"/>
      <c r="K11" s="98"/>
      <c r="L11" s="98"/>
      <c r="M11" s="98"/>
      <c r="N11" s="98"/>
      <c r="O11" s="46">
        <f t="shared" si="1"/>
        <v>0</v>
      </c>
      <c r="P11" s="99"/>
      <c r="Q11" s="104"/>
      <c r="R11" s="101"/>
    </row>
    <row r="12" spans="1:18" x14ac:dyDescent="0.25">
      <c r="A12" s="12" t="s">
        <v>46</v>
      </c>
      <c r="B12" s="34" t="s">
        <v>2</v>
      </c>
      <c r="C12" s="97"/>
      <c r="D12" s="98"/>
      <c r="E12" s="98"/>
      <c r="F12" s="98"/>
      <c r="G12" s="98"/>
      <c r="H12" s="46">
        <f t="shared" si="0"/>
        <v>0</v>
      </c>
      <c r="I12" s="99"/>
      <c r="J12" s="97"/>
      <c r="K12" s="98"/>
      <c r="L12" s="98"/>
      <c r="M12" s="98"/>
      <c r="N12" s="98"/>
      <c r="O12" s="46">
        <f t="shared" si="1"/>
        <v>0</v>
      </c>
      <c r="P12" s="99"/>
      <c r="Q12" s="104"/>
      <c r="R12" s="101"/>
    </row>
    <row r="13" spans="1:18" x14ac:dyDescent="0.25">
      <c r="A13" s="12" t="s">
        <v>46</v>
      </c>
      <c r="B13" s="34" t="s">
        <v>1</v>
      </c>
      <c r="C13" s="97"/>
      <c r="D13" s="98"/>
      <c r="E13" s="98"/>
      <c r="F13" s="98"/>
      <c r="G13" s="98"/>
      <c r="H13" s="46">
        <f t="shared" si="0"/>
        <v>0</v>
      </c>
      <c r="I13" s="99"/>
      <c r="J13" s="97"/>
      <c r="K13" s="98"/>
      <c r="L13" s="98"/>
      <c r="M13" s="98"/>
      <c r="N13" s="98"/>
      <c r="O13" s="46">
        <f t="shared" si="1"/>
        <v>0</v>
      </c>
      <c r="P13" s="99"/>
      <c r="Q13" s="104"/>
      <c r="R13" s="101"/>
    </row>
    <row r="14" spans="1:18" x14ac:dyDescent="0.25">
      <c r="A14" s="12" t="s">
        <v>46</v>
      </c>
      <c r="B14" s="34" t="s">
        <v>6</v>
      </c>
      <c r="C14" s="97"/>
      <c r="D14" s="98"/>
      <c r="E14" s="98"/>
      <c r="F14" s="98"/>
      <c r="G14" s="98"/>
      <c r="H14" s="46">
        <f t="shared" si="0"/>
        <v>0</v>
      </c>
      <c r="I14" s="99"/>
      <c r="J14" s="97"/>
      <c r="K14" s="98"/>
      <c r="L14" s="98"/>
      <c r="M14" s="98"/>
      <c r="N14" s="98"/>
      <c r="O14" s="46">
        <f t="shared" si="1"/>
        <v>0</v>
      </c>
      <c r="P14" s="99"/>
      <c r="Q14" s="104"/>
      <c r="R14" s="101"/>
    </row>
    <row r="15" spans="1:18" x14ac:dyDescent="0.25">
      <c r="A15" s="12" t="s">
        <v>46</v>
      </c>
      <c r="B15" s="34" t="s">
        <v>1</v>
      </c>
      <c r="C15" s="97"/>
      <c r="D15" s="98"/>
      <c r="E15" s="98"/>
      <c r="F15" s="98"/>
      <c r="G15" s="98"/>
      <c r="H15" s="46">
        <f t="shared" si="0"/>
        <v>0</v>
      </c>
      <c r="I15" s="99"/>
      <c r="J15" s="97"/>
      <c r="K15" s="98"/>
      <c r="L15" s="98"/>
      <c r="M15" s="98"/>
      <c r="N15" s="98"/>
      <c r="O15" s="46">
        <f t="shared" si="1"/>
        <v>0</v>
      </c>
      <c r="P15" s="99"/>
      <c r="Q15" s="104"/>
      <c r="R15" s="101"/>
    </row>
    <row r="16" spans="1:18" x14ac:dyDescent="0.25">
      <c r="A16" s="12" t="s">
        <v>46</v>
      </c>
      <c r="B16" s="34" t="s">
        <v>1</v>
      </c>
      <c r="C16" s="97"/>
      <c r="D16" s="98"/>
      <c r="E16" s="98"/>
      <c r="F16" s="98"/>
      <c r="G16" s="98"/>
      <c r="H16" s="46">
        <f t="shared" si="0"/>
        <v>0</v>
      </c>
      <c r="I16" s="99"/>
      <c r="J16" s="97"/>
      <c r="K16" s="98"/>
      <c r="L16" s="98"/>
      <c r="M16" s="98"/>
      <c r="N16" s="98"/>
      <c r="O16" s="46">
        <f t="shared" si="1"/>
        <v>0</v>
      </c>
      <c r="P16" s="99"/>
      <c r="Q16" s="104"/>
      <c r="R16" s="101"/>
    </row>
    <row r="17" spans="3:18" ht="17.25" thickBot="1" x14ac:dyDescent="0.3">
      <c r="C17" s="46">
        <f t="shared" ref="C17:N17" si="2">SUM(C4:C16)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1"/>
        <v>0</v>
      </c>
      <c r="P17" s="47">
        <f t="shared" ref="P17" si="3">SUM(P4:P16)</f>
        <v>0</v>
      </c>
      <c r="Q17" s="48">
        <f>SUM(Q4:Q16)</f>
        <v>0</v>
      </c>
      <c r="R17" s="105">
        <f>SUM(R4:R16)</f>
        <v>0</v>
      </c>
    </row>
    <row r="33" spans="7:7" x14ac:dyDescent="0.25">
      <c r="G33" s="106"/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&amp;L&amp;"Garamond,Bold"&amp;14_x000D__x000D__x000D__x000D_MEAL COUNTS &amp; REVENUE TRACKING - LARGE DISTRICTS: JUNE&amp;R&amp;G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R17"/>
  <sheetViews>
    <sheetView showGridLines="0" zoomScaleNormal="100" workbookViewId="0">
      <selection activeCell="A4" sqref="A4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 t="s">
        <v>33</v>
      </c>
      <c r="C1" s="110" t="s">
        <v>16</v>
      </c>
      <c r="D1" s="111"/>
      <c r="E1" s="111"/>
      <c r="F1" s="111"/>
      <c r="G1" s="94">
        <v>29</v>
      </c>
      <c r="H1" s="4"/>
      <c r="I1" s="5"/>
      <c r="J1" s="112" t="s">
        <v>7</v>
      </c>
      <c r="K1" s="113"/>
      <c r="L1" s="113"/>
      <c r="M1" s="113"/>
      <c r="N1" s="94">
        <v>29</v>
      </c>
      <c r="O1" s="4"/>
      <c r="P1" s="8"/>
      <c r="Q1" s="9" t="s">
        <v>21</v>
      </c>
      <c r="R1" s="9"/>
    </row>
    <row r="2" spans="1:18" x14ac:dyDescent="0.25">
      <c r="C2" s="28"/>
      <c r="D2" s="17"/>
      <c r="E2" s="17"/>
      <c r="F2" s="17"/>
      <c r="G2" s="16"/>
      <c r="H2" s="17"/>
      <c r="I2" s="18"/>
      <c r="J2" s="28"/>
      <c r="K2" s="17"/>
      <c r="L2" s="17"/>
      <c r="M2" s="17"/>
      <c r="N2" s="16"/>
      <c r="O2" s="17"/>
      <c r="P2" s="17"/>
      <c r="Q2" s="95">
        <v>10</v>
      </c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1" t="s">
        <v>15</v>
      </c>
      <c r="Q3" s="29"/>
      <c r="R3" s="29" t="s">
        <v>25</v>
      </c>
    </row>
    <row r="4" spans="1:18" x14ac:dyDescent="0.25">
      <c r="A4" s="12" t="s">
        <v>46</v>
      </c>
      <c r="B4" s="34" t="s">
        <v>0</v>
      </c>
      <c r="C4" s="97">
        <v>1859</v>
      </c>
      <c r="D4" s="98">
        <v>531</v>
      </c>
      <c r="E4" s="98">
        <v>575</v>
      </c>
      <c r="F4" s="98">
        <v>4</v>
      </c>
      <c r="G4" s="98">
        <v>6</v>
      </c>
      <c r="H4" s="46">
        <f>SUM(C4:G4)</f>
        <v>2975</v>
      </c>
      <c r="I4" s="99"/>
      <c r="J4" s="97">
        <v>6302</v>
      </c>
      <c r="K4" s="98">
        <v>1523</v>
      </c>
      <c r="L4" s="98">
        <v>1339</v>
      </c>
      <c r="M4" s="98">
        <v>10</v>
      </c>
      <c r="N4" s="98">
        <v>82</v>
      </c>
      <c r="O4" s="46">
        <f>SUM(J4:N4)</f>
        <v>9256</v>
      </c>
      <c r="P4" s="100">
        <v>0</v>
      </c>
      <c r="Q4" s="101">
        <v>300</v>
      </c>
      <c r="R4" s="101"/>
    </row>
    <row r="5" spans="1:18" x14ac:dyDescent="0.25">
      <c r="A5" s="12" t="s">
        <v>46</v>
      </c>
      <c r="B5" s="34" t="s">
        <v>0</v>
      </c>
      <c r="C5" s="97">
        <v>2923</v>
      </c>
      <c r="D5" s="98">
        <v>460</v>
      </c>
      <c r="E5" s="98">
        <v>886</v>
      </c>
      <c r="F5" s="98">
        <v>47</v>
      </c>
      <c r="G5" s="98">
        <v>0</v>
      </c>
      <c r="H5" s="46">
        <f t="shared" ref="H5:H16" si="0">SUM(C5:G5)</f>
        <v>4316</v>
      </c>
      <c r="I5" s="99"/>
      <c r="J5" s="97">
        <v>6725</v>
      </c>
      <c r="K5" s="98">
        <v>1138</v>
      </c>
      <c r="L5" s="98">
        <v>1396</v>
      </c>
      <c r="M5" s="98">
        <v>29</v>
      </c>
      <c r="N5" s="98">
        <v>15</v>
      </c>
      <c r="O5" s="46">
        <f t="shared" ref="O5:O17" si="1">SUM(J5:N5)</f>
        <v>9303</v>
      </c>
      <c r="P5" s="100">
        <v>0</v>
      </c>
      <c r="Q5" s="101">
        <v>0</v>
      </c>
      <c r="R5" s="101"/>
    </row>
    <row r="6" spans="1:18" x14ac:dyDescent="0.25">
      <c r="A6" s="12" t="s">
        <v>46</v>
      </c>
      <c r="B6" s="34" t="s">
        <v>2</v>
      </c>
      <c r="C6" s="97">
        <v>2506</v>
      </c>
      <c r="D6" s="98">
        <v>222</v>
      </c>
      <c r="E6" s="98">
        <v>383</v>
      </c>
      <c r="F6" s="98">
        <v>14</v>
      </c>
      <c r="G6" s="98">
        <v>46</v>
      </c>
      <c r="H6" s="46">
        <f t="shared" si="0"/>
        <v>3171</v>
      </c>
      <c r="I6" s="99"/>
      <c r="J6" s="97">
        <v>6466</v>
      </c>
      <c r="K6" s="98">
        <v>745</v>
      </c>
      <c r="L6" s="98">
        <v>639</v>
      </c>
      <c r="M6" s="98">
        <v>1</v>
      </c>
      <c r="N6" s="98">
        <v>86</v>
      </c>
      <c r="O6" s="46">
        <f t="shared" si="1"/>
        <v>7937</v>
      </c>
      <c r="P6" s="100">
        <v>0</v>
      </c>
      <c r="Q6" s="101">
        <v>0</v>
      </c>
      <c r="R6" s="101"/>
    </row>
    <row r="7" spans="1:18" x14ac:dyDescent="0.25">
      <c r="A7" s="12" t="s">
        <v>46</v>
      </c>
      <c r="B7" s="34" t="s">
        <v>3</v>
      </c>
      <c r="C7" s="97">
        <v>2634</v>
      </c>
      <c r="D7" s="98">
        <v>477</v>
      </c>
      <c r="E7" s="98">
        <v>1281</v>
      </c>
      <c r="F7" s="98">
        <v>0</v>
      </c>
      <c r="G7" s="98">
        <v>2</v>
      </c>
      <c r="H7" s="46">
        <f t="shared" si="0"/>
        <v>4394</v>
      </c>
      <c r="I7" s="99"/>
      <c r="J7" s="97">
        <v>4998</v>
      </c>
      <c r="K7" s="98">
        <v>789</v>
      </c>
      <c r="L7" s="98">
        <v>1310</v>
      </c>
      <c r="M7" s="98">
        <v>6</v>
      </c>
      <c r="N7" s="98">
        <v>53</v>
      </c>
      <c r="O7" s="46">
        <f t="shared" si="1"/>
        <v>7156</v>
      </c>
      <c r="P7" s="100">
        <v>0</v>
      </c>
      <c r="Q7" s="101">
        <v>0</v>
      </c>
      <c r="R7" s="101"/>
    </row>
    <row r="8" spans="1:18" x14ac:dyDescent="0.25">
      <c r="A8" s="12" t="s">
        <v>46</v>
      </c>
      <c r="B8" s="34" t="s">
        <v>2</v>
      </c>
      <c r="C8" s="97">
        <v>3437</v>
      </c>
      <c r="D8" s="98">
        <v>466</v>
      </c>
      <c r="E8" s="98">
        <v>627</v>
      </c>
      <c r="F8" s="98">
        <v>0</v>
      </c>
      <c r="G8" s="98">
        <v>0</v>
      </c>
      <c r="H8" s="46">
        <f t="shared" si="0"/>
        <v>4530</v>
      </c>
      <c r="I8" s="99"/>
      <c r="J8" s="97">
        <v>7595</v>
      </c>
      <c r="K8" s="98">
        <v>961</v>
      </c>
      <c r="L8" s="98">
        <v>1138</v>
      </c>
      <c r="M8" s="98">
        <v>19</v>
      </c>
      <c r="N8" s="98">
        <v>0</v>
      </c>
      <c r="O8" s="46">
        <f t="shared" si="1"/>
        <v>9713</v>
      </c>
      <c r="P8" s="100">
        <v>0</v>
      </c>
      <c r="Q8" s="101">
        <v>0</v>
      </c>
      <c r="R8" s="101"/>
    </row>
    <row r="9" spans="1:18" x14ac:dyDescent="0.25">
      <c r="A9" s="12" t="s">
        <v>46</v>
      </c>
      <c r="B9" s="34" t="s">
        <v>4</v>
      </c>
      <c r="C9" s="97">
        <v>1721</v>
      </c>
      <c r="D9" s="98">
        <v>560</v>
      </c>
      <c r="E9" s="98">
        <v>323</v>
      </c>
      <c r="F9" s="98">
        <v>1</v>
      </c>
      <c r="G9" s="98">
        <v>4</v>
      </c>
      <c r="H9" s="46">
        <f t="shared" si="0"/>
        <v>2609</v>
      </c>
      <c r="I9" s="99"/>
      <c r="J9" s="97">
        <v>2567</v>
      </c>
      <c r="K9" s="98">
        <v>860</v>
      </c>
      <c r="L9" s="98">
        <v>696</v>
      </c>
      <c r="M9" s="98">
        <v>3</v>
      </c>
      <c r="N9" s="98">
        <v>2</v>
      </c>
      <c r="O9" s="46">
        <f t="shared" si="1"/>
        <v>4128</v>
      </c>
      <c r="P9" s="100">
        <v>0</v>
      </c>
      <c r="Q9" s="101">
        <v>450</v>
      </c>
      <c r="R9" s="101"/>
    </row>
    <row r="10" spans="1:18" x14ac:dyDescent="0.25">
      <c r="A10" s="12" t="s">
        <v>46</v>
      </c>
      <c r="B10" s="34" t="s">
        <v>5</v>
      </c>
      <c r="C10" s="97">
        <v>2601</v>
      </c>
      <c r="D10" s="98">
        <v>843</v>
      </c>
      <c r="E10" s="98">
        <v>723</v>
      </c>
      <c r="F10" s="98">
        <v>4</v>
      </c>
      <c r="G10" s="98">
        <v>58</v>
      </c>
      <c r="H10" s="46">
        <f t="shared" si="0"/>
        <v>4229</v>
      </c>
      <c r="I10" s="99"/>
      <c r="J10" s="97">
        <v>7543</v>
      </c>
      <c r="K10" s="98">
        <v>2304</v>
      </c>
      <c r="L10" s="98">
        <v>2274</v>
      </c>
      <c r="M10" s="98">
        <v>7</v>
      </c>
      <c r="N10" s="98">
        <v>164</v>
      </c>
      <c r="O10" s="46">
        <f t="shared" si="1"/>
        <v>12292</v>
      </c>
      <c r="P10" s="100">
        <v>750</v>
      </c>
      <c r="Q10" s="101">
        <v>0</v>
      </c>
      <c r="R10" s="101"/>
    </row>
    <row r="11" spans="1:18" x14ac:dyDescent="0.25">
      <c r="A11" s="12" t="s">
        <v>46</v>
      </c>
      <c r="B11" s="34" t="s">
        <v>2</v>
      </c>
      <c r="C11" s="97">
        <v>2567</v>
      </c>
      <c r="D11" s="98">
        <v>421</v>
      </c>
      <c r="E11" s="98">
        <v>826</v>
      </c>
      <c r="F11" s="98">
        <v>11</v>
      </c>
      <c r="G11" s="98">
        <v>0</v>
      </c>
      <c r="H11" s="46">
        <f t="shared" si="0"/>
        <v>3825</v>
      </c>
      <c r="I11" s="99"/>
      <c r="J11" s="97">
        <v>6307</v>
      </c>
      <c r="K11" s="98">
        <v>973</v>
      </c>
      <c r="L11" s="98">
        <v>1691</v>
      </c>
      <c r="M11" s="98">
        <v>18</v>
      </c>
      <c r="N11" s="98">
        <v>24</v>
      </c>
      <c r="O11" s="46">
        <f t="shared" si="1"/>
        <v>9013</v>
      </c>
      <c r="P11" s="100">
        <v>0</v>
      </c>
      <c r="Q11" s="101">
        <v>0</v>
      </c>
      <c r="R11" s="101"/>
    </row>
    <row r="12" spans="1:18" x14ac:dyDescent="0.25">
      <c r="A12" s="12" t="s">
        <v>46</v>
      </c>
      <c r="B12" s="34" t="s">
        <v>2</v>
      </c>
      <c r="C12" s="97">
        <v>2369</v>
      </c>
      <c r="D12" s="98">
        <v>256</v>
      </c>
      <c r="E12" s="98">
        <v>302</v>
      </c>
      <c r="F12" s="98">
        <v>0</v>
      </c>
      <c r="G12" s="98">
        <v>0</v>
      </c>
      <c r="H12" s="46">
        <f t="shared" si="0"/>
        <v>2927</v>
      </c>
      <c r="I12" s="99"/>
      <c r="J12" s="97">
        <v>7035</v>
      </c>
      <c r="K12" s="98">
        <v>723</v>
      </c>
      <c r="L12" s="98">
        <v>762</v>
      </c>
      <c r="M12" s="98">
        <v>1</v>
      </c>
      <c r="N12" s="98">
        <v>0</v>
      </c>
      <c r="O12" s="46">
        <f t="shared" si="1"/>
        <v>8521</v>
      </c>
      <c r="P12" s="100">
        <v>0</v>
      </c>
      <c r="Q12" s="101">
        <v>0</v>
      </c>
      <c r="R12" s="101"/>
    </row>
    <row r="13" spans="1:18" x14ac:dyDescent="0.25">
      <c r="A13" s="12" t="s">
        <v>46</v>
      </c>
      <c r="B13" s="34" t="s">
        <v>1</v>
      </c>
      <c r="C13" s="97">
        <v>946</v>
      </c>
      <c r="D13" s="98">
        <v>196</v>
      </c>
      <c r="E13" s="98">
        <v>205</v>
      </c>
      <c r="F13" s="98">
        <v>0</v>
      </c>
      <c r="G13" s="98">
        <v>0</v>
      </c>
      <c r="H13" s="46">
        <f t="shared" si="0"/>
        <v>1347</v>
      </c>
      <c r="I13" s="99"/>
      <c r="J13" s="97">
        <v>2542</v>
      </c>
      <c r="K13" s="98">
        <v>512</v>
      </c>
      <c r="L13" s="98">
        <v>560</v>
      </c>
      <c r="M13" s="98">
        <v>0</v>
      </c>
      <c r="N13" s="98">
        <v>0</v>
      </c>
      <c r="O13" s="46">
        <f t="shared" si="1"/>
        <v>3614</v>
      </c>
      <c r="P13" s="100">
        <v>5432</v>
      </c>
      <c r="Q13" s="101">
        <v>0</v>
      </c>
      <c r="R13" s="101"/>
    </row>
    <row r="14" spans="1:18" x14ac:dyDescent="0.25">
      <c r="A14" s="12" t="s">
        <v>46</v>
      </c>
      <c r="B14" s="34" t="s">
        <v>6</v>
      </c>
      <c r="C14" s="97">
        <v>2410</v>
      </c>
      <c r="D14" s="98">
        <v>135</v>
      </c>
      <c r="E14" s="98">
        <v>240</v>
      </c>
      <c r="F14" s="98">
        <v>0</v>
      </c>
      <c r="G14" s="98">
        <v>60</v>
      </c>
      <c r="H14" s="46">
        <f t="shared" si="0"/>
        <v>2845</v>
      </c>
      <c r="I14" s="99"/>
      <c r="J14" s="97">
        <v>7294</v>
      </c>
      <c r="K14" s="98">
        <v>612</v>
      </c>
      <c r="L14" s="98">
        <v>463</v>
      </c>
      <c r="M14" s="98">
        <v>8</v>
      </c>
      <c r="N14" s="98">
        <v>121</v>
      </c>
      <c r="O14" s="46">
        <f t="shared" si="1"/>
        <v>8498</v>
      </c>
      <c r="P14" s="100">
        <v>0</v>
      </c>
      <c r="Q14" s="101">
        <v>170</v>
      </c>
      <c r="R14" s="101"/>
    </row>
    <row r="15" spans="1:18" x14ac:dyDescent="0.25">
      <c r="A15" s="12" t="s">
        <v>46</v>
      </c>
      <c r="B15" s="34" t="s">
        <v>1</v>
      </c>
      <c r="C15" s="97">
        <v>482</v>
      </c>
      <c r="D15" s="98">
        <v>115</v>
      </c>
      <c r="E15" s="98">
        <v>223</v>
      </c>
      <c r="F15" s="98">
        <v>0</v>
      </c>
      <c r="G15" s="98">
        <v>0</v>
      </c>
      <c r="H15" s="46">
        <f t="shared" si="0"/>
        <v>820</v>
      </c>
      <c r="I15" s="99"/>
      <c r="J15" s="97">
        <v>1311</v>
      </c>
      <c r="K15" s="98">
        <v>226</v>
      </c>
      <c r="L15" s="98">
        <v>250</v>
      </c>
      <c r="M15" s="98">
        <v>0</v>
      </c>
      <c r="N15" s="98">
        <v>0</v>
      </c>
      <c r="O15" s="46">
        <f t="shared" si="1"/>
        <v>1787</v>
      </c>
      <c r="P15" s="100">
        <v>1200</v>
      </c>
      <c r="Q15" s="101">
        <v>0</v>
      </c>
      <c r="R15" s="101"/>
    </row>
    <row r="16" spans="1:18" x14ac:dyDescent="0.25">
      <c r="A16" s="12" t="s">
        <v>46</v>
      </c>
      <c r="B16" s="34" t="s">
        <v>1</v>
      </c>
      <c r="C16" s="97">
        <v>962</v>
      </c>
      <c r="D16" s="98">
        <v>120</v>
      </c>
      <c r="E16" s="98">
        <v>381</v>
      </c>
      <c r="F16" s="98">
        <v>4</v>
      </c>
      <c r="G16" s="98">
        <v>0</v>
      </c>
      <c r="H16" s="46">
        <f t="shared" si="0"/>
        <v>1467</v>
      </c>
      <c r="I16" s="99"/>
      <c r="J16" s="97">
        <v>3924</v>
      </c>
      <c r="K16" s="98">
        <v>600</v>
      </c>
      <c r="L16" s="98">
        <v>1021</v>
      </c>
      <c r="M16" s="98">
        <v>14</v>
      </c>
      <c r="N16" s="98">
        <v>136</v>
      </c>
      <c r="O16" s="46">
        <f t="shared" si="1"/>
        <v>5695</v>
      </c>
      <c r="P16" s="100">
        <v>75</v>
      </c>
      <c r="Q16" s="101">
        <v>0</v>
      </c>
      <c r="R16" s="101"/>
    </row>
    <row r="17" spans="3:18" ht="17.25" thickBot="1" x14ac:dyDescent="0.3">
      <c r="C17" s="46">
        <f t="shared" ref="C17:N17" si="2">SUM(C4:C16)</f>
        <v>27417</v>
      </c>
      <c r="D17" s="46">
        <f t="shared" si="2"/>
        <v>4802</v>
      </c>
      <c r="E17" s="46">
        <f t="shared" si="2"/>
        <v>6975</v>
      </c>
      <c r="F17" s="46">
        <f t="shared" si="2"/>
        <v>85</v>
      </c>
      <c r="G17" s="46">
        <f t="shared" si="2"/>
        <v>176</v>
      </c>
      <c r="H17" s="46">
        <f t="shared" si="2"/>
        <v>39455</v>
      </c>
      <c r="I17" s="47">
        <f t="shared" si="2"/>
        <v>0</v>
      </c>
      <c r="J17" s="46">
        <f t="shared" si="2"/>
        <v>70609</v>
      </c>
      <c r="K17" s="46">
        <f t="shared" si="2"/>
        <v>11966</v>
      </c>
      <c r="L17" s="46">
        <f t="shared" si="2"/>
        <v>13539</v>
      </c>
      <c r="M17" s="46">
        <f t="shared" si="2"/>
        <v>116</v>
      </c>
      <c r="N17" s="46">
        <f t="shared" si="2"/>
        <v>683</v>
      </c>
      <c r="O17" s="46">
        <f t="shared" si="1"/>
        <v>96913</v>
      </c>
      <c r="P17" s="49">
        <f t="shared" ref="P17" si="3">SUM(P4:P16)</f>
        <v>7457</v>
      </c>
      <c r="Q17" s="102">
        <f>SUM(Q4:Q16)</f>
        <v>920</v>
      </c>
      <c r="R17" s="102">
        <f>SUM(R4:R16)</f>
        <v>0</v>
      </c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&amp;L&amp;"Garamond,Bold"&amp;14_x000D__x000D__x000D__x000D_MEAL COUNTS &amp; REVENUE TRACKING - LARGE DISTRICTS: AUG-SEPT&amp;R&amp;G</oddHeader>
    <oddFooter>&amp;C&amp;P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zoomScaleNormal="100" workbookViewId="0">
      <selection activeCell="B24" sqref="B24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/>
      <c r="C1" s="110" t="s">
        <v>16</v>
      </c>
      <c r="D1" s="111"/>
      <c r="E1" s="111"/>
      <c r="F1" s="111"/>
      <c r="G1" s="94">
        <v>0</v>
      </c>
      <c r="H1" s="4"/>
      <c r="I1" s="5"/>
      <c r="J1" s="112" t="s">
        <v>7</v>
      </c>
      <c r="K1" s="113"/>
      <c r="L1" s="113"/>
      <c r="M1" s="113"/>
      <c r="N1" s="94">
        <v>0</v>
      </c>
      <c r="O1" s="4"/>
      <c r="P1" s="6"/>
      <c r="Q1" s="8" t="s">
        <v>21</v>
      </c>
      <c r="R1" s="8"/>
    </row>
    <row r="2" spans="1:18" x14ac:dyDescent="0.25">
      <c r="C2" s="28"/>
      <c r="D2" s="17"/>
      <c r="E2" s="17"/>
      <c r="F2" s="17"/>
      <c r="G2" s="66"/>
      <c r="H2" s="17"/>
      <c r="I2" s="18"/>
      <c r="J2" s="28"/>
      <c r="K2" s="17"/>
      <c r="L2" s="17"/>
      <c r="M2" s="17"/>
      <c r="N2" s="66"/>
      <c r="O2" s="17"/>
      <c r="P2" s="18"/>
      <c r="Q2" s="103"/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31"/>
      <c r="R3" s="29" t="s">
        <v>25</v>
      </c>
    </row>
    <row r="4" spans="1:18" x14ac:dyDescent="0.25">
      <c r="A4" s="12" t="s">
        <v>46</v>
      </c>
      <c r="B4" s="34" t="s">
        <v>0</v>
      </c>
      <c r="C4" s="97"/>
      <c r="D4" s="98"/>
      <c r="E4" s="98"/>
      <c r="F4" s="98"/>
      <c r="G4" s="98"/>
      <c r="H4" s="46">
        <f>SUM(C4:G4)</f>
        <v>0</v>
      </c>
      <c r="I4" s="99"/>
      <c r="J4" s="97"/>
      <c r="K4" s="98"/>
      <c r="L4" s="98"/>
      <c r="M4" s="98"/>
      <c r="N4" s="98"/>
      <c r="O4" s="46">
        <f>SUM(J4:N4)</f>
        <v>0</v>
      </c>
      <c r="P4" s="99"/>
      <c r="Q4" s="104"/>
      <c r="R4" s="101"/>
    </row>
    <row r="5" spans="1:18" x14ac:dyDescent="0.25">
      <c r="A5" s="12" t="s">
        <v>46</v>
      </c>
      <c r="B5" s="34" t="s">
        <v>0</v>
      </c>
      <c r="C5" s="97"/>
      <c r="D5" s="98"/>
      <c r="E5" s="98"/>
      <c r="F5" s="98"/>
      <c r="G5" s="98"/>
      <c r="H5" s="46">
        <f t="shared" ref="H5:H16" si="0">SUM(C5:G5)</f>
        <v>0</v>
      </c>
      <c r="I5" s="99"/>
      <c r="J5" s="97"/>
      <c r="K5" s="98"/>
      <c r="L5" s="98"/>
      <c r="M5" s="98"/>
      <c r="N5" s="98"/>
      <c r="O5" s="46">
        <f t="shared" ref="O5:O17" si="1">SUM(J5:N5)</f>
        <v>0</v>
      </c>
      <c r="P5" s="99"/>
      <c r="Q5" s="104"/>
      <c r="R5" s="101"/>
    </row>
    <row r="6" spans="1:18" x14ac:dyDescent="0.25">
      <c r="A6" s="12" t="s">
        <v>46</v>
      </c>
      <c r="B6" s="34" t="s">
        <v>2</v>
      </c>
      <c r="C6" s="97"/>
      <c r="D6" s="98"/>
      <c r="E6" s="98"/>
      <c r="F6" s="98"/>
      <c r="G6" s="98"/>
      <c r="H6" s="46">
        <f t="shared" si="0"/>
        <v>0</v>
      </c>
      <c r="I6" s="99"/>
      <c r="J6" s="97"/>
      <c r="K6" s="98"/>
      <c r="L6" s="98"/>
      <c r="M6" s="98"/>
      <c r="N6" s="98"/>
      <c r="O6" s="46">
        <f t="shared" si="1"/>
        <v>0</v>
      </c>
      <c r="P6" s="99"/>
      <c r="Q6" s="104"/>
      <c r="R6" s="101"/>
    </row>
    <row r="7" spans="1:18" x14ac:dyDescent="0.25">
      <c r="A7" s="12" t="s">
        <v>46</v>
      </c>
      <c r="B7" s="34" t="s">
        <v>3</v>
      </c>
      <c r="C7" s="97"/>
      <c r="D7" s="98"/>
      <c r="E7" s="98"/>
      <c r="F7" s="98"/>
      <c r="G7" s="98"/>
      <c r="H7" s="46">
        <f t="shared" si="0"/>
        <v>0</v>
      </c>
      <c r="I7" s="99"/>
      <c r="J7" s="97"/>
      <c r="K7" s="98"/>
      <c r="L7" s="98"/>
      <c r="M7" s="98"/>
      <c r="N7" s="98"/>
      <c r="O7" s="46">
        <f t="shared" si="1"/>
        <v>0</v>
      </c>
      <c r="P7" s="99"/>
      <c r="Q7" s="104"/>
      <c r="R7" s="101"/>
    </row>
    <row r="8" spans="1:18" x14ac:dyDescent="0.25">
      <c r="A8" s="12" t="s">
        <v>46</v>
      </c>
      <c r="B8" s="34" t="s">
        <v>2</v>
      </c>
      <c r="C8" s="97"/>
      <c r="D8" s="98"/>
      <c r="E8" s="98"/>
      <c r="F8" s="98"/>
      <c r="G8" s="98"/>
      <c r="H8" s="46">
        <f t="shared" si="0"/>
        <v>0</v>
      </c>
      <c r="I8" s="99"/>
      <c r="J8" s="97"/>
      <c r="K8" s="98"/>
      <c r="L8" s="98"/>
      <c r="M8" s="98"/>
      <c r="N8" s="98"/>
      <c r="O8" s="46">
        <f t="shared" si="1"/>
        <v>0</v>
      </c>
      <c r="P8" s="99"/>
      <c r="Q8" s="104"/>
      <c r="R8" s="101"/>
    </row>
    <row r="9" spans="1:18" x14ac:dyDescent="0.25">
      <c r="A9" s="12" t="s">
        <v>46</v>
      </c>
      <c r="B9" s="34" t="s">
        <v>4</v>
      </c>
      <c r="C9" s="97"/>
      <c r="D9" s="98"/>
      <c r="E9" s="98"/>
      <c r="F9" s="98"/>
      <c r="G9" s="98"/>
      <c r="H9" s="46">
        <f t="shared" si="0"/>
        <v>0</v>
      </c>
      <c r="I9" s="99"/>
      <c r="J9" s="97"/>
      <c r="K9" s="98"/>
      <c r="L9" s="98"/>
      <c r="M9" s="98"/>
      <c r="N9" s="98"/>
      <c r="O9" s="46">
        <f t="shared" si="1"/>
        <v>0</v>
      </c>
      <c r="P9" s="99"/>
      <c r="Q9" s="104"/>
      <c r="R9" s="101"/>
    </row>
    <row r="10" spans="1:18" x14ac:dyDescent="0.25">
      <c r="A10" s="12" t="s">
        <v>46</v>
      </c>
      <c r="B10" s="34" t="s">
        <v>5</v>
      </c>
      <c r="C10" s="97"/>
      <c r="D10" s="98"/>
      <c r="E10" s="98"/>
      <c r="F10" s="98"/>
      <c r="G10" s="98"/>
      <c r="H10" s="46">
        <f t="shared" si="0"/>
        <v>0</v>
      </c>
      <c r="I10" s="99"/>
      <c r="J10" s="97"/>
      <c r="K10" s="98"/>
      <c r="L10" s="98"/>
      <c r="M10" s="98"/>
      <c r="N10" s="98"/>
      <c r="O10" s="46">
        <f t="shared" si="1"/>
        <v>0</v>
      </c>
      <c r="P10" s="99"/>
      <c r="Q10" s="104"/>
      <c r="R10" s="101"/>
    </row>
    <row r="11" spans="1:18" x14ac:dyDescent="0.25">
      <c r="A11" s="12" t="s">
        <v>46</v>
      </c>
      <c r="B11" s="34" t="s">
        <v>2</v>
      </c>
      <c r="C11" s="97"/>
      <c r="D11" s="98"/>
      <c r="E11" s="98"/>
      <c r="F11" s="98"/>
      <c r="G11" s="98"/>
      <c r="H11" s="46">
        <f t="shared" si="0"/>
        <v>0</v>
      </c>
      <c r="I11" s="99"/>
      <c r="J11" s="97"/>
      <c r="K11" s="98"/>
      <c r="L11" s="98"/>
      <c r="M11" s="98"/>
      <c r="N11" s="98"/>
      <c r="O11" s="46">
        <f t="shared" si="1"/>
        <v>0</v>
      </c>
      <c r="P11" s="99"/>
      <c r="Q11" s="104"/>
      <c r="R11" s="101"/>
    </row>
    <row r="12" spans="1:18" x14ac:dyDescent="0.25">
      <c r="A12" s="12" t="s">
        <v>46</v>
      </c>
      <c r="B12" s="34" t="s">
        <v>2</v>
      </c>
      <c r="C12" s="97"/>
      <c r="D12" s="98"/>
      <c r="E12" s="98"/>
      <c r="F12" s="98"/>
      <c r="G12" s="98"/>
      <c r="H12" s="46">
        <f t="shared" si="0"/>
        <v>0</v>
      </c>
      <c r="I12" s="99"/>
      <c r="J12" s="97"/>
      <c r="K12" s="98"/>
      <c r="L12" s="98"/>
      <c r="M12" s="98"/>
      <c r="N12" s="98"/>
      <c r="O12" s="46">
        <f t="shared" si="1"/>
        <v>0</v>
      </c>
      <c r="P12" s="99"/>
      <c r="Q12" s="104"/>
      <c r="R12" s="101"/>
    </row>
    <row r="13" spans="1:18" x14ac:dyDescent="0.25">
      <c r="A13" s="12" t="s">
        <v>46</v>
      </c>
      <c r="B13" s="34" t="s">
        <v>1</v>
      </c>
      <c r="C13" s="97"/>
      <c r="D13" s="98"/>
      <c r="E13" s="98"/>
      <c r="F13" s="98"/>
      <c r="G13" s="98"/>
      <c r="H13" s="46">
        <f t="shared" si="0"/>
        <v>0</v>
      </c>
      <c r="I13" s="99"/>
      <c r="J13" s="97"/>
      <c r="K13" s="98"/>
      <c r="L13" s="98"/>
      <c r="M13" s="98"/>
      <c r="N13" s="98"/>
      <c r="O13" s="46">
        <f t="shared" si="1"/>
        <v>0</v>
      </c>
      <c r="P13" s="99"/>
      <c r="Q13" s="104"/>
      <c r="R13" s="101"/>
    </row>
    <row r="14" spans="1:18" x14ac:dyDescent="0.25">
      <c r="A14" s="12" t="s">
        <v>46</v>
      </c>
      <c r="B14" s="34" t="s">
        <v>6</v>
      </c>
      <c r="C14" s="97"/>
      <c r="D14" s="98"/>
      <c r="E14" s="98"/>
      <c r="F14" s="98"/>
      <c r="G14" s="98"/>
      <c r="H14" s="46">
        <f t="shared" si="0"/>
        <v>0</v>
      </c>
      <c r="I14" s="99"/>
      <c r="J14" s="97"/>
      <c r="K14" s="98"/>
      <c r="L14" s="98"/>
      <c r="M14" s="98"/>
      <c r="N14" s="98"/>
      <c r="O14" s="46">
        <f t="shared" si="1"/>
        <v>0</v>
      </c>
      <c r="P14" s="99"/>
      <c r="Q14" s="104"/>
      <c r="R14" s="101"/>
    </row>
    <row r="15" spans="1:18" x14ac:dyDescent="0.25">
      <c r="A15" s="12" t="s">
        <v>46</v>
      </c>
      <c r="B15" s="34" t="s">
        <v>1</v>
      </c>
      <c r="C15" s="97"/>
      <c r="D15" s="98"/>
      <c r="E15" s="98"/>
      <c r="F15" s="98"/>
      <c r="G15" s="98"/>
      <c r="H15" s="46">
        <f t="shared" si="0"/>
        <v>0</v>
      </c>
      <c r="I15" s="99"/>
      <c r="J15" s="97"/>
      <c r="K15" s="98"/>
      <c r="L15" s="98"/>
      <c r="M15" s="98"/>
      <c r="N15" s="98"/>
      <c r="O15" s="46">
        <f t="shared" si="1"/>
        <v>0</v>
      </c>
      <c r="P15" s="99"/>
      <c r="Q15" s="104"/>
      <c r="R15" s="101"/>
    </row>
    <row r="16" spans="1:18" x14ac:dyDescent="0.25">
      <c r="A16" s="12" t="s">
        <v>46</v>
      </c>
      <c r="B16" s="34" t="s">
        <v>1</v>
      </c>
      <c r="C16" s="97"/>
      <c r="D16" s="98"/>
      <c r="E16" s="98"/>
      <c r="F16" s="98"/>
      <c r="G16" s="98"/>
      <c r="H16" s="46">
        <f t="shared" si="0"/>
        <v>0</v>
      </c>
      <c r="I16" s="99"/>
      <c r="J16" s="97"/>
      <c r="K16" s="98"/>
      <c r="L16" s="98"/>
      <c r="M16" s="98"/>
      <c r="N16" s="98"/>
      <c r="O16" s="46">
        <f t="shared" si="1"/>
        <v>0</v>
      </c>
      <c r="P16" s="99"/>
      <c r="Q16" s="104"/>
      <c r="R16" s="101"/>
    </row>
    <row r="17" spans="3:18" ht="17.25" thickBot="1" x14ac:dyDescent="0.3">
      <c r="C17" s="46">
        <f t="shared" ref="C17:N17" si="2">SUM(C4:C16)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1"/>
        <v>0</v>
      </c>
      <c r="P17" s="47">
        <f t="shared" ref="P17" si="3">SUM(P4:P16)</f>
        <v>0</v>
      </c>
      <c r="Q17" s="48">
        <f>SUM(Q4:Q16)</f>
        <v>0</v>
      </c>
      <c r="R17" s="105">
        <f>SUM(R4:R16)</f>
        <v>0</v>
      </c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
MEAL COUNTS &amp; REVENUE TRACKING - LARGE DISTRICTS: OCTOBER&amp;R&amp;G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zoomScaleNormal="100" workbookViewId="0">
      <selection activeCell="D18" sqref="D18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/>
      <c r="C1" s="110" t="s">
        <v>16</v>
      </c>
      <c r="D1" s="111"/>
      <c r="E1" s="111"/>
      <c r="F1" s="111"/>
      <c r="G1" s="94"/>
      <c r="H1" s="4"/>
      <c r="I1" s="5"/>
      <c r="J1" s="112" t="s">
        <v>7</v>
      </c>
      <c r="K1" s="113"/>
      <c r="L1" s="113"/>
      <c r="M1" s="113"/>
      <c r="N1" s="94"/>
      <c r="O1" s="4"/>
      <c r="P1" s="6"/>
      <c r="Q1" s="8" t="s">
        <v>21</v>
      </c>
      <c r="R1" s="8"/>
    </row>
    <row r="2" spans="1:18" x14ac:dyDescent="0.25">
      <c r="C2" s="28"/>
      <c r="D2" s="17"/>
      <c r="E2" s="17"/>
      <c r="F2" s="17"/>
      <c r="G2" s="66"/>
      <c r="H2" s="17"/>
      <c r="I2" s="18"/>
      <c r="J2" s="28"/>
      <c r="K2" s="17"/>
      <c r="L2" s="17"/>
      <c r="M2" s="17"/>
      <c r="N2" s="66"/>
      <c r="O2" s="17"/>
      <c r="P2" s="18"/>
      <c r="Q2" s="103"/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31"/>
      <c r="R3" s="29" t="s">
        <v>25</v>
      </c>
    </row>
    <row r="4" spans="1:18" x14ac:dyDescent="0.25">
      <c r="A4" s="12" t="s">
        <v>46</v>
      </c>
      <c r="B4" s="34" t="s">
        <v>0</v>
      </c>
      <c r="C4" s="97"/>
      <c r="D4" s="98"/>
      <c r="E4" s="98"/>
      <c r="F4" s="98"/>
      <c r="G4" s="98"/>
      <c r="H4" s="46">
        <f>SUM(C4:G4)</f>
        <v>0</v>
      </c>
      <c r="I4" s="99"/>
      <c r="J4" s="97"/>
      <c r="K4" s="98"/>
      <c r="L4" s="98"/>
      <c r="M4" s="98"/>
      <c r="N4" s="98"/>
      <c r="O4" s="46">
        <f>SUM(J4:N4)</f>
        <v>0</v>
      </c>
      <c r="P4" s="99"/>
      <c r="Q4" s="104"/>
      <c r="R4" s="101"/>
    </row>
    <row r="5" spans="1:18" x14ac:dyDescent="0.25">
      <c r="A5" s="12" t="s">
        <v>46</v>
      </c>
      <c r="B5" s="34" t="s">
        <v>0</v>
      </c>
      <c r="C5" s="97"/>
      <c r="D5" s="98"/>
      <c r="E5" s="98"/>
      <c r="F5" s="98"/>
      <c r="G5" s="98"/>
      <c r="H5" s="46">
        <f t="shared" ref="H5:H16" si="0">SUM(C5:G5)</f>
        <v>0</v>
      </c>
      <c r="I5" s="99"/>
      <c r="J5" s="97"/>
      <c r="K5" s="98"/>
      <c r="L5" s="98"/>
      <c r="M5" s="98"/>
      <c r="N5" s="98"/>
      <c r="O5" s="46">
        <f t="shared" ref="O5:O17" si="1">SUM(J5:N5)</f>
        <v>0</v>
      </c>
      <c r="P5" s="99"/>
      <c r="Q5" s="104"/>
      <c r="R5" s="101"/>
    </row>
    <row r="6" spans="1:18" x14ac:dyDescent="0.25">
      <c r="A6" s="12" t="s">
        <v>46</v>
      </c>
      <c r="B6" s="34" t="s">
        <v>2</v>
      </c>
      <c r="C6" s="97"/>
      <c r="D6" s="98"/>
      <c r="E6" s="98"/>
      <c r="F6" s="98"/>
      <c r="G6" s="98"/>
      <c r="H6" s="46">
        <f t="shared" si="0"/>
        <v>0</v>
      </c>
      <c r="I6" s="99"/>
      <c r="J6" s="97"/>
      <c r="K6" s="98"/>
      <c r="L6" s="98"/>
      <c r="M6" s="98"/>
      <c r="N6" s="98"/>
      <c r="O6" s="46">
        <f t="shared" si="1"/>
        <v>0</v>
      </c>
      <c r="P6" s="99"/>
      <c r="Q6" s="104"/>
      <c r="R6" s="101"/>
    </row>
    <row r="7" spans="1:18" x14ac:dyDescent="0.25">
      <c r="A7" s="12" t="s">
        <v>46</v>
      </c>
      <c r="B7" s="34" t="s">
        <v>3</v>
      </c>
      <c r="C7" s="97"/>
      <c r="D7" s="98"/>
      <c r="E7" s="98"/>
      <c r="F7" s="98"/>
      <c r="G7" s="98"/>
      <c r="H7" s="46">
        <f t="shared" si="0"/>
        <v>0</v>
      </c>
      <c r="I7" s="99"/>
      <c r="J7" s="97"/>
      <c r="K7" s="98"/>
      <c r="L7" s="98"/>
      <c r="M7" s="98"/>
      <c r="N7" s="98"/>
      <c r="O7" s="46">
        <f t="shared" si="1"/>
        <v>0</v>
      </c>
      <c r="P7" s="99"/>
      <c r="Q7" s="104"/>
      <c r="R7" s="101"/>
    </row>
    <row r="8" spans="1:18" x14ac:dyDescent="0.25">
      <c r="A8" s="12" t="s">
        <v>46</v>
      </c>
      <c r="B8" s="34" t="s">
        <v>2</v>
      </c>
      <c r="C8" s="97"/>
      <c r="D8" s="98"/>
      <c r="E8" s="98"/>
      <c r="F8" s="98"/>
      <c r="G8" s="98"/>
      <c r="H8" s="46">
        <f t="shared" si="0"/>
        <v>0</v>
      </c>
      <c r="I8" s="99"/>
      <c r="J8" s="97"/>
      <c r="K8" s="98"/>
      <c r="L8" s="98"/>
      <c r="M8" s="98"/>
      <c r="N8" s="98"/>
      <c r="O8" s="46">
        <f t="shared" si="1"/>
        <v>0</v>
      </c>
      <c r="P8" s="99"/>
      <c r="Q8" s="104"/>
      <c r="R8" s="101"/>
    </row>
    <row r="9" spans="1:18" x14ac:dyDescent="0.25">
      <c r="A9" s="12" t="s">
        <v>46</v>
      </c>
      <c r="B9" s="34" t="s">
        <v>4</v>
      </c>
      <c r="C9" s="97"/>
      <c r="D9" s="98"/>
      <c r="E9" s="98"/>
      <c r="F9" s="98"/>
      <c r="G9" s="98"/>
      <c r="H9" s="46">
        <f t="shared" si="0"/>
        <v>0</v>
      </c>
      <c r="I9" s="99"/>
      <c r="J9" s="97"/>
      <c r="K9" s="98"/>
      <c r="L9" s="98"/>
      <c r="M9" s="98"/>
      <c r="N9" s="98"/>
      <c r="O9" s="46">
        <f t="shared" si="1"/>
        <v>0</v>
      </c>
      <c r="P9" s="99"/>
      <c r="Q9" s="104"/>
      <c r="R9" s="101"/>
    </row>
    <row r="10" spans="1:18" x14ac:dyDescent="0.25">
      <c r="A10" s="12" t="s">
        <v>46</v>
      </c>
      <c r="B10" s="34" t="s">
        <v>5</v>
      </c>
      <c r="C10" s="97"/>
      <c r="D10" s="98"/>
      <c r="E10" s="98"/>
      <c r="F10" s="98"/>
      <c r="G10" s="98"/>
      <c r="H10" s="46">
        <f t="shared" si="0"/>
        <v>0</v>
      </c>
      <c r="I10" s="99"/>
      <c r="J10" s="97"/>
      <c r="K10" s="98"/>
      <c r="L10" s="98"/>
      <c r="M10" s="98"/>
      <c r="N10" s="98"/>
      <c r="O10" s="46">
        <f t="shared" si="1"/>
        <v>0</v>
      </c>
      <c r="P10" s="99"/>
      <c r="Q10" s="104"/>
      <c r="R10" s="101"/>
    </row>
    <row r="11" spans="1:18" x14ac:dyDescent="0.25">
      <c r="A11" s="12" t="s">
        <v>46</v>
      </c>
      <c r="B11" s="34" t="s">
        <v>2</v>
      </c>
      <c r="C11" s="97"/>
      <c r="D11" s="98"/>
      <c r="E11" s="98"/>
      <c r="F11" s="98"/>
      <c r="G11" s="98"/>
      <c r="H11" s="46">
        <f t="shared" si="0"/>
        <v>0</v>
      </c>
      <c r="I11" s="99"/>
      <c r="J11" s="97"/>
      <c r="K11" s="98"/>
      <c r="L11" s="98"/>
      <c r="M11" s="98"/>
      <c r="N11" s="98"/>
      <c r="O11" s="46">
        <f t="shared" si="1"/>
        <v>0</v>
      </c>
      <c r="P11" s="99"/>
      <c r="Q11" s="104"/>
      <c r="R11" s="101"/>
    </row>
    <row r="12" spans="1:18" x14ac:dyDescent="0.25">
      <c r="A12" s="12" t="s">
        <v>46</v>
      </c>
      <c r="B12" s="34" t="s">
        <v>2</v>
      </c>
      <c r="C12" s="97"/>
      <c r="D12" s="98"/>
      <c r="E12" s="98"/>
      <c r="F12" s="98"/>
      <c r="G12" s="98"/>
      <c r="H12" s="46">
        <f t="shared" si="0"/>
        <v>0</v>
      </c>
      <c r="I12" s="99"/>
      <c r="J12" s="97"/>
      <c r="K12" s="98"/>
      <c r="L12" s="98"/>
      <c r="M12" s="98"/>
      <c r="N12" s="98"/>
      <c r="O12" s="46">
        <f t="shared" si="1"/>
        <v>0</v>
      </c>
      <c r="P12" s="99"/>
      <c r="Q12" s="104"/>
      <c r="R12" s="101"/>
    </row>
    <row r="13" spans="1:18" x14ac:dyDescent="0.25">
      <c r="A13" s="12" t="s">
        <v>46</v>
      </c>
      <c r="B13" s="34" t="s">
        <v>1</v>
      </c>
      <c r="C13" s="97"/>
      <c r="D13" s="98"/>
      <c r="E13" s="98"/>
      <c r="F13" s="98"/>
      <c r="G13" s="98"/>
      <c r="H13" s="46">
        <f t="shared" si="0"/>
        <v>0</v>
      </c>
      <c r="I13" s="99"/>
      <c r="J13" s="97"/>
      <c r="K13" s="98"/>
      <c r="L13" s="98"/>
      <c r="M13" s="98"/>
      <c r="N13" s="98"/>
      <c r="O13" s="46">
        <f t="shared" si="1"/>
        <v>0</v>
      </c>
      <c r="P13" s="99"/>
      <c r="Q13" s="104"/>
      <c r="R13" s="101"/>
    </row>
    <row r="14" spans="1:18" x14ac:dyDescent="0.25">
      <c r="A14" s="12" t="s">
        <v>46</v>
      </c>
      <c r="B14" s="34" t="s">
        <v>6</v>
      </c>
      <c r="C14" s="97"/>
      <c r="D14" s="98"/>
      <c r="E14" s="98"/>
      <c r="F14" s="98"/>
      <c r="G14" s="98"/>
      <c r="H14" s="46">
        <f t="shared" si="0"/>
        <v>0</v>
      </c>
      <c r="I14" s="99"/>
      <c r="J14" s="97"/>
      <c r="K14" s="98"/>
      <c r="L14" s="98"/>
      <c r="M14" s="98"/>
      <c r="N14" s="98"/>
      <c r="O14" s="46">
        <f t="shared" si="1"/>
        <v>0</v>
      </c>
      <c r="P14" s="99"/>
      <c r="Q14" s="104"/>
      <c r="R14" s="101"/>
    </row>
    <row r="15" spans="1:18" x14ac:dyDescent="0.25">
      <c r="A15" s="12" t="s">
        <v>46</v>
      </c>
      <c r="B15" s="34" t="s">
        <v>1</v>
      </c>
      <c r="C15" s="97"/>
      <c r="D15" s="98"/>
      <c r="E15" s="98"/>
      <c r="F15" s="98"/>
      <c r="G15" s="98"/>
      <c r="H15" s="46">
        <f t="shared" si="0"/>
        <v>0</v>
      </c>
      <c r="I15" s="99"/>
      <c r="J15" s="97"/>
      <c r="K15" s="98"/>
      <c r="L15" s="98"/>
      <c r="M15" s="98"/>
      <c r="N15" s="98"/>
      <c r="O15" s="46">
        <f t="shared" si="1"/>
        <v>0</v>
      </c>
      <c r="P15" s="99"/>
      <c r="Q15" s="104"/>
      <c r="R15" s="101"/>
    </row>
    <row r="16" spans="1:18" x14ac:dyDescent="0.25">
      <c r="A16" s="12" t="s">
        <v>46</v>
      </c>
      <c r="B16" s="34" t="s">
        <v>1</v>
      </c>
      <c r="C16" s="97"/>
      <c r="D16" s="98"/>
      <c r="E16" s="98"/>
      <c r="F16" s="98"/>
      <c r="G16" s="98"/>
      <c r="H16" s="46">
        <f t="shared" si="0"/>
        <v>0</v>
      </c>
      <c r="I16" s="99"/>
      <c r="J16" s="97"/>
      <c r="K16" s="98"/>
      <c r="L16" s="98"/>
      <c r="M16" s="98"/>
      <c r="N16" s="98"/>
      <c r="O16" s="46">
        <f t="shared" si="1"/>
        <v>0</v>
      </c>
      <c r="P16" s="99"/>
      <c r="Q16" s="104"/>
      <c r="R16" s="101"/>
    </row>
    <row r="17" spans="3:18" ht="17.25" thickBot="1" x14ac:dyDescent="0.3">
      <c r="C17" s="46">
        <f t="shared" ref="C17:N17" si="2">SUM(C4:C16)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1"/>
        <v>0</v>
      </c>
      <c r="P17" s="47">
        <f t="shared" ref="P17" si="3">SUM(P4:P16)</f>
        <v>0</v>
      </c>
      <c r="Q17" s="48">
        <f>SUM(Q4:Q16)</f>
        <v>0</v>
      </c>
      <c r="R17" s="105">
        <f>SUM(R4:R16)</f>
        <v>0</v>
      </c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&amp;L&amp;"Garamond,Bold"&amp;14_x000D__x000D__x000D__x000D_MEAL COUNTS &amp; REVENUE TRACKING - LARGE DISTRICTS: NOVEMBER&amp;R&amp;G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zoomScaleNormal="100" workbookViewId="0">
      <selection activeCell="E15" sqref="E15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/>
      <c r="C1" s="110" t="s">
        <v>16</v>
      </c>
      <c r="D1" s="111"/>
      <c r="E1" s="111"/>
      <c r="F1" s="111"/>
      <c r="G1" s="94"/>
      <c r="H1" s="4"/>
      <c r="I1" s="5"/>
      <c r="J1" s="112" t="s">
        <v>7</v>
      </c>
      <c r="K1" s="113"/>
      <c r="L1" s="113"/>
      <c r="M1" s="113"/>
      <c r="N1" s="94">
        <v>0</v>
      </c>
      <c r="O1" s="4"/>
      <c r="P1" s="6"/>
      <c r="Q1" s="8" t="s">
        <v>21</v>
      </c>
      <c r="R1" s="8"/>
    </row>
    <row r="2" spans="1:18" x14ac:dyDescent="0.25">
      <c r="C2" s="28"/>
      <c r="D2" s="17"/>
      <c r="E2" s="17"/>
      <c r="F2" s="17"/>
      <c r="G2" s="66"/>
      <c r="H2" s="17"/>
      <c r="I2" s="18"/>
      <c r="J2" s="28"/>
      <c r="K2" s="17"/>
      <c r="L2" s="17"/>
      <c r="M2" s="17"/>
      <c r="N2" s="66"/>
      <c r="O2" s="17"/>
      <c r="P2" s="18"/>
      <c r="Q2" s="103"/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31"/>
      <c r="R3" s="29" t="s">
        <v>25</v>
      </c>
    </row>
    <row r="4" spans="1:18" x14ac:dyDescent="0.25">
      <c r="A4" s="12" t="s">
        <v>46</v>
      </c>
      <c r="B4" s="34" t="s">
        <v>0</v>
      </c>
      <c r="C4" s="97"/>
      <c r="D4" s="98"/>
      <c r="E4" s="98"/>
      <c r="F4" s="98"/>
      <c r="G4" s="98"/>
      <c r="H4" s="46">
        <f>SUM(C4:G4)</f>
        <v>0</v>
      </c>
      <c r="I4" s="99"/>
      <c r="J4" s="97"/>
      <c r="K4" s="98"/>
      <c r="L4" s="98"/>
      <c r="M4" s="98"/>
      <c r="N4" s="98"/>
      <c r="O4" s="46">
        <f>SUM(J4:N4)</f>
        <v>0</v>
      </c>
      <c r="P4" s="99"/>
      <c r="Q4" s="104"/>
      <c r="R4" s="101"/>
    </row>
    <row r="5" spans="1:18" x14ac:dyDescent="0.25">
      <c r="A5" s="12" t="s">
        <v>46</v>
      </c>
      <c r="B5" s="34" t="s">
        <v>0</v>
      </c>
      <c r="C5" s="97"/>
      <c r="D5" s="98"/>
      <c r="E5" s="98"/>
      <c r="F5" s="98"/>
      <c r="G5" s="98"/>
      <c r="H5" s="46">
        <f t="shared" ref="H5:H16" si="0">SUM(C5:G5)</f>
        <v>0</v>
      </c>
      <c r="I5" s="99"/>
      <c r="J5" s="97"/>
      <c r="K5" s="98"/>
      <c r="L5" s="98"/>
      <c r="M5" s="98"/>
      <c r="N5" s="98"/>
      <c r="O5" s="46">
        <f t="shared" ref="O5:O17" si="1">SUM(J5:N5)</f>
        <v>0</v>
      </c>
      <c r="P5" s="99"/>
      <c r="Q5" s="104"/>
      <c r="R5" s="101"/>
    </row>
    <row r="6" spans="1:18" x14ac:dyDescent="0.25">
      <c r="A6" s="12" t="s">
        <v>46</v>
      </c>
      <c r="B6" s="34" t="s">
        <v>2</v>
      </c>
      <c r="C6" s="97"/>
      <c r="D6" s="98"/>
      <c r="E6" s="98"/>
      <c r="F6" s="98"/>
      <c r="G6" s="98"/>
      <c r="H6" s="46">
        <f t="shared" si="0"/>
        <v>0</v>
      </c>
      <c r="I6" s="99"/>
      <c r="J6" s="97"/>
      <c r="K6" s="98"/>
      <c r="L6" s="98"/>
      <c r="M6" s="98"/>
      <c r="N6" s="98"/>
      <c r="O6" s="46">
        <f t="shared" si="1"/>
        <v>0</v>
      </c>
      <c r="P6" s="99"/>
      <c r="Q6" s="104"/>
      <c r="R6" s="101"/>
    </row>
    <row r="7" spans="1:18" x14ac:dyDescent="0.25">
      <c r="A7" s="12" t="s">
        <v>46</v>
      </c>
      <c r="B7" s="34" t="s">
        <v>3</v>
      </c>
      <c r="C7" s="97"/>
      <c r="D7" s="98"/>
      <c r="E7" s="98"/>
      <c r="F7" s="98"/>
      <c r="G7" s="98"/>
      <c r="H7" s="46">
        <f t="shared" si="0"/>
        <v>0</v>
      </c>
      <c r="I7" s="99"/>
      <c r="J7" s="97"/>
      <c r="K7" s="98"/>
      <c r="L7" s="98"/>
      <c r="M7" s="98"/>
      <c r="N7" s="98"/>
      <c r="O7" s="46">
        <f t="shared" si="1"/>
        <v>0</v>
      </c>
      <c r="P7" s="99"/>
      <c r="Q7" s="104"/>
      <c r="R7" s="101"/>
    </row>
    <row r="8" spans="1:18" x14ac:dyDescent="0.25">
      <c r="A8" s="12" t="s">
        <v>46</v>
      </c>
      <c r="B8" s="34" t="s">
        <v>2</v>
      </c>
      <c r="C8" s="97"/>
      <c r="D8" s="98"/>
      <c r="E8" s="98"/>
      <c r="F8" s="98"/>
      <c r="G8" s="98"/>
      <c r="H8" s="46">
        <f t="shared" si="0"/>
        <v>0</v>
      </c>
      <c r="I8" s="99"/>
      <c r="J8" s="97"/>
      <c r="K8" s="98"/>
      <c r="L8" s="98"/>
      <c r="M8" s="98"/>
      <c r="N8" s="98"/>
      <c r="O8" s="46">
        <f t="shared" si="1"/>
        <v>0</v>
      </c>
      <c r="P8" s="99"/>
      <c r="Q8" s="104"/>
      <c r="R8" s="101"/>
    </row>
    <row r="9" spans="1:18" x14ac:dyDescent="0.25">
      <c r="A9" s="12" t="s">
        <v>46</v>
      </c>
      <c r="B9" s="34" t="s">
        <v>4</v>
      </c>
      <c r="C9" s="97"/>
      <c r="D9" s="98"/>
      <c r="E9" s="98"/>
      <c r="F9" s="98"/>
      <c r="G9" s="98"/>
      <c r="H9" s="46">
        <f t="shared" si="0"/>
        <v>0</v>
      </c>
      <c r="I9" s="99"/>
      <c r="J9" s="97"/>
      <c r="K9" s="98"/>
      <c r="L9" s="98"/>
      <c r="M9" s="98"/>
      <c r="N9" s="98"/>
      <c r="O9" s="46">
        <f t="shared" si="1"/>
        <v>0</v>
      </c>
      <c r="P9" s="99"/>
      <c r="Q9" s="104"/>
      <c r="R9" s="101"/>
    </row>
    <row r="10" spans="1:18" x14ac:dyDescent="0.25">
      <c r="A10" s="12" t="s">
        <v>46</v>
      </c>
      <c r="B10" s="34" t="s">
        <v>5</v>
      </c>
      <c r="C10" s="97"/>
      <c r="D10" s="98"/>
      <c r="E10" s="98"/>
      <c r="F10" s="98"/>
      <c r="G10" s="98"/>
      <c r="H10" s="46">
        <f t="shared" si="0"/>
        <v>0</v>
      </c>
      <c r="I10" s="99"/>
      <c r="J10" s="97"/>
      <c r="K10" s="98"/>
      <c r="L10" s="98"/>
      <c r="M10" s="98"/>
      <c r="N10" s="98"/>
      <c r="O10" s="46">
        <f t="shared" si="1"/>
        <v>0</v>
      </c>
      <c r="P10" s="99"/>
      <c r="Q10" s="104"/>
      <c r="R10" s="101"/>
    </row>
    <row r="11" spans="1:18" x14ac:dyDescent="0.25">
      <c r="A11" s="12" t="s">
        <v>46</v>
      </c>
      <c r="B11" s="34" t="s">
        <v>2</v>
      </c>
      <c r="C11" s="97"/>
      <c r="D11" s="98"/>
      <c r="E11" s="98"/>
      <c r="F11" s="98"/>
      <c r="G11" s="98"/>
      <c r="H11" s="46">
        <f t="shared" si="0"/>
        <v>0</v>
      </c>
      <c r="I11" s="99"/>
      <c r="J11" s="97"/>
      <c r="K11" s="98"/>
      <c r="L11" s="98"/>
      <c r="M11" s="98"/>
      <c r="N11" s="98"/>
      <c r="O11" s="46">
        <f t="shared" si="1"/>
        <v>0</v>
      </c>
      <c r="P11" s="99"/>
      <c r="Q11" s="104"/>
      <c r="R11" s="101"/>
    </row>
    <row r="12" spans="1:18" x14ac:dyDescent="0.25">
      <c r="A12" s="12" t="s">
        <v>46</v>
      </c>
      <c r="B12" s="34" t="s">
        <v>2</v>
      </c>
      <c r="C12" s="97"/>
      <c r="D12" s="98"/>
      <c r="E12" s="98"/>
      <c r="F12" s="98"/>
      <c r="G12" s="98"/>
      <c r="H12" s="46">
        <f t="shared" si="0"/>
        <v>0</v>
      </c>
      <c r="I12" s="99"/>
      <c r="J12" s="97"/>
      <c r="K12" s="98"/>
      <c r="L12" s="98"/>
      <c r="M12" s="98"/>
      <c r="N12" s="98"/>
      <c r="O12" s="46">
        <f t="shared" si="1"/>
        <v>0</v>
      </c>
      <c r="P12" s="99"/>
      <c r="Q12" s="104"/>
      <c r="R12" s="101"/>
    </row>
    <row r="13" spans="1:18" x14ac:dyDescent="0.25">
      <c r="A13" s="12" t="s">
        <v>46</v>
      </c>
      <c r="B13" s="34" t="s">
        <v>1</v>
      </c>
      <c r="C13" s="97"/>
      <c r="D13" s="98"/>
      <c r="E13" s="98"/>
      <c r="F13" s="98"/>
      <c r="G13" s="98"/>
      <c r="H13" s="46">
        <f t="shared" si="0"/>
        <v>0</v>
      </c>
      <c r="I13" s="99"/>
      <c r="J13" s="97"/>
      <c r="K13" s="98"/>
      <c r="L13" s="98"/>
      <c r="M13" s="98"/>
      <c r="N13" s="98"/>
      <c r="O13" s="46">
        <f t="shared" si="1"/>
        <v>0</v>
      </c>
      <c r="P13" s="99"/>
      <c r="Q13" s="104"/>
      <c r="R13" s="101"/>
    </row>
    <row r="14" spans="1:18" x14ac:dyDescent="0.25">
      <c r="A14" s="12" t="s">
        <v>46</v>
      </c>
      <c r="B14" s="34" t="s">
        <v>6</v>
      </c>
      <c r="C14" s="97"/>
      <c r="D14" s="98"/>
      <c r="E14" s="98"/>
      <c r="F14" s="98"/>
      <c r="G14" s="98"/>
      <c r="H14" s="46">
        <f t="shared" si="0"/>
        <v>0</v>
      </c>
      <c r="I14" s="99"/>
      <c r="J14" s="97"/>
      <c r="K14" s="98"/>
      <c r="L14" s="98"/>
      <c r="M14" s="98"/>
      <c r="N14" s="98"/>
      <c r="O14" s="46">
        <f t="shared" si="1"/>
        <v>0</v>
      </c>
      <c r="P14" s="99"/>
      <c r="Q14" s="104"/>
      <c r="R14" s="101"/>
    </row>
    <row r="15" spans="1:18" x14ac:dyDescent="0.25">
      <c r="A15" s="12" t="s">
        <v>46</v>
      </c>
      <c r="B15" s="34" t="s">
        <v>1</v>
      </c>
      <c r="C15" s="97"/>
      <c r="D15" s="98"/>
      <c r="E15" s="98"/>
      <c r="F15" s="98"/>
      <c r="G15" s="98"/>
      <c r="H15" s="46">
        <f t="shared" si="0"/>
        <v>0</v>
      </c>
      <c r="I15" s="99"/>
      <c r="J15" s="97"/>
      <c r="K15" s="98"/>
      <c r="L15" s="98"/>
      <c r="M15" s="98"/>
      <c r="N15" s="98"/>
      <c r="O15" s="46">
        <f t="shared" si="1"/>
        <v>0</v>
      </c>
      <c r="P15" s="99"/>
      <c r="Q15" s="104"/>
      <c r="R15" s="101"/>
    </row>
    <row r="16" spans="1:18" x14ac:dyDescent="0.25">
      <c r="A16" s="12" t="s">
        <v>46</v>
      </c>
      <c r="B16" s="34" t="s">
        <v>1</v>
      </c>
      <c r="C16" s="97"/>
      <c r="D16" s="98"/>
      <c r="E16" s="98"/>
      <c r="F16" s="98"/>
      <c r="G16" s="98"/>
      <c r="H16" s="46">
        <f t="shared" si="0"/>
        <v>0</v>
      </c>
      <c r="I16" s="99"/>
      <c r="J16" s="97"/>
      <c r="K16" s="98"/>
      <c r="L16" s="98"/>
      <c r="M16" s="98"/>
      <c r="N16" s="98"/>
      <c r="O16" s="46">
        <f t="shared" si="1"/>
        <v>0</v>
      </c>
      <c r="P16" s="99"/>
      <c r="Q16" s="104"/>
      <c r="R16" s="101"/>
    </row>
    <row r="17" spans="3:18" ht="17.25" thickBot="1" x14ac:dyDescent="0.3">
      <c r="C17" s="46">
        <f t="shared" ref="C17:N17" si="2">SUM(C4:C16)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1"/>
        <v>0</v>
      </c>
      <c r="P17" s="47">
        <f t="shared" ref="P17" si="3">SUM(P4:P16)</f>
        <v>0</v>
      </c>
      <c r="Q17" s="48">
        <f>SUM(Q4:Q16)</f>
        <v>0</v>
      </c>
      <c r="R17" s="105">
        <f>SUM(R4:R16)</f>
        <v>0</v>
      </c>
    </row>
    <row r="21" spans="3:18" x14ac:dyDescent="0.25">
      <c r="C21" s="12">
        <v>20</v>
      </c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&amp;L&amp;"Garamond,Bold"&amp;14_x000D__x000D__x000D__x000D_MEAL COUNTS &amp; REVENUE TRACKING - LARGE DISTRICTS: DECEMBER&amp;R&amp;G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zoomScaleNormal="100" workbookViewId="0">
      <selection activeCell="E8" sqref="E8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/>
      <c r="C1" s="110" t="s">
        <v>16</v>
      </c>
      <c r="D1" s="111"/>
      <c r="E1" s="111"/>
      <c r="F1" s="111"/>
      <c r="G1" s="94"/>
      <c r="H1" s="4"/>
      <c r="I1" s="5"/>
      <c r="J1" s="112" t="s">
        <v>7</v>
      </c>
      <c r="K1" s="113"/>
      <c r="L1" s="113"/>
      <c r="M1" s="113"/>
      <c r="N1" s="94"/>
      <c r="O1" s="4"/>
      <c r="P1" s="6"/>
      <c r="Q1" s="8" t="s">
        <v>21</v>
      </c>
      <c r="R1" s="8"/>
    </row>
    <row r="2" spans="1:18" x14ac:dyDescent="0.25">
      <c r="C2" s="28"/>
      <c r="D2" s="17"/>
      <c r="E2" s="17"/>
      <c r="F2" s="17"/>
      <c r="G2" s="66"/>
      <c r="H2" s="17"/>
      <c r="I2" s="18"/>
      <c r="J2" s="28"/>
      <c r="K2" s="17"/>
      <c r="L2" s="17"/>
      <c r="M2" s="17"/>
      <c r="N2" s="66"/>
      <c r="O2" s="17"/>
      <c r="P2" s="18"/>
      <c r="Q2" s="103"/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31"/>
      <c r="R3" s="29" t="s">
        <v>25</v>
      </c>
    </row>
    <row r="4" spans="1:18" x14ac:dyDescent="0.25">
      <c r="A4" s="12" t="s">
        <v>46</v>
      </c>
      <c r="B4" s="34" t="s">
        <v>0</v>
      </c>
      <c r="C4" s="97"/>
      <c r="D4" s="98"/>
      <c r="E4" s="98"/>
      <c r="F4" s="98"/>
      <c r="G4" s="98"/>
      <c r="H4" s="46">
        <f>SUM(C4:G4)</f>
        <v>0</v>
      </c>
      <c r="I4" s="99"/>
      <c r="J4" s="97"/>
      <c r="K4" s="98"/>
      <c r="L4" s="98"/>
      <c r="M4" s="98"/>
      <c r="N4" s="98"/>
      <c r="O4" s="46">
        <f>SUM(J4:N4)</f>
        <v>0</v>
      </c>
      <c r="P4" s="99"/>
      <c r="Q4" s="104"/>
      <c r="R4" s="101"/>
    </row>
    <row r="5" spans="1:18" x14ac:dyDescent="0.25">
      <c r="A5" s="12" t="s">
        <v>46</v>
      </c>
      <c r="B5" s="34" t="s">
        <v>0</v>
      </c>
      <c r="C5" s="97"/>
      <c r="D5" s="98"/>
      <c r="E5" s="98"/>
      <c r="F5" s="98"/>
      <c r="G5" s="98"/>
      <c r="H5" s="46">
        <f t="shared" ref="H5:H16" si="0">SUM(C5:G5)</f>
        <v>0</v>
      </c>
      <c r="I5" s="99"/>
      <c r="J5" s="97"/>
      <c r="K5" s="98"/>
      <c r="L5" s="98"/>
      <c r="M5" s="98"/>
      <c r="N5" s="98"/>
      <c r="O5" s="46">
        <f t="shared" ref="O5:O17" si="1">SUM(J5:N5)</f>
        <v>0</v>
      </c>
      <c r="P5" s="99"/>
      <c r="Q5" s="104"/>
      <c r="R5" s="101"/>
    </row>
    <row r="6" spans="1:18" x14ac:dyDescent="0.25">
      <c r="A6" s="12" t="s">
        <v>46</v>
      </c>
      <c r="B6" s="34" t="s">
        <v>2</v>
      </c>
      <c r="C6" s="97"/>
      <c r="D6" s="98"/>
      <c r="E6" s="98"/>
      <c r="F6" s="98"/>
      <c r="G6" s="98"/>
      <c r="H6" s="46">
        <f t="shared" si="0"/>
        <v>0</v>
      </c>
      <c r="I6" s="99"/>
      <c r="J6" s="97"/>
      <c r="K6" s="98"/>
      <c r="L6" s="98"/>
      <c r="M6" s="98"/>
      <c r="N6" s="98"/>
      <c r="O6" s="46">
        <f t="shared" si="1"/>
        <v>0</v>
      </c>
      <c r="P6" s="99"/>
      <c r="Q6" s="104"/>
      <c r="R6" s="101"/>
    </row>
    <row r="7" spans="1:18" x14ac:dyDescent="0.25">
      <c r="A7" s="12" t="s">
        <v>46</v>
      </c>
      <c r="B7" s="34" t="s">
        <v>3</v>
      </c>
      <c r="C7" s="97"/>
      <c r="D7" s="98"/>
      <c r="E7" s="98"/>
      <c r="F7" s="98"/>
      <c r="G7" s="98"/>
      <c r="H7" s="46">
        <f t="shared" si="0"/>
        <v>0</v>
      </c>
      <c r="I7" s="99"/>
      <c r="J7" s="97"/>
      <c r="K7" s="98"/>
      <c r="L7" s="98"/>
      <c r="M7" s="98"/>
      <c r="N7" s="98"/>
      <c r="O7" s="46">
        <f t="shared" si="1"/>
        <v>0</v>
      </c>
      <c r="P7" s="99"/>
      <c r="Q7" s="104"/>
      <c r="R7" s="101"/>
    </row>
    <row r="8" spans="1:18" x14ac:dyDescent="0.25">
      <c r="A8" s="12" t="s">
        <v>46</v>
      </c>
      <c r="B8" s="34" t="s">
        <v>2</v>
      </c>
      <c r="C8" s="97"/>
      <c r="D8" s="98"/>
      <c r="E8" s="98"/>
      <c r="F8" s="98"/>
      <c r="G8" s="98"/>
      <c r="H8" s="46">
        <f t="shared" si="0"/>
        <v>0</v>
      </c>
      <c r="I8" s="99"/>
      <c r="J8" s="97"/>
      <c r="K8" s="98"/>
      <c r="L8" s="98"/>
      <c r="M8" s="98"/>
      <c r="N8" s="98"/>
      <c r="O8" s="46">
        <f t="shared" si="1"/>
        <v>0</v>
      </c>
      <c r="P8" s="99"/>
      <c r="Q8" s="104"/>
      <c r="R8" s="101"/>
    </row>
    <row r="9" spans="1:18" x14ac:dyDescent="0.25">
      <c r="A9" s="12" t="s">
        <v>46</v>
      </c>
      <c r="B9" s="34" t="s">
        <v>4</v>
      </c>
      <c r="C9" s="97"/>
      <c r="D9" s="98"/>
      <c r="E9" s="98"/>
      <c r="F9" s="98"/>
      <c r="G9" s="98"/>
      <c r="H9" s="46">
        <f t="shared" si="0"/>
        <v>0</v>
      </c>
      <c r="I9" s="99"/>
      <c r="J9" s="97"/>
      <c r="K9" s="98"/>
      <c r="L9" s="98"/>
      <c r="M9" s="98"/>
      <c r="N9" s="98"/>
      <c r="O9" s="46">
        <f t="shared" si="1"/>
        <v>0</v>
      </c>
      <c r="P9" s="99"/>
      <c r="Q9" s="104"/>
      <c r="R9" s="101"/>
    </row>
    <row r="10" spans="1:18" x14ac:dyDescent="0.25">
      <c r="A10" s="12" t="s">
        <v>46</v>
      </c>
      <c r="B10" s="34" t="s">
        <v>5</v>
      </c>
      <c r="C10" s="97"/>
      <c r="D10" s="98"/>
      <c r="E10" s="98"/>
      <c r="F10" s="98"/>
      <c r="G10" s="98"/>
      <c r="H10" s="46">
        <f t="shared" si="0"/>
        <v>0</v>
      </c>
      <c r="I10" s="99"/>
      <c r="J10" s="97"/>
      <c r="K10" s="98"/>
      <c r="L10" s="98"/>
      <c r="M10" s="98"/>
      <c r="N10" s="98"/>
      <c r="O10" s="46">
        <f t="shared" si="1"/>
        <v>0</v>
      </c>
      <c r="P10" s="99"/>
      <c r="Q10" s="104"/>
      <c r="R10" s="101"/>
    </row>
    <row r="11" spans="1:18" x14ac:dyDescent="0.25">
      <c r="A11" s="12" t="s">
        <v>46</v>
      </c>
      <c r="B11" s="34" t="s">
        <v>2</v>
      </c>
      <c r="C11" s="97"/>
      <c r="D11" s="98"/>
      <c r="E11" s="98"/>
      <c r="F11" s="98"/>
      <c r="G11" s="98"/>
      <c r="H11" s="46">
        <f t="shared" si="0"/>
        <v>0</v>
      </c>
      <c r="I11" s="99"/>
      <c r="J11" s="97"/>
      <c r="K11" s="98"/>
      <c r="L11" s="98"/>
      <c r="M11" s="98"/>
      <c r="N11" s="98"/>
      <c r="O11" s="46">
        <f t="shared" si="1"/>
        <v>0</v>
      </c>
      <c r="P11" s="99"/>
      <c r="Q11" s="104"/>
      <c r="R11" s="101"/>
    </row>
    <row r="12" spans="1:18" x14ac:dyDescent="0.25">
      <c r="A12" s="12" t="s">
        <v>46</v>
      </c>
      <c r="B12" s="34" t="s">
        <v>2</v>
      </c>
      <c r="C12" s="97"/>
      <c r="D12" s="98"/>
      <c r="E12" s="98"/>
      <c r="F12" s="98"/>
      <c r="G12" s="98"/>
      <c r="H12" s="46">
        <f t="shared" si="0"/>
        <v>0</v>
      </c>
      <c r="I12" s="99"/>
      <c r="J12" s="97"/>
      <c r="K12" s="98"/>
      <c r="L12" s="98"/>
      <c r="M12" s="98"/>
      <c r="N12" s="98"/>
      <c r="O12" s="46">
        <f t="shared" si="1"/>
        <v>0</v>
      </c>
      <c r="P12" s="99"/>
      <c r="Q12" s="104"/>
      <c r="R12" s="101"/>
    </row>
    <row r="13" spans="1:18" x14ac:dyDescent="0.25">
      <c r="A13" s="12" t="s">
        <v>46</v>
      </c>
      <c r="B13" s="34" t="s">
        <v>1</v>
      </c>
      <c r="C13" s="97"/>
      <c r="D13" s="98"/>
      <c r="E13" s="98"/>
      <c r="F13" s="98"/>
      <c r="G13" s="98"/>
      <c r="H13" s="46">
        <f t="shared" si="0"/>
        <v>0</v>
      </c>
      <c r="I13" s="99"/>
      <c r="J13" s="97"/>
      <c r="K13" s="98"/>
      <c r="L13" s="98"/>
      <c r="M13" s="98"/>
      <c r="N13" s="98"/>
      <c r="O13" s="46">
        <f t="shared" si="1"/>
        <v>0</v>
      </c>
      <c r="P13" s="99"/>
      <c r="Q13" s="104"/>
      <c r="R13" s="101"/>
    </row>
    <row r="14" spans="1:18" x14ac:dyDescent="0.25">
      <c r="A14" s="12" t="s">
        <v>46</v>
      </c>
      <c r="B14" s="34" t="s">
        <v>6</v>
      </c>
      <c r="C14" s="97"/>
      <c r="D14" s="98"/>
      <c r="E14" s="98"/>
      <c r="F14" s="98"/>
      <c r="G14" s="98"/>
      <c r="H14" s="46">
        <f t="shared" si="0"/>
        <v>0</v>
      </c>
      <c r="I14" s="99"/>
      <c r="J14" s="97"/>
      <c r="K14" s="98"/>
      <c r="L14" s="98"/>
      <c r="M14" s="98"/>
      <c r="N14" s="98"/>
      <c r="O14" s="46">
        <f t="shared" si="1"/>
        <v>0</v>
      </c>
      <c r="P14" s="99"/>
      <c r="Q14" s="104"/>
      <c r="R14" s="101"/>
    </row>
    <row r="15" spans="1:18" x14ac:dyDescent="0.25">
      <c r="A15" s="12" t="s">
        <v>46</v>
      </c>
      <c r="B15" s="34" t="s">
        <v>1</v>
      </c>
      <c r="C15" s="97"/>
      <c r="D15" s="98"/>
      <c r="E15" s="98"/>
      <c r="F15" s="98"/>
      <c r="G15" s="98"/>
      <c r="H15" s="46">
        <f t="shared" si="0"/>
        <v>0</v>
      </c>
      <c r="I15" s="99"/>
      <c r="J15" s="97"/>
      <c r="K15" s="98"/>
      <c r="L15" s="98"/>
      <c r="M15" s="98"/>
      <c r="N15" s="98"/>
      <c r="O15" s="46">
        <f t="shared" si="1"/>
        <v>0</v>
      </c>
      <c r="P15" s="99"/>
      <c r="Q15" s="104"/>
      <c r="R15" s="101"/>
    </row>
    <row r="16" spans="1:18" x14ac:dyDescent="0.25">
      <c r="A16" s="12" t="s">
        <v>46</v>
      </c>
      <c r="B16" s="34" t="s">
        <v>1</v>
      </c>
      <c r="C16" s="97"/>
      <c r="D16" s="98"/>
      <c r="E16" s="98"/>
      <c r="F16" s="98"/>
      <c r="G16" s="98"/>
      <c r="H16" s="46">
        <f t="shared" si="0"/>
        <v>0</v>
      </c>
      <c r="I16" s="99"/>
      <c r="J16" s="97"/>
      <c r="K16" s="98"/>
      <c r="L16" s="98"/>
      <c r="M16" s="98"/>
      <c r="N16" s="98"/>
      <c r="O16" s="46">
        <f t="shared" si="1"/>
        <v>0</v>
      </c>
      <c r="P16" s="99"/>
      <c r="Q16" s="104"/>
      <c r="R16" s="101"/>
    </row>
    <row r="17" spans="3:18" ht="17.25" thickBot="1" x14ac:dyDescent="0.3">
      <c r="C17" s="46">
        <f t="shared" ref="C17:N17" si="2">SUM(C4:C16)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1"/>
        <v>0</v>
      </c>
      <c r="P17" s="47">
        <f t="shared" ref="P17" si="3">SUM(P4:P16)</f>
        <v>0</v>
      </c>
      <c r="Q17" s="48">
        <f>SUM(Q4:Q16)</f>
        <v>0</v>
      </c>
      <c r="R17" s="105">
        <f>SUM(R4:R16)</f>
        <v>0</v>
      </c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&amp;L&amp;"Garamond,Bold"&amp;14_x000D__x000D__x000D__x000D_MEAL COUNTS &amp; REVENUE TRACKING - LARGE DISTRICTS: JANUARY&amp;R&amp;G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zoomScaleNormal="100" workbookViewId="0">
      <selection activeCell="E8" sqref="E8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/>
      <c r="C1" s="110" t="s">
        <v>16</v>
      </c>
      <c r="D1" s="111"/>
      <c r="E1" s="111"/>
      <c r="F1" s="111"/>
      <c r="G1" s="94"/>
      <c r="H1" s="4"/>
      <c r="I1" s="5"/>
      <c r="J1" s="112" t="s">
        <v>7</v>
      </c>
      <c r="K1" s="113"/>
      <c r="L1" s="113"/>
      <c r="M1" s="113"/>
      <c r="N1" s="94"/>
      <c r="O1" s="4"/>
      <c r="P1" s="6"/>
      <c r="Q1" s="8" t="s">
        <v>21</v>
      </c>
      <c r="R1" s="8"/>
    </row>
    <row r="2" spans="1:18" x14ac:dyDescent="0.25">
      <c r="C2" s="28"/>
      <c r="D2" s="17"/>
      <c r="E2" s="17"/>
      <c r="F2" s="17"/>
      <c r="G2" s="66"/>
      <c r="H2" s="17"/>
      <c r="I2" s="18"/>
      <c r="J2" s="28"/>
      <c r="K2" s="17"/>
      <c r="L2" s="17"/>
      <c r="M2" s="17"/>
      <c r="N2" s="66"/>
      <c r="O2" s="17"/>
      <c r="P2" s="18"/>
      <c r="Q2" s="103"/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31"/>
      <c r="R3" s="29" t="s">
        <v>25</v>
      </c>
    </row>
    <row r="4" spans="1:18" x14ac:dyDescent="0.25">
      <c r="A4" s="12" t="s">
        <v>46</v>
      </c>
      <c r="B4" s="34" t="s">
        <v>0</v>
      </c>
      <c r="C4" s="97"/>
      <c r="D4" s="98"/>
      <c r="E4" s="98"/>
      <c r="F4" s="98"/>
      <c r="G4" s="98"/>
      <c r="H4" s="46">
        <f>SUM(C4:G4)</f>
        <v>0</v>
      </c>
      <c r="I4" s="99"/>
      <c r="J4" s="97"/>
      <c r="K4" s="98"/>
      <c r="L4" s="98"/>
      <c r="M4" s="98"/>
      <c r="N4" s="98"/>
      <c r="O4" s="46">
        <f>SUM(J4:N4)</f>
        <v>0</v>
      </c>
      <c r="P4" s="99"/>
      <c r="Q4" s="104"/>
      <c r="R4" s="101"/>
    </row>
    <row r="5" spans="1:18" x14ac:dyDescent="0.25">
      <c r="A5" s="12" t="s">
        <v>46</v>
      </c>
      <c r="B5" s="34" t="s">
        <v>0</v>
      </c>
      <c r="C5" s="97"/>
      <c r="D5" s="98"/>
      <c r="E5" s="98"/>
      <c r="F5" s="98"/>
      <c r="G5" s="98"/>
      <c r="H5" s="46">
        <f t="shared" ref="H5:H16" si="0">SUM(C5:G5)</f>
        <v>0</v>
      </c>
      <c r="I5" s="99"/>
      <c r="J5" s="97"/>
      <c r="K5" s="98"/>
      <c r="L5" s="98"/>
      <c r="M5" s="98"/>
      <c r="N5" s="98"/>
      <c r="O5" s="46">
        <f t="shared" ref="O5:O17" si="1">SUM(J5:N5)</f>
        <v>0</v>
      </c>
      <c r="P5" s="99"/>
      <c r="Q5" s="104"/>
      <c r="R5" s="101"/>
    </row>
    <row r="6" spans="1:18" x14ac:dyDescent="0.25">
      <c r="A6" s="12" t="s">
        <v>46</v>
      </c>
      <c r="B6" s="34" t="s">
        <v>2</v>
      </c>
      <c r="C6" s="97"/>
      <c r="D6" s="98"/>
      <c r="E6" s="98"/>
      <c r="F6" s="98"/>
      <c r="G6" s="98"/>
      <c r="H6" s="46">
        <f t="shared" si="0"/>
        <v>0</v>
      </c>
      <c r="I6" s="99"/>
      <c r="J6" s="97"/>
      <c r="K6" s="98"/>
      <c r="L6" s="98"/>
      <c r="M6" s="98"/>
      <c r="N6" s="98"/>
      <c r="O6" s="46">
        <f t="shared" si="1"/>
        <v>0</v>
      </c>
      <c r="P6" s="99"/>
      <c r="Q6" s="104"/>
      <c r="R6" s="101"/>
    </row>
    <row r="7" spans="1:18" x14ac:dyDescent="0.25">
      <c r="A7" s="12" t="s">
        <v>46</v>
      </c>
      <c r="B7" s="34" t="s">
        <v>3</v>
      </c>
      <c r="C7" s="97"/>
      <c r="D7" s="98"/>
      <c r="E7" s="98"/>
      <c r="F7" s="98"/>
      <c r="G7" s="98"/>
      <c r="H7" s="46">
        <f t="shared" si="0"/>
        <v>0</v>
      </c>
      <c r="I7" s="99"/>
      <c r="J7" s="97"/>
      <c r="K7" s="98"/>
      <c r="L7" s="98"/>
      <c r="M7" s="98"/>
      <c r="N7" s="98"/>
      <c r="O7" s="46">
        <f t="shared" si="1"/>
        <v>0</v>
      </c>
      <c r="P7" s="99"/>
      <c r="Q7" s="104"/>
      <c r="R7" s="101"/>
    </row>
    <row r="8" spans="1:18" x14ac:dyDescent="0.25">
      <c r="A8" s="12" t="s">
        <v>46</v>
      </c>
      <c r="B8" s="34" t="s">
        <v>2</v>
      </c>
      <c r="C8" s="97"/>
      <c r="D8" s="98"/>
      <c r="E8" s="98"/>
      <c r="F8" s="98"/>
      <c r="G8" s="98"/>
      <c r="H8" s="46">
        <f t="shared" si="0"/>
        <v>0</v>
      </c>
      <c r="I8" s="99"/>
      <c r="J8" s="97"/>
      <c r="K8" s="98"/>
      <c r="L8" s="98"/>
      <c r="M8" s="98"/>
      <c r="N8" s="98"/>
      <c r="O8" s="46">
        <f t="shared" si="1"/>
        <v>0</v>
      </c>
      <c r="P8" s="99"/>
      <c r="Q8" s="104"/>
      <c r="R8" s="101"/>
    </row>
    <row r="9" spans="1:18" x14ac:dyDescent="0.25">
      <c r="A9" s="12" t="s">
        <v>46</v>
      </c>
      <c r="B9" s="34" t="s">
        <v>4</v>
      </c>
      <c r="C9" s="97"/>
      <c r="D9" s="98"/>
      <c r="E9" s="98"/>
      <c r="F9" s="98"/>
      <c r="G9" s="98"/>
      <c r="H9" s="46">
        <f t="shared" si="0"/>
        <v>0</v>
      </c>
      <c r="I9" s="99"/>
      <c r="J9" s="97"/>
      <c r="K9" s="98"/>
      <c r="L9" s="98"/>
      <c r="M9" s="98"/>
      <c r="N9" s="98"/>
      <c r="O9" s="46">
        <f t="shared" si="1"/>
        <v>0</v>
      </c>
      <c r="P9" s="99"/>
      <c r="Q9" s="104"/>
      <c r="R9" s="101"/>
    </row>
    <row r="10" spans="1:18" x14ac:dyDescent="0.25">
      <c r="A10" s="12" t="s">
        <v>46</v>
      </c>
      <c r="B10" s="34" t="s">
        <v>5</v>
      </c>
      <c r="C10" s="97"/>
      <c r="D10" s="98"/>
      <c r="E10" s="98"/>
      <c r="F10" s="98"/>
      <c r="G10" s="98"/>
      <c r="H10" s="46">
        <f t="shared" si="0"/>
        <v>0</v>
      </c>
      <c r="I10" s="99"/>
      <c r="J10" s="97"/>
      <c r="K10" s="98"/>
      <c r="L10" s="98"/>
      <c r="M10" s="98"/>
      <c r="N10" s="98"/>
      <c r="O10" s="46">
        <f t="shared" si="1"/>
        <v>0</v>
      </c>
      <c r="P10" s="99"/>
      <c r="Q10" s="104"/>
      <c r="R10" s="101"/>
    </row>
    <row r="11" spans="1:18" x14ac:dyDescent="0.25">
      <c r="A11" s="12" t="s">
        <v>46</v>
      </c>
      <c r="B11" s="34" t="s">
        <v>2</v>
      </c>
      <c r="C11" s="97"/>
      <c r="D11" s="98"/>
      <c r="E11" s="98"/>
      <c r="F11" s="98"/>
      <c r="G11" s="98"/>
      <c r="H11" s="46">
        <f t="shared" si="0"/>
        <v>0</v>
      </c>
      <c r="I11" s="99"/>
      <c r="J11" s="97"/>
      <c r="K11" s="98"/>
      <c r="L11" s="98"/>
      <c r="M11" s="98"/>
      <c r="N11" s="98"/>
      <c r="O11" s="46">
        <f t="shared" si="1"/>
        <v>0</v>
      </c>
      <c r="P11" s="99"/>
      <c r="Q11" s="104"/>
      <c r="R11" s="101"/>
    </row>
    <row r="12" spans="1:18" x14ac:dyDescent="0.25">
      <c r="A12" s="12" t="s">
        <v>46</v>
      </c>
      <c r="B12" s="34" t="s">
        <v>2</v>
      </c>
      <c r="C12" s="97"/>
      <c r="D12" s="98"/>
      <c r="E12" s="98"/>
      <c r="F12" s="98"/>
      <c r="G12" s="98"/>
      <c r="H12" s="46">
        <f t="shared" si="0"/>
        <v>0</v>
      </c>
      <c r="I12" s="99"/>
      <c r="J12" s="97"/>
      <c r="K12" s="98"/>
      <c r="L12" s="98"/>
      <c r="M12" s="98"/>
      <c r="N12" s="98"/>
      <c r="O12" s="46">
        <f t="shared" si="1"/>
        <v>0</v>
      </c>
      <c r="P12" s="99"/>
      <c r="Q12" s="104"/>
      <c r="R12" s="101"/>
    </row>
    <row r="13" spans="1:18" x14ac:dyDescent="0.25">
      <c r="A13" s="12" t="s">
        <v>46</v>
      </c>
      <c r="B13" s="34" t="s">
        <v>1</v>
      </c>
      <c r="C13" s="97"/>
      <c r="D13" s="98"/>
      <c r="E13" s="98"/>
      <c r="F13" s="98"/>
      <c r="G13" s="98"/>
      <c r="H13" s="46">
        <f t="shared" si="0"/>
        <v>0</v>
      </c>
      <c r="I13" s="99"/>
      <c r="J13" s="97"/>
      <c r="K13" s="98"/>
      <c r="L13" s="98"/>
      <c r="M13" s="98"/>
      <c r="N13" s="98"/>
      <c r="O13" s="46">
        <f t="shared" si="1"/>
        <v>0</v>
      </c>
      <c r="P13" s="99"/>
      <c r="Q13" s="104"/>
      <c r="R13" s="101"/>
    </row>
    <row r="14" spans="1:18" x14ac:dyDescent="0.25">
      <c r="A14" s="12" t="s">
        <v>46</v>
      </c>
      <c r="B14" s="34" t="s">
        <v>6</v>
      </c>
      <c r="C14" s="97"/>
      <c r="D14" s="98"/>
      <c r="E14" s="98"/>
      <c r="F14" s="98"/>
      <c r="G14" s="98"/>
      <c r="H14" s="46">
        <f t="shared" si="0"/>
        <v>0</v>
      </c>
      <c r="I14" s="99"/>
      <c r="J14" s="97"/>
      <c r="K14" s="98"/>
      <c r="L14" s="98"/>
      <c r="M14" s="98"/>
      <c r="N14" s="98"/>
      <c r="O14" s="46">
        <f t="shared" si="1"/>
        <v>0</v>
      </c>
      <c r="P14" s="99"/>
      <c r="Q14" s="104"/>
      <c r="R14" s="101"/>
    </row>
    <row r="15" spans="1:18" x14ac:dyDescent="0.25">
      <c r="A15" s="12" t="s">
        <v>46</v>
      </c>
      <c r="B15" s="34" t="s">
        <v>1</v>
      </c>
      <c r="C15" s="97"/>
      <c r="D15" s="98"/>
      <c r="E15" s="98"/>
      <c r="F15" s="98"/>
      <c r="G15" s="98"/>
      <c r="H15" s="46">
        <f t="shared" si="0"/>
        <v>0</v>
      </c>
      <c r="I15" s="99"/>
      <c r="J15" s="97"/>
      <c r="K15" s="98"/>
      <c r="L15" s="98"/>
      <c r="M15" s="98"/>
      <c r="N15" s="98"/>
      <c r="O15" s="46">
        <f t="shared" si="1"/>
        <v>0</v>
      </c>
      <c r="P15" s="99"/>
      <c r="Q15" s="104"/>
      <c r="R15" s="101"/>
    </row>
    <row r="16" spans="1:18" x14ac:dyDescent="0.25">
      <c r="A16" s="12" t="s">
        <v>46</v>
      </c>
      <c r="B16" s="34" t="s">
        <v>1</v>
      </c>
      <c r="C16" s="97"/>
      <c r="D16" s="98"/>
      <c r="E16" s="98"/>
      <c r="F16" s="98"/>
      <c r="G16" s="98"/>
      <c r="H16" s="46">
        <f t="shared" si="0"/>
        <v>0</v>
      </c>
      <c r="I16" s="99"/>
      <c r="J16" s="97"/>
      <c r="K16" s="98"/>
      <c r="L16" s="98"/>
      <c r="M16" s="98"/>
      <c r="N16" s="98"/>
      <c r="O16" s="46">
        <f t="shared" si="1"/>
        <v>0</v>
      </c>
      <c r="P16" s="99"/>
      <c r="Q16" s="104"/>
      <c r="R16" s="101"/>
    </row>
    <row r="17" spans="3:18" ht="17.25" thickBot="1" x14ac:dyDescent="0.3">
      <c r="C17" s="46">
        <f t="shared" ref="C17:N17" si="2">SUM(C4:C16)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1"/>
        <v>0</v>
      </c>
      <c r="P17" s="47">
        <f t="shared" ref="P17" si="3">SUM(P4:P16)</f>
        <v>0</v>
      </c>
      <c r="Q17" s="48">
        <f>SUM(Q4:Q16)</f>
        <v>0</v>
      </c>
      <c r="R17" s="105">
        <f>SUM(R4:R16)</f>
        <v>0</v>
      </c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&amp;L&amp;"Garamond,Bold"&amp;14_x000D__x000D__x000D__x000D_MEAL COUNTS &amp; REVENUE TRACKING - LARGE DISTRICTS: FEBRUARY&amp;R&amp;G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zoomScaleNormal="100" workbookViewId="0">
      <selection activeCell="E8" sqref="E8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/>
      <c r="C1" s="110" t="s">
        <v>16</v>
      </c>
      <c r="D1" s="111"/>
      <c r="E1" s="111"/>
      <c r="F1" s="111"/>
      <c r="G1" s="94"/>
      <c r="H1" s="4"/>
      <c r="I1" s="5"/>
      <c r="J1" s="112" t="s">
        <v>7</v>
      </c>
      <c r="K1" s="113"/>
      <c r="L1" s="113"/>
      <c r="M1" s="113"/>
      <c r="N1" s="94"/>
      <c r="O1" s="4"/>
      <c r="P1" s="6"/>
      <c r="Q1" s="8" t="s">
        <v>21</v>
      </c>
      <c r="R1" s="8"/>
    </row>
    <row r="2" spans="1:18" x14ac:dyDescent="0.25">
      <c r="C2" s="28"/>
      <c r="D2" s="17"/>
      <c r="E2" s="17"/>
      <c r="F2" s="17"/>
      <c r="G2" s="66"/>
      <c r="H2" s="17"/>
      <c r="I2" s="18"/>
      <c r="J2" s="28"/>
      <c r="K2" s="17"/>
      <c r="L2" s="17"/>
      <c r="M2" s="17"/>
      <c r="N2" s="66"/>
      <c r="O2" s="17"/>
      <c r="P2" s="18"/>
      <c r="Q2" s="103"/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31"/>
      <c r="R3" s="29" t="s">
        <v>25</v>
      </c>
    </row>
    <row r="4" spans="1:18" x14ac:dyDescent="0.25">
      <c r="A4" s="12" t="s">
        <v>46</v>
      </c>
      <c r="B4" s="34" t="s">
        <v>0</v>
      </c>
      <c r="C4" s="97"/>
      <c r="D4" s="98"/>
      <c r="E4" s="98"/>
      <c r="F4" s="98"/>
      <c r="G4" s="98"/>
      <c r="H4" s="46">
        <f>SUM(C4:G4)</f>
        <v>0</v>
      </c>
      <c r="I4" s="99"/>
      <c r="J4" s="97"/>
      <c r="K4" s="98"/>
      <c r="L4" s="98"/>
      <c r="M4" s="98"/>
      <c r="N4" s="98"/>
      <c r="O4" s="46">
        <f>SUM(J4:N4)</f>
        <v>0</v>
      </c>
      <c r="P4" s="99"/>
      <c r="Q4" s="104"/>
      <c r="R4" s="101"/>
    </row>
    <row r="5" spans="1:18" x14ac:dyDescent="0.25">
      <c r="A5" s="12" t="s">
        <v>46</v>
      </c>
      <c r="B5" s="34" t="s">
        <v>0</v>
      </c>
      <c r="C5" s="97"/>
      <c r="D5" s="98"/>
      <c r="E5" s="98"/>
      <c r="F5" s="98"/>
      <c r="G5" s="98"/>
      <c r="H5" s="46">
        <f t="shared" ref="H5:H16" si="0">SUM(C5:G5)</f>
        <v>0</v>
      </c>
      <c r="I5" s="99"/>
      <c r="J5" s="97"/>
      <c r="K5" s="98"/>
      <c r="L5" s="98"/>
      <c r="M5" s="98"/>
      <c r="N5" s="98"/>
      <c r="O5" s="46">
        <f t="shared" ref="O5:O17" si="1">SUM(J5:N5)</f>
        <v>0</v>
      </c>
      <c r="P5" s="99"/>
      <c r="Q5" s="104"/>
      <c r="R5" s="101"/>
    </row>
    <row r="6" spans="1:18" x14ac:dyDescent="0.25">
      <c r="A6" s="12" t="s">
        <v>46</v>
      </c>
      <c r="B6" s="34" t="s">
        <v>2</v>
      </c>
      <c r="C6" s="97"/>
      <c r="D6" s="98"/>
      <c r="E6" s="98"/>
      <c r="F6" s="98"/>
      <c r="G6" s="98"/>
      <c r="H6" s="46">
        <f t="shared" si="0"/>
        <v>0</v>
      </c>
      <c r="I6" s="99"/>
      <c r="J6" s="97"/>
      <c r="K6" s="98"/>
      <c r="L6" s="98"/>
      <c r="M6" s="98"/>
      <c r="N6" s="98"/>
      <c r="O6" s="46">
        <f t="shared" si="1"/>
        <v>0</v>
      </c>
      <c r="P6" s="99"/>
      <c r="Q6" s="104"/>
      <c r="R6" s="101"/>
    </row>
    <row r="7" spans="1:18" x14ac:dyDescent="0.25">
      <c r="A7" s="12" t="s">
        <v>46</v>
      </c>
      <c r="B7" s="34" t="s">
        <v>3</v>
      </c>
      <c r="C7" s="97"/>
      <c r="D7" s="98"/>
      <c r="E7" s="98"/>
      <c r="F7" s="98"/>
      <c r="G7" s="98"/>
      <c r="H7" s="46">
        <f t="shared" si="0"/>
        <v>0</v>
      </c>
      <c r="I7" s="99"/>
      <c r="J7" s="97"/>
      <c r="K7" s="98"/>
      <c r="L7" s="98"/>
      <c r="M7" s="98"/>
      <c r="N7" s="98"/>
      <c r="O7" s="46">
        <f t="shared" si="1"/>
        <v>0</v>
      </c>
      <c r="P7" s="99"/>
      <c r="Q7" s="104"/>
      <c r="R7" s="101"/>
    </row>
    <row r="8" spans="1:18" x14ac:dyDescent="0.25">
      <c r="A8" s="12" t="s">
        <v>46</v>
      </c>
      <c r="B8" s="34" t="s">
        <v>2</v>
      </c>
      <c r="C8" s="97"/>
      <c r="D8" s="98"/>
      <c r="E8" s="98"/>
      <c r="F8" s="98"/>
      <c r="G8" s="98"/>
      <c r="H8" s="46">
        <f t="shared" si="0"/>
        <v>0</v>
      </c>
      <c r="I8" s="99"/>
      <c r="J8" s="97"/>
      <c r="K8" s="98"/>
      <c r="L8" s="98"/>
      <c r="M8" s="98"/>
      <c r="N8" s="98"/>
      <c r="O8" s="46">
        <f t="shared" si="1"/>
        <v>0</v>
      </c>
      <c r="P8" s="99"/>
      <c r="Q8" s="104"/>
      <c r="R8" s="101"/>
    </row>
    <row r="9" spans="1:18" x14ac:dyDescent="0.25">
      <c r="A9" s="12" t="s">
        <v>46</v>
      </c>
      <c r="B9" s="34" t="s">
        <v>4</v>
      </c>
      <c r="C9" s="97"/>
      <c r="D9" s="98"/>
      <c r="E9" s="98"/>
      <c r="F9" s="98"/>
      <c r="G9" s="98"/>
      <c r="H9" s="46">
        <f t="shared" si="0"/>
        <v>0</v>
      </c>
      <c r="I9" s="99"/>
      <c r="J9" s="97"/>
      <c r="K9" s="98"/>
      <c r="L9" s="98"/>
      <c r="M9" s="98"/>
      <c r="N9" s="98"/>
      <c r="O9" s="46">
        <f t="shared" si="1"/>
        <v>0</v>
      </c>
      <c r="P9" s="99"/>
      <c r="Q9" s="104"/>
      <c r="R9" s="101"/>
    </row>
    <row r="10" spans="1:18" x14ac:dyDescent="0.25">
      <c r="A10" s="12" t="s">
        <v>46</v>
      </c>
      <c r="B10" s="34" t="s">
        <v>5</v>
      </c>
      <c r="C10" s="97"/>
      <c r="D10" s="98"/>
      <c r="E10" s="98"/>
      <c r="F10" s="98"/>
      <c r="G10" s="98"/>
      <c r="H10" s="46">
        <f t="shared" si="0"/>
        <v>0</v>
      </c>
      <c r="I10" s="99"/>
      <c r="J10" s="97"/>
      <c r="K10" s="98"/>
      <c r="L10" s="98"/>
      <c r="M10" s="98"/>
      <c r="N10" s="98"/>
      <c r="O10" s="46">
        <f t="shared" si="1"/>
        <v>0</v>
      </c>
      <c r="P10" s="99"/>
      <c r="Q10" s="104"/>
      <c r="R10" s="101"/>
    </row>
    <row r="11" spans="1:18" x14ac:dyDescent="0.25">
      <c r="A11" s="12" t="s">
        <v>46</v>
      </c>
      <c r="B11" s="34" t="s">
        <v>2</v>
      </c>
      <c r="C11" s="97"/>
      <c r="D11" s="98"/>
      <c r="E11" s="98"/>
      <c r="F11" s="98"/>
      <c r="G11" s="98"/>
      <c r="H11" s="46">
        <f t="shared" si="0"/>
        <v>0</v>
      </c>
      <c r="I11" s="99"/>
      <c r="J11" s="97"/>
      <c r="K11" s="98"/>
      <c r="L11" s="98"/>
      <c r="M11" s="98"/>
      <c r="N11" s="98"/>
      <c r="O11" s="46">
        <f t="shared" si="1"/>
        <v>0</v>
      </c>
      <c r="P11" s="99"/>
      <c r="Q11" s="104"/>
      <c r="R11" s="101"/>
    </row>
    <row r="12" spans="1:18" x14ac:dyDescent="0.25">
      <c r="A12" s="12" t="s">
        <v>46</v>
      </c>
      <c r="B12" s="34" t="s">
        <v>2</v>
      </c>
      <c r="C12" s="97"/>
      <c r="D12" s="98"/>
      <c r="E12" s="98"/>
      <c r="F12" s="98"/>
      <c r="G12" s="98"/>
      <c r="H12" s="46">
        <f t="shared" si="0"/>
        <v>0</v>
      </c>
      <c r="I12" s="99"/>
      <c r="J12" s="97"/>
      <c r="K12" s="98"/>
      <c r="L12" s="98"/>
      <c r="M12" s="98"/>
      <c r="N12" s="98"/>
      <c r="O12" s="46">
        <f t="shared" si="1"/>
        <v>0</v>
      </c>
      <c r="P12" s="99"/>
      <c r="Q12" s="104"/>
      <c r="R12" s="101"/>
    </row>
    <row r="13" spans="1:18" x14ac:dyDescent="0.25">
      <c r="A13" s="12" t="s">
        <v>46</v>
      </c>
      <c r="B13" s="34" t="s">
        <v>1</v>
      </c>
      <c r="C13" s="97"/>
      <c r="D13" s="98"/>
      <c r="E13" s="98"/>
      <c r="F13" s="98"/>
      <c r="G13" s="98"/>
      <c r="H13" s="46">
        <f t="shared" si="0"/>
        <v>0</v>
      </c>
      <c r="I13" s="99"/>
      <c r="J13" s="97"/>
      <c r="K13" s="98"/>
      <c r="L13" s="98"/>
      <c r="M13" s="98"/>
      <c r="N13" s="98"/>
      <c r="O13" s="46">
        <f t="shared" si="1"/>
        <v>0</v>
      </c>
      <c r="P13" s="99"/>
      <c r="Q13" s="104"/>
      <c r="R13" s="101"/>
    </row>
    <row r="14" spans="1:18" x14ac:dyDescent="0.25">
      <c r="A14" s="12" t="s">
        <v>46</v>
      </c>
      <c r="B14" s="34" t="s">
        <v>6</v>
      </c>
      <c r="C14" s="97"/>
      <c r="D14" s="98"/>
      <c r="E14" s="98"/>
      <c r="F14" s="98"/>
      <c r="G14" s="98"/>
      <c r="H14" s="46">
        <f t="shared" si="0"/>
        <v>0</v>
      </c>
      <c r="I14" s="99"/>
      <c r="J14" s="97"/>
      <c r="K14" s="98"/>
      <c r="L14" s="98"/>
      <c r="M14" s="98"/>
      <c r="N14" s="98"/>
      <c r="O14" s="46">
        <f t="shared" si="1"/>
        <v>0</v>
      </c>
      <c r="P14" s="99"/>
      <c r="Q14" s="104"/>
      <c r="R14" s="101"/>
    </row>
    <row r="15" spans="1:18" x14ac:dyDescent="0.25">
      <c r="A15" s="12" t="s">
        <v>46</v>
      </c>
      <c r="B15" s="34" t="s">
        <v>1</v>
      </c>
      <c r="C15" s="97"/>
      <c r="D15" s="98"/>
      <c r="E15" s="98"/>
      <c r="F15" s="98"/>
      <c r="G15" s="98"/>
      <c r="H15" s="46">
        <f t="shared" si="0"/>
        <v>0</v>
      </c>
      <c r="I15" s="99"/>
      <c r="J15" s="97"/>
      <c r="K15" s="98"/>
      <c r="L15" s="98"/>
      <c r="M15" s="98"/>
      <c r="N15" s="98"/>
      <c r="O15" s="46">
        <f t="shared" si="1"/>
        <v>0</v>
      </c>
      <c r="P15" s="99"/>
      <c r="Q15" s="104"/>
      <c r="R15" s="101"/>
    </row>
    <row r="16" spans="1:18" x14ac:dyDescent="0.25">
      <c r="A16" s="12" t="s">
        <v>46</v>
      </c>
      <c r="B16" s="34" t="s">
        <v>1</v>
      </c>
      <c r="C16" s="97"/>
      <c r="D16" s="98"/>
      <c r="E16" s="98"/>
      <c r="F16" s="98"/>
      <c r="G16" s="98"/>
      <c r="H16" s="46">
        <f t="shared" si="0"/>
        <v>0</v>
      </c>
      <c r="I16" s="99"/>
      <c r="J16" s="97"/>
      <c r="K16" s="98"/>
      <c r="L16" s="98"/>
      <c r="M16" s="98"/>
      <c r="N16" s="98"/>
      <c r="O16" s="46">
        <f t="shared" si="1"/>
        <v>0</v>
      </c>
      <c r="P16" s="99"/>
      <c r="Q16" s="104"/>
      <c r="R16" s="101"/>
    </row>
    <row r="17" spans="3:18" ht="17.25" thickBot="1" x14ac:dyDescent="0.3">
      <c r="C17" s="46">
        <f t="shared" ref="C17:N17" si="2">SUM(C4:C16)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1"/>
        <v>0</v>
      </c>
      <c r="P17" s="47">
        <f t="shared" ref="P17" si="3">SUM(P4:P16)</f>
        <v>0</v>
      </c>
      <c r="Q17" s="48">
        <f>SUM(Q4:Q16)</f>
        <v>0</v>
      </c>
      <c r="R17" s="105">
        <f>SUM(R4:R16)</f>
        <v>0</v>
      </c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&amp;L&amp;"Garamond,Bold"&amp;14_x000D__x000D__x000D__x000D_MEAL COUNTS &amp; REVENUE TRACKING - LARGE DISTRICTS: MARCH&amp;R&amp;G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zoomScaleNormal="100" workbookViewId="0">
      <selection activeCell="E8" sqref="E8"/>
    </sheetView>
  </sheetViews>
  <sheetFormatPr defaultColWidth="8.85546875" defaultRowHeight="16.5" x14ac:dyDescent="0.25"/>
  <cols>
    <col min="1" max="1" width="32.7109375" style="12" customWidth="1"/>
    <col min="2" max="2" width="13" style="13" customWidth="1"/>
    <col min="3" max="6" width="8.85546875" style="12"/>
    <col min="7" max="7" width="10.42578125" style="12" customWidth="1"/>
    <col min="8" max="9" width="11.28515625" style="12" customWidth="1"/>
    <col min="10" max="14" width="8.85546875" style="12"/>
    <col min="15" max="15" width="11.28515625" style="12" customWidth="1"/>
    <col min="16" max="18" width="10.7109375" style="12" customWidth="1"/>
    <col min="19" max="16384" width="8.85546875" style="12"/>
  </cols>
  <sheetData>
    <row r="1" spans="1:18" ht="17.25" thickBot="1" x14ac:dyDescent="0.3">
      <c r="A1" s="1" t="s">
        <v>19</v>
      </c>
      <c r="B1" s="93"/>
      <c r="C1" s="110" t="s">
        <v>16</v>
      </c>
      <c r="D1" s="111"/>
      <c r="E1" s="111"/>
      <c r="F1" s="111"/>
      <c r="G1" s="94">
        <v>0</v>
      </c>
      <c r="H1" s="4"/>
      <c r="I1" s="5"/>
      <c r="J1" s="112" t="s">
        <v>7</v>
      </c>
      <c r="K1" s="113"/>
      <c r="L1" s="113"/>
      <c r="M1" s="113"/>
      <c r="N1" s="94"/>
      <c r="O1" s="4"/>
      <c r="P1" s="6"/>
      <c r="Q1" s="8" t="s">
        <v>21</v>
      </c>
      <c r="R1" s="8"/>
    </row>
    <row r="2" spans="1:18" x14ac:dyDescent="0.25">
      <c r="C2" s="28"/>
      <c r="D2" s="17"/>
      <c r="E2" s="17"/>
      <c r="F2" s="17"/>
      <c r="G2" s="66"/>
      <c r="H2" s="17"/>
      <c r="I2" s="18"/>
      <c r="J2" s="28"/>
      <c r="K2" s="17"/>
      <c r="L2" s="17"/>
      <c r="M2" s="17"/>
      <c r="N2" s="66"/>
      <c r="O2" s="17"/>
      <c r="P2" s="18"/>
      <c r="Q2" s="103"/>
      <c r="R2" s="96" t="s">
        <v>24</v>
      </c>
    </row>
    <row r="3" spans="1:18" x14ac:dyDescent="0.25">
      <c r="C3" s="30" t="s">
        <v>8</v>
      </c>
      <c r="D3" s="31" t="s">
        <v>9</v>
      </c>
      <c r="E3" s="31" t="s">
        <v>10</v>
      </c>
      <c r="F3" s="31" t="s">
        <v>11</v>
      </c>
      <c r="G3" s="31" t="s">
        <v>12</v>
      </c>
      <c r="H3" s="31" t="s">
        <v>13</v>
      </c>
      <c r="I3" s="32" t="s">
        <v>14</v>
      </c>
      <c r="J3" s="30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2" t="s">
        <v>15</v>
      </c>
      <c r="Q3" s="31"/>
      <c r="R3" s="29" t="s">
        <v>25</v>
      </c>
    </row>
    <row r="4" spans="1:18" x14ac:dyDescent="0.25">
      <c r="A4" s="12" t="s">
        <v>46</v>
      </c>
      <c r="B4" s="34" t="s">
        <v>0</v>
      </c>
      <c r="C4" s="97"/>
      <c r="D4" s="98"/>
      <c r="E4" s="98"/>
      <c r="F4" s="98"/>
      <c r="G4" s="98"/>
      <c r="H4" s="46">
        <f>SUM(C4:G4)</f>
        <v>0</v>
      </c>
      <c r="I4" s="99"/>
      <c r="J4" s="97"/>
      <c r="K4" s="98"/>
      <c r="L4" s="98"/>
      <c r="M4" s="98"/>
      <c r="N4" s="98"/>
      <c r="O4" s="46">
        <f>SUM(J4:N4)</f>
        <v>0</v>
      </c>
      <c r="P4" s="99"/>
      <c r="Q4" s="104"/>
      <c r="R4" s="101"/>
    </row>
    <row r="5" spans="1:18" x14ac:dyDescent="0.25">
      <c r="A5" s="12" t="s">
        <v>46</v>
      </c>
      <c r="B5" s="34" t="s">
        <v>0</v>
      </c>
      <c r="C5" s="97"/>
      <c r="D5" s="98"/>
      <c r="E5" s="98"/>
      <c r="F5" s="98"/>
      <c r="G5" s="98"/>
      <c r="H5" s="46">
        <f t="shared" ref="H5:H16" si="0">SUM(C5:G5)</f>
        <v>0</v>
      </c>
      <c r="I5" s="99"/>
      <c r="J5" s="97"/>
      <c r="K5" s="98"/>
      <c r="L5" s="98"/>
      <c r="M5" s="98"/>
      <c r="N5" s="98"/>
      <c r="O5" s="46">
        <f t="shared" ref="O5:O17" si="1">SUM(J5:N5)</f>
        <v>0</v>
      </c>
      <c r="P5" s="99"/>
      <c r="Q5" s="104"/>
      <c r="R5" s="101"/>
    </row>
    <row r="6" spans="1:18" x14ac:dyDescent="0.25">
      <c r="A6" s="12" t="s">
        <v>46</v>
      </c>
      <c r="B6" s="34" t="s">
        <v>2</v>
      </c>
      <c r="C6" s="97"/>
      <c r="D6" s="98"/>
      <c r="E6" s="98"/>
      <c r="F6" s="98"/>
      <c r="G6" s="98"/>
      <c r="H6" s="46">
        <f t="shared" si="0"/>
        <v>0</v>
      </c>
      <c r="I6" s="99"/>
      <c r="J6" s="97"/>
      <c r="K6" s="98"/>
      <c r="L6" s="98"/>
      <c r="M6" s="98"/>
      <c r="N6" s="98"/>
      <c r="O6" s="46">
        <f t="shared" si="1"/>
        <v>0</v>
      </c>
      <c r="P6" s="99"/>
      <c r="Q6" s="104"/>
      <c r="R6" s="101"/>
    </row>
    <row r="7" spans="1:18" x14ac:dyDescent="0.25">
      <c r="A7" s="12" t="s">
        <v>46</v>
      </c>
      <c r="B7" s="34" t="s">
        <v>3</v>
      </c>
      <c r="C7" s="97"/>
      <c r="D7" s="98"/>
      <c r="E7" s="98"/>
      <c r="F7" s="98"/>
      <c r="G7" s="98"/>
      <c r="H7" s="46">
        <f t="shared" si="0"/>
        <v>0</v>
      </c>
      <c r="I7" s="99"/>
      <c r="J7" s="97"/>
      <c r="K7" s="98"/>
      <c r="L7" s="98"/>
      <c r="M7" s="98"/>
      <c r="N7" s="98"/>
      <c r="O7" s="46">
        <f t="shared" si="1"/>
        <v>0</v>
      </c>
      <c r="P7" s="99"/>
      <c r="Q7" s="104"/>
      <c r="R7" s="101"/>
    </row>
    <row r="8" spans="1:18" x14ac:dyDescent="0.25">
      <c r="A8" s="12" t="s">
        <v>46</v>
      </c>
      <c r="B8" s="34" t="s">
        <v>2</v>
      </c>
      <c r="C8" s="97"/>
      <c r="D8" s="98"/>
      <c r="E8" s="98"/>
      <c r="F8" s="98"/>
      <c r="G8" s="98"/>
      <c r="H8" s="46">
        <f t="shared" si="0"/>
        <v>0</v>
      </c>
      <c r="I8" s="99"/>
      <c r="J8" s="97"/>
      <c r="K8" s="98"/>
      <c r="L8" s="98"/>
      <c r="M8" s="98"/>
      <c r="N8" s="98"/>
      <c r="O8" s="46">
        <f t="shared" si="1"/>
        <v>0</v>
      </c>
      <c r="P8" s="99"/>
      <c r="Q8" s="104"/>
      <c r="R8" s="101"/>
    </row>
    <row r="9" spans="1:18" x14ac:dyDescent="0.25">
      <c r="A9" s="12" t="s">
        <v>46</v>
      </c>
      <c r="B9" s="34" t="s">
        <v>4</v>
      </c>
      <c r="C9" s="97"/>
      <c r="D9" s="98"/>
      <c r="E9" s="98"/>
      <c r="F9" s="98"/>
      <c r="G9" s="98"/>
      <c r="H9" s="46">
        <f t="shared" si="0"/>
        <v>0</v>
      </c>
      <c r="I9" s="99"/>
      <c r="J9" s="97"/>
      <c r="K9" s="98"/>
      <c r="L9" s="98"/>
      <c r="M9" s="98"/>
      <c r="N9" s="98"/>
      <c r="O9" s="46">
        <f t="shared" si="1"/>
        <v>0</v>
      </c>
      <c r="P9" s="99"/>
      <c r="Q9" s="104"/>
      <c r="R9" s="101"/>
    </row>
    <row r="10" spans="1:18" x14ac:dyDescent="0.25">
      <c r="A10" s="12" t="s">
        <v>46</v>
      </c>
      <c r="B10" s="34" t="s">
        <v>5</v>
      </c>
      <c r="C10" s="97"/>
      <c r="D10" s="98"/>
      <c r="E10" s="98"/>
      <c r="F10" s="98"/>
      <c r="G10" s="98"/>
      <c r="H10" s="46">
        <f t="shared" si="0"/>
        <v>0</v>
      </c>
      <c r="I10" s="99"/>
      <c r="J10" s="97"/>
      <c r="K10" s="98"/>
      <c r="L10" s="98"/>
      <c r="M10" s="98"/>
      <c r="N10" s="98"/>
      <c r="O10" s="46">
        <f t="shared" si="1"/>
        <v>0</v>
      </c>
      <c r="P10" s="99"/>
      <c r="Q10" s="104"/>
      <c r="R10" s="101"/>
    </row>
    <row r="11" spans="1:18" x14ac:dyDescent="0.25">
      <c r="A11" s="12" t="s">
        <v>46</v>
      </c>
      <c r="B11" s="34" t="s">
        <v>2</v>
      </c>
      <c r="C11" s="97"/>
      <c r="D11" s="98"/>
      <c r="E11" s="98"/>
      <c r="F11" s="98"/>
      <c r="G11" s="98"/>
      <c r="H11" s="46">
        <f t="shared" si="0"/>
        <v>0</v>
      </c>
      <c r="I11" s="99"/>
      <c r="J11" s="97"/>
      <c r="K11" s="98"/>
      <c r="L11" s="98"/>
      <c r="M11" s="98"/>
      <c r="N11" s="98"/>
      <c r="O11" s="46">
        <f t="shared" si="1"/>
        <v>0</v>
      </c>
      <c r="P11" s="99"/>
      <c r="Q11" s="104"/>
      <c r="R11" s="101"/>
    </row>
    <row r="12" spans="1:18" x14ac:dyDescent="0.25">
      <c r="A12" s="12" t="s">
        <v>46</v>
      </c>
      <c r="B12" s="34" t="s">
        <v>2</v>
      </c>
      <c r="C12" s="97"/>
      <c r="D12" s="98"/>
      <c r="E12" s="98"/>
      <c r="F12" s="98"/>
      <c r="G12" s="98"/>
      <c r="H12" s="46">
        <f t="shared" si="0"/>
        <v>0</v>
      </c>
      <c r="I12" s="99"/>
      <c r="J12" s="97"/>
      <c r="K12" s="98"/>
      <c r="L12" s="98"/>
      <c r="M12" s="98"/>
      <c r="N12" s="98"/>
      <c r="O12" s="46">
        <f t="shared" si="1"/>
        <v>0</v>
      </c>
      <c r="P12" s="99"/>
      <c r="Q12" s="104"/>
      <c r="R12" s="101"/>
    </row>
    <row r="13" spans="1:18" x14ac:dyDescent="0.25">
      <c r="A13" s="12" t="s">
        <v>46</v>
      </c>
      <c r="B13" s="34" t="s">
        <v>1</v>
      </c>
      <c r="C13" s="97"/>
      <c r="D13" s="98"/>
      <c r="E13" s="98"/>
      <c r="F13" s="98"/>
      <c r="G13" s="98"/>
      <c r="H13" s="46">
        <f t="shared" si="0"/>
        <v>0</v>
      </c>
      <c r="I13" s="99"/>
      <c r="J13" s="97"/>
      <c r="K13" s="98"/>
      <c r="L13" s="98"/>
      <c r="M13" s="98"/>
      <c r="N13" s="98"/>
      <c r="O13" s="46">
        <f t="shared" si="1"/>
        <v>0</v>
      </c>
      <c r="P13" s="99"/>
      <c r="Q13" s="104"/>
      <c r="R13" s="101"/>
    </row>
    <row r="14" spans="1:18" x14ac:dyDescent="0.25">
      <c r="A14" s="12" t="s">
        <v>46</v>
      </c>
      <c r="B14" s="34" t="s">
        <v>6</v>
      </c>
      <c r="C14" s="97"/>
      <c r="D14" s="98"/>
      <c r="E14" s="98"/>
      <c r="F14" s="98"/>
      <c r="G14" s="98"/>
      <c r="H14" s="46">
        <f t="shared" si="0"/>
        <v>0</v>
      </c>
      <c r="I14" s="99"/>
      <c r="J14" s="97"/>
      <c r="K14" s="98"/>
      <c r="L14" s="98"/>
      <c r="M14" s="98"/>
      <c r="N14" s="98"/>
      <c r="O14" s="46">
        <f t="shared" si="1"/>
        <v>0</v>
      </c>
      <c r="P14" s="99"/>
      <c r="Q14" s="104"/>
      <c r="R14" s="101"/>
    </row>
    <row r="15" spans="1:18" x14ac:dyDescent="0.25">
      <c r="A15" s="12" t="s">
        <v>46</v>
      </c>
      <c r="B15" s="34" t="s">
        <v>1</v>
      </c>
      <c r="C15" s="97"/>
      <c r="D15" s="98"/>
      <c r="E15" s="98"/>
      <c r="F15" s="98"/>
      <c r="G15" s="98"/>
      <c r="H15" s="46">
        <f t="shared" si="0"/>
        <v>0</v>
      </c>
      <c r="I15" s="99"/>
      <c r="J15" s="97"/>
      <c r="K15" s="98"/>
      <c r="L15" s="98"/>
      <c r="M15" s="98"/>
      <c r="N15" s="98"/>
      <c r="O15" s="46">
        <f t="shared" si="1"/>
        <v>0</v>
      </c>
      <c r="P15" s="99"/>
      <c r="Q15" s="104"/>
      <c r="R15" s="101"/>
    </row>
    <row r="16" spans="1:18" x14ac:dyDescent="0.25">
      <c r="A16" s="12" t="s">
        <v>46</v>
      </c>
      <c r="B16" s="34" t="s">
        <v>1</v>
      </c>
      <c r="C16" s="97"/>
      <c r="D16" s="98"/>
      <c r="E16" s="98"/>
      <c r="F16" s="98"/>
      <c r="G16" s="98"/>
      <c r="H16" s="46">
        <f t="shared" si="0"/>
        <v>0</v>
      </c>
      <c r="I16" s="99"/>
      <c r="J16" s="97"/>
      <c r="K16" s="98"/>
      <c r="L16" s="98"/>
      <c r="M16" s="98"/>
      <c r="N16" s="98"/>
      <c r="O16" s="46">
        <f t="shared" si="1"/>
        <v>0</v>
      </c>
      <c r="P16" s="99"/>
      <c r="Q16" s="104"/>
      <c r="R16" s="101"/>
    </row>
    <row r="17" spans="3:18" ht="17.25" thickBot="1" x14ac:dyDescent="0.3">
      <c r="C17" s="46">
        <f t="shared" ref="C17:N17" si="2">SUM(C4:C16)</f>
        <v>0</v>
      </c>
      <c r="D17" s="46">
        <f t="shared" si="2"/>
        <v>0</v>
      </c>
      <c r="E17" s="46">
        <f t="shared" si="2"/>
        <v>0</v>
      </c>
      <c r="F17" s="46">
        <f t="shared" si="2"/>
        <v>0</v>
      </c>
      <c r="G17" s="46">
        <f t="shared" si="2"/>
        <v>0</v>
      </c>
      <c r="H17" s="46">
        <f t="shared" si="2"/>
        <v>0</v>
      </c>
      <c r="I17" s="47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1"/>
        <v>0</v>
      </c>
      <c r="P17" s="47">
        <f t="shared" ref="P17" si="3">SUM(P4:P16)</f>
        <v>0</v>
      </c>
      <c r="Q17" s="48">
        <f>SUM(Q4:Q16)</f>
        <v>0</v>
      </c>
      <c r="R17" s="105">
        <f>SUM(R4:R16)</f>
        <v>0</v>
      </c>
    </row>
  </sheetData>
  <mergeCells count="2">
    <mergeCell ref="C1:F1"/>
    <mergeCell ref="J1:M1"/>
  </mergeCells>
  <phoneticPr fontId="7" type="noConversion"/>
  <pageMargins left="0.7" right="0.7" top="1.5" bottom="0.75" header="0.05" footer="0.3"/>
  <pageSetup orientation="landscape" r:id="rId1"/>
  <headerFooter>
    <oddHeader>&amp;L&amp;"Garamond,Bold"&amp;14_x000D__x000D__x000D__x000D_MEAL COUNTS &amp; REVENUE TRACKING - LARGE DISTRICTS: APRIL&amp;R&amp;G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Summary &amp; Instructions</vt:lpstr>
      <vt:lpstr>Aug-Sept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June!Print_Area</vt:lpstr>
      <vt:lpstr>'Summary &amp; Instructions'!Print_Area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Beth Collins</cp:lastModifiedBy>
  <cp:lastPrinted>2014-04-29T23:37:26Z</cp:lastPrinted>
  <dcterms:created xsi:type="dcterms:W3CDTF">2013-10-09T17:24:37Z</dcterms:created>
  <dcterms:modified xsi:type="dcterms:W3CDTF">2014-09-08T19:37:30Z</dcterms:modified>
</cp:coreProperties>
</file>