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0" windowWidth="22140" windowHeight="11820" tabRatio="896" activeTab="0"/>
  </bookViews>
  <sheets>
    <sheet name="Introduction" sheetId="1" r:id="rId1"/>
    <sheet name="Staffing by Year" sheetId="2" r:id="rId2"/>
    <sheet name="Summary Staff by Job Type" sheetId="3" r:id="rId3"/>
    <sheet name="MPLH Current" sheetId="4" r:id="rId4"/>
    <sheet name="MPLH YR 1 Reorg" sheetId="5" r:id="rId5"/>
    <sheet name="MPLH YR 2 and YR1 Compared" sheetId="6" r:id="rId6"/>
  </sheets>
  <definedNames>
    <definedName name="_xlnm.Print_Area" localSheetId="5">'MPLH YR 2 and YR1 Compared'!$A$1:$R$25</definedName>
    <definedName name="_xlnm.Print_Area" localSheetId="1">'Staffing by Year'!$A$1:$H$88</definedName>
    <definedName name="_xlnm.Print_Area" localSheetId="2">'Summary Staff by Job Type'!$A$3:$G$20</definedName>
  </definedNames>
  <calcPr fullCalcOnLoad="1"/>
</workbook>
</file>

<file path=xl/sharedStrings.xml><?xml version="1.0" encoding="utf-8"?>
<sst xmlns="http://schemas.openxmlformats.org/spreadsheetml/2006/main" count="384" uniqueCount="164">
  <si>
    <t>Title</t>
  </si>
  <si>
    <t>Schedule</t>
  </si>
  <si>
    <t>6:30 - 3:00</t>
  </si>
  <si>
    <t>6:00 - 2:30</t>
  </si>
  <si>
    <t>10:00 - 2:00</t>
  </si>
  <si>
    <t>Nutrition Service Asst.</t>
  </si>
  <si>
    <t>9:45 - 2:00</t>
  </si>
  <si>
    <t>7:00 - 2:00</t>
  </si>
  <si>
    <t>10:30 - 2:00</t>
  </si>
  <si>
    <t>Manager #3</t>
  </si>
  <si>
    <t xml:space="preserve">Manager #3   </t>
  </si>
  <si>
    <t>Manager #2</t>
  </si>
  <si>
    <t xml:space="preserve">Manager #2 </t>
  </si>
  <si>
    <t xml:space="preserve">Manager #1 </t>
  </si>
  <si>
    <t>9:30 - 1:00</t>
  </si>
  <si>
    <t>Nutrition Asst./Sub Mgr.</t>
  </si>
  <si>
    <t>10:15 - 2:30</t>
  </si>
  <si>
    <t>10:00 - 1:30</t>
  </si>
  <si>
    <t>6:30 - 2:30</t>
  </si>
  <si>
    <t>8:30 - 2:00</t>
  </si>
  <si>
    <t>10:15 - 2:15</t>
  </si>
  <si>
    <t>Flex</t>
  </si>
  <si>
    <t>6:30 - 1:30</t>
  </si>
  <si>
    <t>6:30 - 2:00</t>
  </si>
  <si>
    <t>7:00 - 2:30</t>
  </si>
  <si>
    <t>6:15 - 2:45</t>
  </si>
  <si>
    <t>9:15 - 2:15</t>
  </si>
  <si>
    <t>10:45 - 2:15</t>
  </si>
  <si>
    <t>11:15 - 2:15</t>
  </si>
  <si>
    <t>10:45 - 2:00</t>
  </si>
  <si>
    <t>800 - 1:30</t>
  </si>
  <si>
    <t>Meal times</t>
  </si>
  <si>
    <t>BFK 7:40- 8:10, Lunch 11:00 -1:00</t>
  </si>
  <si>
    <t>BFK 7:15-7:40, Lunch 10:25-11:50</t>
  </si>
  <si>
    <t>BFK7:15-8:00, Lunch 10:15-1:00</t>
  </si>
  <si>
    <t>BFK 7:25-7:45, Lunch 11:20-1:00</t>
  </si>
  <si>
    <t>BFK 7:50-8:10, Lunch 11:10-12:50</t>
  </si>
  <si>
    <t>BFK 7:15-7:45, Lunch 10:50-12:00</t>
  </si>
  <si>
    <t>BFK 7:15-7:45, Lunch10:15-11:35</t>
  </si>
  <si>
    <t>BFK7:15-8:15, Lunch 10:50-1:40</t>
  </si>
  <si>
    <t>BFK 7:30-8:30, Lunch 11:30-1:20</t>
  </si>
  <si>
    <t>BFK 7:25-8:10, Lunch 10:50-12:10</t>
  </si>
  <si>
    <t>BFK 7:20-7:55, Lunch 10:40-1:00</t>
  </si>
  <si>
    <t>Director</t>
  </si>
  <si>
    <t>Warehouse</t>
  </si>
  <si>
    <t>Secretary</t>
  </si>
  <si>
    <t>IT Support</t>
  </si>
  <si>
    <t>Driver</t>
  </si>
  <si>
    <t>6:00am -</t>
  </si>
  <si>
    <t>7:00am-</t>
  </si>
  <si>
    <t>6:30- 3:00</t>
  </si>
  <si>
    <t>7:00-3:30</t>
  </si>
  <si>
    <t>5:30-2:00</t>
  </si>
  <si>
    <t xml:space="preserve">as needed </t>
  </si>
  <si>
    <t xml:space="preserve">10% of annual salary </t>
  </si>
  <si>
    <t>7:30-11</t>
  </si>
  <si>
    <t>Edits</t>
  </si>
  <si>
    <t>6:30-2</t>
  </si>
  <si>
    <t>10:30-2</t>
  </si>
  <si>
    <t>9:30-2</t>
  </si>
  <si>
    <t>AND 12-12:40 FOR hs</t>
  </si>
  <si>
    <t>8:30-2</t>
  </si>
  <si>
    <t>Acct Support @10%</t>
  </si>
  <si>
    <t>Catering</t>
  </si>
  <si>
    <t>Production</t>
  </si>
  <si>
    <t>Production Cook</t>
  </si>
  <si>
    <t>Sous Chef</t>
  </si>
  <si>
    <t>Production Asst</t>
  </si>
  <si>
    <t>Production Cook (Cater)</t>
  </si>
  <si>
    <t>Site 1</t>
  </si>
  <si>
    <t>Site 2</t>
  </si>
  <si>
    <t>Site 3</t>
  </si>
  <si>
    <t>Site 4</t>
  </si>
  <si>
    <t>Site 5</t>
  </si>
  <si>
    <t>Site 6</t>
  </si>
  <si>
    <t>Site 7</t>
  </si>
  <si>
    <t>Site 8</t>
  </si>
  <si>
    <t>Site 9</t>
  </si>
  <si>
    <t>Site 10</t>
  </si>
  <si>
    <t>Site 11</t>
  </si>
  <si>
    <t>NS Office</t>
  </si>
  <si>
    <t>Site</t>
  </si>
  <si>
    <t>Hours Yr 1</t>
  </si>
  <si>
    <t>Hours Yr 2</t>
  </si>
  <si>
    <t>Chef</t>
  </si>
  <si>
    <t>Asst. Director</t>
  </si>
  <si>
    <t>Site 1 Total</t>
  </si>
  <si>
    <t>Site 2 Total</t>
  </si>
  <si>
    <t>Site 3 Total</t>
  </si>
  <si>
    <t>Site 4 Total</t>
  </si>
  <si>
    <t>Site 5 Total</t>
  </si>
  <si>
    <t>Site 6 Total</t>
  </si>
  <si>
    <t>Site 7 Total</t>
  </si>
  <si>
    <t>Site 8 Total</t>
  </si>
  <si>
    <t>Site 9 Total</t>
  </si>
  <si>
    <t>Site 10 Total</t>
  </si>
  <si>
    <t>Site 11 Total</t>
  </si>
  <si>
    <t>Catering Total</t>
  </si>
  <si>
    <t>Production Total</t>
  </si>
  <si>
    <t>NS Office Total</t>
  </si>
  <si>
    <t>Grand Total</t>
  </si>
  <si>
    <t>Emp Cnt</t>
  </si>
  <si>
    <t>Total</t>
  </si>
  <si>
    <t>School</t>
  </si>
  <si>
    <t xml:space="preserve"> current Enrollmnt</t>
  </si>
  <si>
    <t>MLPH</t>
  </si>
  <si>
    <t>Team Ct.</t>
  </si>
  <si>
    <t>0</t>
  </si>
  <si>
    <t>Skyview Catering - Contracts</t>
  </si>
  <si>
    <t>Totals</t>
  </si>
  <si>
    <t>Summary:</t>
  </si>
  <si>
    <t>Factors:</t>
  </si>
  <si>
    <t>Breakfast @ at .33</t>
  </si>
  <si>
    <t>Lunch @ 100% Snack @ .25</t>
  </si>
  <si>
    <t>Meals Per Labor Hour Current Staffing Current Meal Counts</t>
  </si>
  <si>
    <t>Current  breakfast adp</t>
  </si>
  <si>
    <t>Current  lunch adp</t>
  </si>
  <si>
    <t>Current Snack</t>
  </si>
  <si>
    <t>Current Labor</t>
  </si>
  <si>
    <t>Using Alternative Breakfast Model at 80% F/R Sites and 5% Increase in Free Lunch Participation districtwide</t>
  </si>
  <si>
    <t>bkfst</t>
  </si>
  <si>
    <t>lunch</t>
  </si>
  <si>
    <t>Factors</t>
  </si>
  <si>
    <t>Current labor applied to adjusted meal counts</t>
  </si>
  <si>
    <t>Non alternative Bfstt @ at .33</t>
  </si>
  <si>
    <t>Lunch @ 100%</t>
  </si>
  <si>
    <t>Snack @ .25</t>
  </si>
  <si>
    <t>Yellow highlighted schools shift to alternative breakfast model w a factor of .5</t>
  </si>
  <si>
    <t>*Meal count increase of 5% applied to Free - all sites; Breakfast participation factored at 70% for PK-8 and 30% for 9-12</t>
  </si>
  <si>
    <t>`</t>
  </si>
  <si>
    <t xml:space="preserve">Year 1 - Reorganization  </t>
  </si>
  <si>
    <t xml:space="preserve">Meal Count Impact and MLPH with Alternative Breakfast </t>
  </si>
  <si>
    <t>Adjusted  Labor</t>
  </si>
  <si>
    <t>Adjusted All Site Alt. Bkfst.</t>
  </si>
  <si>
    <t>Adjusted lunch ADP</t>
  </si>
  <si>
    <t>Diff MLPH</t>
  </si>
  <si>
    <t>Breakfast @ at .5</t>
  </si>
  <si>
    <t>Meal count increase of 2% in reduced and paid added to the 5% increase of prior year</t>
  </si>
  <si>
    <t>YR 1 Reorg Labor</t>
  </si>
  <si>
    <t>MPLH</t>
  </si>
  <si>
    <t>Snack</t>
  </si>
  <si>
    <t>Team Count</t>
  </si>
  <si>
    <t>YR 2 Reorg Labor</t>
  </si>
  <si>
    <t>YR 2 MPLH</t>
  </si>
  <si>
    <t>Year 1-Reorganization</t>
  </si>
  <si>
    <t>Year 2-Reorganization</t>
  </si>
  <si>
    <t>Site Labor Reduced by 45.45 hrs and created 60 production hours</t>
  </si>
  <si>
    <t>and 30% for 9-12</t>
  </si>
  <si>
    <t>*Meal count increase of 5% applied to Free - all sites; Breakfast participation factored at 70% for PK-8</t>
  </si>
  <si>
    <t>Yellow highlighted schools shift to alternative breakfast model w a factor of .5 other wise .33</t>
  </si>
  <si>
    <t>Hours Current</t>
  </si>
  <si>
    <t>Factored ADP</t>
  </si>
  <si>
    <t>YR 1 Factored ADP</t>
  </si>
  <si>
    <t>YR 2 Factored ADP</t>
  </si>
  <si>
    <t>When you are considering program change you need to estimate the impact of the changes on the program.  The two basic elements of this are staffing and meal count changes and their impact on the Meals Per Labor Hour calculation.  You will want this information when you discuss your planned changes with your district administration.  You will be demonstrating your understanding of the impact the change will have on your program.</t>
  </si>
  <si>
    <t>Staffing by Year</t>
  </si>
  <si>
    <t>You start with your current position control spreadsheet and modify it to be able to see each position by site and the number of hours associated with each position.  By including the meal period schedule as well as the schedule for each position you can compare year to year the staffing by site.  It is a good visual so you can see the change by year by total hours.</t>
  </si>
  <si>
    <t>Summary-Staff by Job Type</t>
  </si>
  <si>
    <t>This information is taken from the Staffing by Year spreadsheet.  This provides a summary by job type of the changes that will occur over time.  This can be a very useful tool as you share your planned changes with the union.  Many times they are most interested in the number of employees rather than the fact that the number of employees may be reduced but the job classifications are higher and carry a higher salary rate.</t>
  </si>
  <si>
    <t>MPLH Spreadsheets</t>
  </si>
  <si>
    <t>In the samples we have provided the district looked at their current staffing configuration and current meals per labor hour calculation.  They determined that they would not be able to make the move to central production all in one year.  They decided that it would take two years and that they would phase the change by first elevating the skills at the site level which they felt would in turn increase meal participation.  By the second year they would have the infrastructure improvements completed and be ready for centralized production.  The spreadsheets show the progression.</t>
  </si>
  <si>
    <t>The meals per labor hour spreadsheets allow you to establish a base line.  From there you can share your story of why and how you will be able to afford the change.  The baseline shows that with 277.75 hours the overall district MPLH calculation is only 13.67 for heat and serve food.  In the first year of change you can reduce hours through attrition, increase participation through a modified food preparation change and increase the meals per labor hour to 16.59.  When the centralized production comes into play you will increase hours to over the  current year, significantly increase participation and still increase meals per labor hour to 18.88 which is a much better number than the original 13.67.</t>
  </si>
  <si>
    <t xml:space="preserve">All Sites Alternative Breakfast Model - </t>
  </si>
  <si>
    <t>Participation factored at 70% PK-8 and 30% 9-12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</si>
</sst>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409]dddd\,\ mmmm\ dd\,\ yyyy"/>
    <numFmt numFmtId="168" formatCode="mm/dd/yy;@"/>
    <numFmt numFmtId="169" formatCode="m/d/yyyy;@"/>
    <numFmt numFmtId="170" formatCode="mm/dd/yyyy"/>
    <numFmt numFmtId="171" formatCode="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u val="single"/>
      <sz val="13"/>
      <name val="Garamond"/>
      <family val="1"/>
    </font>
    <font>
      <sz val="13"/>
      <name val="Garamond"/>
      <family val="1"/>
    </font>
    <font>
      <b/>
      <sz val="13"/>
      <name val="Garamond"/>
      <family val="1"/>
    </font>
    <font>
      <sz val="13"/>
      <color indexed="40"/>
      <name val="Garamond"/>
      <family val="1"/>
    </font>
    <font>
      <b/>
      <sz val="13"/>
      <color indexed="10"/>
      <name val="Garamond"/>
      <family val="1"/>
    </font>
    <font>
      <b/>
      <sz val="13"/>
      <color indexed="8"/>
      <name val="Garamond"/>
      <family val="1"/>
    </font>
    <font>
      <sz val="13"/>
      <color indexed="10"/>
      <name val="Garamond"/>
      <family val="1"/>
    </font>
    <font>
      <b/>
      <sz val="13"/>
      <color indexed="18"/>
      <name val="Garamond"/>
      <family val="1"/>
    </font>
    <font>
      <strike/>
      <sz val="13"/>
      <color indexed="10"/>
      <name val="Garamond"/>
      <family val="1"/>
    </font>
    <font>
      <b/>
      <i/>
      <sz val="13"/>
      <color indexed="8"/>
      <name val="Garamond"/>
      <family val="1"/>
    </font>
    <font>
      <b/>
      <sz val="13"/>
      <color theme="1"/>
      <name val="Garamond"/>
      <family val="1"/>
    </font>
    <font>
      <b/>
      <i/>
      <sz val="13"/>
      <color theme="1"/>
      <name val="Garamond"/>
      <family val="1"/>
    </font>
    <font>
      <sz val="13"/>
      <color rgb="FFFF0000"/>
      <name val="Garamond"/>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24997000396251678"/>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
      <patternFill patternType="solid">
        <fgColor theme="9" tint="0.5999900102615356"/>
        <bgColor indexed="64"/>
      </patternFill>
    </fill>
    <fill>
      <patternFill patternType="solid">
        <fgColor theme="2" tint="-0.09996999800205231"/>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56">
    <xf numFmtId="0" fontId="0" fillId="0" borderId="0" xfId="0" applyAlignment="1">
      <alignment/>
    </xf>
    <xf numFmtId="0" fontId="22" fillId="0" borderId="0" xfId="0" applyFont="1" applyAlignment="1">
      <alignment/>
    </xf>
    <xf numFmtId="0" fontId="22" fillId="0" borderId="0" xfId="0" applyFont="1" applyAlignment="1">
      <alignment wrapText="1"/>
    </xf>
    <xf numFmtId="0" fontId="21" fillId="0" borderId="0" xfId="0" applyFont="1" applyAlignment="1">
      <alignment/>
    </xf>
    <xf numFmtId="0" fontId="22" fillId="0" borderId="0" xfId="57" applyFont="1">
      <alignment/>
      <protection/>
    </xf>
    <xf numFmtId="0" fontId="22" fillId="0" borderId="0" xfId="57" applyFont="1" applyAlignment="1">
      <alignment horizontal="center"/>
      <protection/>
    </xf>
    <xf numFmtId="0" fontId="22" fillId="0" borderId="0" xfId="57" applyFont="1" applyFill="1" applyAlignment="1">
      <alignment horizontal="center"/>
      <protection/>
    </xf>
    <xf numFmtId="0" fontId="22" fillId="0" borderId="0" xfId="57" applyFont="1" applyFill="1" applyBorder="1" applyAlignment="1">
      <alignment horizontal="center"/>
      <protection/>
    </xf>
    <xf numFmtId="2" fontId="22" fillId="0" borderId="0" xfId="57" applyNumberFormat="1" applyFont="1" applyFill="1" applyAlignment="1">
      <alignment horizontal="center"/>
      <protection/>
    </xf>
    <xf numFmtId="2" fontId="22" fillId="0" borderId="0" xfId="57" applyNumberFormat="1" applyFont="1">
      <alignment/>
      <protection/>
    </xf>
    <xf numFmtId="0" fontId="31" fillId="0" borderId="10" xfId="57" applyFont="1" applyBorder="1" applyAlignment="1">
      <alignment horizontal="center"/>
      <protection/>
    </xf>
    <xf numFmtId="0" fontId="31" fillId="0" borderId="11" xfId="57" applyFont="1" applyBorder="1" applyAlignment="1">
      <alignment horizontal="center"/>
      <protection/>
    </xf>
    <xf numFmtId="0" fontId="31" fillId="0" borderId="12" xfId="57" applyFont="1" applyBorder="1" applyAlignment="1">
      <alignment horizontal="center"/>
      <protection/>
    </xf>
    <xf numFmtId="0" fontId="32" fillId="0" borderId="13" xfId="57" applyFont="1" applyBorder="1" applyAlignment="1">
      <alignment horizontal="left"/>
      <protection/>
    </xf>
    <xf numFmtId="0" fontId="32" fillId="0" borderId="14" xfId="57" applyFont="1" applyBorder="1" applyAlignment="1">
      <alignment horizontal="center"/>
      <protection/>
    </xf>
    <xf numFmtId="0" fontId="32" fillId="0" borderId="10" xfId="57" applyFont="1" applyBorder="1" applyAlignment="1">
      <alignment horizontal="left"/>
      <protection/>
    </xf>
    <xf numFmtId="0" fontId="32" fillId="0" borderId="14" xfId="57" applyFont="1" applyBorder="1" applyAlignment="1">
      <alignment horizontal="left"/>
      <protection/>
    </xf>
    <xf numFmtId="0" fontId="32" fillId="0" borderId="12" xfId="57" applyFont="1" applyBorder="1" applyAlignment="1">
      <alignment horizontal="left"/>
      <protection/>
    </xf>
    <xf numFmtId="0" fontId="22" fillId="0" borderId="0" xfId="57" applyFont="1" applyAlignment="1">
      <alignment horizontal="left"/>
      <protection/>
    </xf>
    <xf numFmtId="0" fontId="32" fillId="0" borderId="14" xfId="57" applyFont="1" applyBorder="1" applyAlignment="1">
      <alignment horizontal="center"/>
      <protection/>
    </xf>
    <xf numFmtId="0" fontId="32" fillId="0" borderId="15" xfId="57" applyFont="1" applyBorder="1" applyAlignment="1">
      <alignment horizontal="center"/>
      <protection/>
    </xf>
    <xf numFmtId="0" fontId="31" fillId="0" borderId="16" xfId="57" applyFont="1" applyBorder="1">
      <alignment/>
      <protection/>
    </xf>
    <xf numFmtId="0" fontId="31" fillId="0" borderId="17" xfId="57" applyFont="1" applyBorder="1" applyAlignment="1">
      <alignment horizontal="center" wrapText="1"/>
      <protection/>
    </xf>
    <xf numFmtId="0" fontId="31" fillId="0" borderId="18" xfId="57" applyFont="1" applyBorder="1" applyAlignment="1">
      <alignment horizontal="center" wrapText="1"/>
      <protection/>
    </xf>
    <xf numFmtId="0" fontId="31" fillId="0" borderId="18" xfId="57" applyFont="1" applyBorder="1" applyAlignment="1">
      <alignment horizontal="center"/>
      <protection/>
    </xf>
    <xf numFmtId="0" fontId="31" fillId="0" borderId="19" xfId="57" applyFont="1" applyFill="1" applyBorder="1" applyAlignment="1">
      <alignment horizontal="center"/>
      <protection/>
    </xf>
    <xf numFmtId="0" fontId="31" fillId="0" borderId="20" xfId="57" applyFont="1" applyFill="1" applyBorder="1" applyAlignment="1">
      <alignment horizontal="center" wrapText="1"/>
      <protection/>
    </xf>
    <xf numFmtId="0" fontId="31" fillId="0" borderId="21" xfId="57" applyFont="1" applyFill="1" applyBorder="1" applyAlignment="1">
      <alignment horizontal="center" wrapText="1"/>
      <protection/>
    </xf>
    <xf numFmtId="0" fontId="31" fillId="0" borderId="21" xfId="57" applyFont="1" applyFill="1" applyBorder="1" applyAlignment="1">
      <alignment horizontal="center"/>
      <protection/>
    </xf>
    <xf numFmtId="2" fontId="31" fillId="0" borderId="21" xfId="57" applyNumberFormat="1" applyFont="1" applyFill="1" applyBorder="1" applyAlignment="1">
      <alignment horizontal="center" wrapText="1"/>
      <protection/>
    </xf>
    <xf numFmtId="0" fontId="31" fillId="0" borderId="21" xfId="57" applyFont="1" applyBorder="1" applyAlignment="1">
      <alignment horizontal="center" wrapText="1"/>
      <protection/>
    </xf>
    <xf numFmtId="2" fontId="31" fillId="0" borderId="22" xfId="57" applyNumberFormat="1" applyFont="1" applyBorder="1" applyAlignment="1">
      <alignment horizontal="center" wrapText="1"/>
      <protection/>
    </xf>
    <xf numFmtId="0" fontId="31" fillId="0" borderId="23" xfId="57" applyFont="1" applyFill="1" applyBorder="1" applyAlignment="1">
      <alignment horizontal="center" wrapText="1"/>
      <protection/>
    </xf>
    <xf numFmtId="0" fontId="22" fillId="0" borderId="16" xfId="0" applyFont="1" applyBorder="1" applyAlignment="1">
      <alignment/>
    </xf>
    <xf numFmtId="0" fontId="22" fillId="24" borderId="17" xfId="57" applyFont="1" applyFill="1" applyBorder="1" applyAlignment="1">
      <alignment horizontal="center"/>
      <protection/>
    </xf>
    <xf numFmtId="0" fontId="22" fillId="24" borderId="18" xfId="57" applyFont="1" applyFill="1" applyBorder="1" applyAlignment="1">
      <alignment horizontal="center"/>
      <protection/>
    </xf>
    <xf numFmtId="2" fontId="22" fillId="25" borderId="18" xfId="57" applyNumberFormat="1" applyFont="1" applyFill="1" applyBorder="1" applyAlignment="1">
      <alignment horizontal="center"/>
      <protection/>
    </xf>
    <xf numFmtId="2" fontId="22" fillId="26" borderId="18" xfId="57" applyNumberFormat="1" applyFont="1" applyFill="1" applyBorder="1" applyAlignment="1">
      <alignment horizontal="center"/>
      <protection/>
    </xf>
    <xf numFmtId="2" fontId="22" fillId="0" borderId="19" xfId="57" applyNumberFormat="1" applyFont="1" applyFill="1" applyBorder="1" applyAlignment="1">
      <alignment horizontal="center"/>
      <protection/>
    </xf>
    <xf numFmtId="0" fontId="22" fillId="0" borderId="17" xfId="57" applyFont="1" applyFill="1" applyBorder="1" applyAlignment="1">
      <alignment horizontal="center"/>
      <protection/>
    </xf>
    <xf numFmtId="0" fontId="22" fillId="0" borderId="18" xfId="57" applyFont="1" applyFill="1" applyBorder="1" applyAlignment="1">
      <alignment horizontal="center"/>
      <protection/>
    </xf>
    <xf numFmtId="2" fontId="22" fillId="0" borderId="24" xfId="57" applyNumberFormat="1" applyFont="1" applyFill="1" applyBorder="1" applyAlignment="1">
      <alignment horizontal="center"/>
      <protection/>
    </xf>
    <xf numFmtId="2" fontId="22" fillId="0" borderId="18" xfId="57" applyNumberFormat="1" applyFont="1" applyFill="1" applyBorder="1" applyAlignment="1">
      <alignment horizontal="center"/>
      <protection/>
    </xf>
    <xf numFmtId="2" fontId="22" fillId="0" borderId="25" xfId="57" applyNumberFormat="1" applyFont="1" applyFill="1" applyBorder="1" applyAlignment="1">
      <alignment horizontal="center"/>
      <protection/>
    </xf>
    <xf numFmtId="2" fontId="22" fillId="0" borderId="26" xfId="57" applyNumberFormat="1" applyFont="1" applyBorder="1" applyAlignment="1">
      <alignment horizontal="center"/>
      <protection/>
    </xf>
    <xf numFmtId="0" fontId="22" fillId="27" borderId="16" xfId="0" applyFont="1" applyFill="1" applyBorder="1" applyAlignment="1">
      <alignment/>
    </xf>
    <xf numFmtId="0" fontId="22" fillId="0" borderId="16" xfId="0" applyFont="1" applyFill="1" applyBorder="1" applyAlignment="1">
      <alignment/>
    </xf>
    <xf numFmtId="0" fontId="22" fillId="0" borderId="0" xfId="57" applyFont="1" applyBorder="1">
      <alignment/>
      <protection/>
    </xf>
    <xf numFmtId="0" fontId="22" fillId="0" borderId="27" xfId="57" applyFont="1" applyFill="1" applyBorder="1" applyAlignment="1">
      <alignment horizontal="center"/>
      <protection/>
    </xf>
    <xf numFmtId="0" fontId="22" fillId="0" borderId="28" xfId="57" applyFont="1" applyFill="1" applyBorder="1" applyAlignment="1">
      <alignment horizontal="center"/>
      <protection/>
    </xf>
    <xf numFmtId="2" fontId="22" fillId="0" borderId="28" xfId="57" applyNumberFormat="1" applyFont="1" applyFill="1" applyBorder="1" applyAlignment="1">
      <alignment horizontal="center"/>
      <protection/>
    </xf>
    <xf numFmtId="2" fontId="22" fillId="0" borderId="29" xfId="57" applyNumberFormat="1" applyFont="1" applyFill="1" applyBorder="1" applyAlignment="1">
      <alignment horizontal="center"/>
      <protection/>
    </xf>
    <xf numFmtId="0" fontId="23" fillId="0" borderId="16" xfId="57" applyFont="1" applyFill="1" applyBorder="1">
      <alignment/>
      <protection/>
    </xf>
    <xf numFmtId="0" fontId="23" fillId="0" borderId="30" xfId="57" applyFont="1" applyFill="1" applyBorder="1" applyAlignment="1">
      <alignment horizontal="center"/>
      <protection/>
    </xf>
    <xf numFmtId="0" fontId="23" fillId="0" borderId="31" xfId="57" applyFont="1" applyFill="1" applyBorder="1" applyAlignment="1">
      <alignment horizontal="center"/>
      <protection/>
    </xf>
    <xf numFmtId="2" fontId="23" fillId="0" borderId="31" xfId="57" applyNumberFormat="1" applyFont="1" applyFill="1" applyBorder="1" applyAlignment="1">
      <alignment horizontal="center"/>
      <protection/>
    </xf>
    <xf numFmtId="2" fontId="22" fillId="27" borderId="31" xfId="57" applyNumberFormat="1" applyFont="1" applyFill="1" applyBorder="1" applyAlignment="1">
      <alignment horizontal="center"/>
      <protection/>
    </xf>
    <xf numFmtId="2" fontId="23" fillId="0" borderId="32" xfId="57" applyNumberFormat="1" applyFont="1" applyFill="1" applyBorder="1" applyAlignment="1">
      <alignment horizontal="center"/>
      <protection/>
    </xf>
    <xf numFmtId="2" fontId="23" fillId="27" borderId="33" xfId="57" applyNumberFormat="1" applyFont="1" applyFill="1" applyBorder="1" applyAlignment="1">
      <alignment horizontal="center"/>
      <protection/>
    </xf>
    <xf numFmtId="2" fontId="23" fillId="0" borderId="26" xfId="57" applyNumberFormat="1" applyFont="1" applyBorder="1" applyAlignment="1">
      <alignment horizontal="center"/>
      <protection/>
    </xf>
    <xf numFmtId="0" fontId="22" fillId="0" borderId="34" xfId="57" applyFont="1" applyBorder="1" applyAlignment="1">
      <alignment wrapText="1"/>
      <protection/>
    </xf>
    <xf numFmtId="0" fontId="22" fillId="24" borderId="0" xfId="57" applyFont="1" applyFill="1" applyBorder="1" applyAlignment="1">
      <alignment horizontal="center"/>
      <protection/>
    </xf>
    <xf numFmtId="2" fontId="22" fillId="25" borderId="0" xfId="57" applyNumberFormat="1" applyFont="1" applyFill="1" applyBorder="1" applyAlignment="1">
      <alignment horizontal="center"/>
      <protection/>
    </xf>
    <xf numFmtId="2" fontId="22" fillId="26" borderId="0" xfId="57" applyNumberFormat="1" applyFont="1" applyFill="1" applyBorder="1" applyAlignment="1">
      <alignment horizontal="center"/>
      <protection/>
    </xf>
    <xf numFmtId="49" fontId="22" fillId="26" borderId="0" xfId="57" applyNumberFormat="1" applyFont="1" applyFill="1" applyBorder="1" applyAlignment="1">
      <alignment horizontal="center"/>
      <protection/>
    </xf>
    <xf numFmtId="2" fontId="22" fillId="0" borderId="15" xfId="57" applyNumberFormat="1" applyFont="1" applyFill="1" applyBorder="1" applyAlignment="1">
      <alignment horizontal="center"/>
      <protection/>
    </xf>
    <xf numFmtId="2" fontId="22" fillId="0" borderId="35" xfId="57" applyNumberFormat="1" applyFont="1" applyFill="1" applyBorder="1" applyAlignment="1">
      <alignment horizontal="center"/>
      <protection/>
    </xf>
    <xf numFmtId="1" fontId="22" fillId="24" borderId="36" xfId="57" applyNumberFormat="1" applyFont="1" applyFill="1" applyBorder="1" applyAlignment="1">
      <alignment horizontal="center"/>
      <protection/>
    </xf>
    <xf numFmtId="2" fontId="22" fillId="25" borderId="37" xfId="57" applyNumberFormat="1" applyFont="1" applyFill="1" applyBorder="1" applyAlignment="1">
      <alignment horizontal="center"/>
      <protection/>
    </xf>
    <xf numFmtId="2" fontId="22" fillId="25" borderId="38" xfId="57" applyNumberFormat="1" applyFont="1" applyFill="1" applyBorder="1" applyAlignment="1">
      <alignment horizontal="center"/>
      <protection/>
    </xf>
    <xf numFmtId="2" fontId="22" fillId="0" borderId="38" xfId="57" applyNumberFormat="1" applyFont="1" applyFill="1" applyBorder="1">
      <alignment/>
      <protection/>
    </xf>
    <xf numFmtId="2" fontId="22" fillId="0" borderId="19" xfId="57" applyNumberFormat="1" applyFont="1" applyBorder="1" applyAlignment="1">
      <alignment horizontal="center"/>
      <protection/>
    </xf>
    <xf numFmtId="0" fontId="22" fillId="0" borderId="34" xfId="57" applyFont="1" applyFill="1" applyBorder="1">
      <alignment/>
      <protection/>
    </xf>
    <xf numFmtId="2" fontId="22" fillId="0" borderId="0" xfId="57" applyNumberFormat="1" applyFont="1" applyFill="1" applyBorder="1" applyAlignment="1">
      <alignment horizontal="center"/>
      <protection/>
    </xf>
    <xf numFmtId="2" fontId="22" fillId="0" borderId="39" xfId="57" applyNumberFormat="1" applyFont="1" applyFill="1" applyBorder="1" applyAlignment="1">
      <alignment horizontal="center"/>
      <protection/>
    </xf>
    <xf numFmtId="1" fontId="22" fillId="0" borderId="28" xfId="57" applyNumberFormat="1" applyFont="1" applyFill="1" applyBorder="1" applyAlignment="1">
      <alignment horizontal="center"/>
      <protection/>
    </xf>
    <xf numFmtId="0" fontId="22" fillId="0" borderId="13" xfId="57" applyFont="1" applyBorder="1">
      <alignment/>
      <protection/>
    </xf>
    <xf numFmtId="0" fontId="22" fillId="0" borderId="14" xfId="57" applyFont="1" applyBorder="1" applyAlignment="1">
      <alignment horizontal="center"/>
      <protection/>
    </xf>
    <xf numFmtId="0" fontId="23" fillId="0" borderId="14" xfId="57" applyFont="1" applyBorder="1" applyAlignment="1">
      <alignment horizontal="center"/>
      <protection/>
    </xf>
    <xf numFmtId="2" fontId="22" fillId="0" borderId="14" xfId="57" applyNumberFormat="1" applyFont="1" applyBorder="1" applyAlignment="1">
      <alignment horizontal="center"/>
      <protection/>
    </xf>
    <xf numFmtId="0" fontId="22" fillId="0" borderId="40" xfId="57" applyFont="1" applyFill="1" applyBorder="1" applyAlignment="1">
      <alignment horizontal="center"/>
      <protection/>
    </xf>
    <xf numFmtId="0" fontId="22" fillId="0" borderId="13" xfId="57" applyFont="1" applyFill="1" applyBorder="1" applyAlignment="1">
      <alignment horizontal="center"/>
      <protection/>
    </xf>
    <xf numFmtId="0" fontId="31" fillId="0" borderId="14" xfId="57" applyFont="1" applyFill="1" applyBorder="1">
      <alignment/>
      <protection/>
    </xf>
    <xf numFmtId="0" fontId="22" fillId="0" borderId="41" xfId="57" applyFont="1" applyBorder="1" applyAlignment="1">
      <alignment horizontal="center"/>
      <protection/>
    </xf>
    <xf numFmtId="0" fontId="23" fillId="0" borderId="42" xfId="57" applyFont="1" applyBorder="1" applyAlignment="1">
      <alignment horizontal="center"/>
      <protection/>
    </xf>
    <xf numFmtId="2" fontId="22" fillId="0" borderId="42" xfId="57" applyNumberFormat="1" applyFont="1" applyBorder="1" applyAlignment="1">
      <alignment horizontal="center"/>
      <protection/>
    </xf>
    <xf numFmtId="0" fontId="22" fillId="0" borderId="39" xfId="57" applyFont="1" applyBorder="1" applyAlignment="1">
      <alignment horizontal="center"/>
      <protection/>
    </xf>
    <xf numFmtId="0" fontId="22" fillId="27" borderId="34" xfId="57" applyFont="1" applyFill="1" applyBorder="1">
      <alignment/>
      <protection/>
    </xf>
    <xf numFmtId="0" fontId="22" fillId="27" borderId="0" xfId="57" applyFont="1" applyFill="1" applyBorder="1" applyAlignment="1">
      <alignment horizontal="center"/>
      <protection/>
    </xf>
    <xf numFmtId="0" fontId="22" fillId="27" borderId="15" xfId="57" applyFont="1" applyFill="1" applyBorder="1" applyAlignment="1">
      <alignment horizontal="center"/>
      <protection/>
    </xf>
    <xf numFmtId="0" fontId="22" fillId="0" borderId="34" xfId="57" applyFont="1" applyFill="1" applyBorder="1" applyAlignment="1">
      <alignment horizontal="center"/>
      <protection/>
    </xf>
    <xf numFmtId="0" fontId="22" fillId="0" borderId="0" xfId="57" applyFont="1" applyBorder="1" applyAlignment="1">
      <alignment horizontal="center"/>
      <protection/>
    </xf>
    <xf numFmtId="0" fontId="22" fillId="0" borderId="38" xfId="57" applyFont="1" applyBorder="1" applyAlignment="1">
      <alignment horizontal="left"/>
      <protection/>
    </xf>
    <xf numFmtId="0" fontId="22" fillId="0" borderId="35" xfId="57" applyFont="1" applyBorder="1" applyAlignment="1">
      <alignment horizontal="center"/>
      <protection/>
    </xf>
    <xf numFmtId="0" fontId="22" fillId="0" borderId="36" xfId="57" applyFont="1" applyBorder="1" applyAlignment="1">
      <alignment horizontal="center"/>
      <protection/>
    </xf>
    <xf numFmtId="0" fontId="22" fillId="0" borderId="15" xfId="57" applyFont="1" applyFill="1" applyBorder="1" applyAlignment="1">
      <alignment horizontal="center"/>
      <protection/>
    </xf>
    <xf numFmtId="0" fontId="22" fillId="0" borderId="0" xfId="57" applyFont="1" applyBorder="1" applyAlignment="1">
      <alignment horizontal="left"/>
      <protection/>
    </xf>
    <xf numFmtId="0" fontId="22" fillId="0" borderId="43" xfId="57" applyFont="1" applyFill="1" applyBorder="1">
      <alignment/>
      <protection/>
    </xf>
    <xf numFmtId="0" fontId="22" fillId="0" borderId="44" xfId="57" applyFont="1" applyBorder="1" applyAlignment="1">
      <alignment horizontal="center"/>
      <protection/>
    </xf>
    <xf numFmtId="0" fontId="22" fillId="0" borderId="44" xfId="57" applyFont="1" applyBorder="1" applyAlignment="1">
      <alignment horizontal="left"/>
      <protection/>
    </xf>
    <xf numFmtId="0" fontId="22" fillId="0" borderId="45" xfId="57" applyFont="1" applyFill="1" applyBorder="1" applyAlignment="1">
      <alignment horizontal="center"/>
      <protection/>
    </xf>
    <xf numFmtId="0" fontId="22" fillId="0" borderId="44" xfId="57" applyFont="1" applyFill="1" applyBorder="1">
      <alignment/>
      <protection/>
    </xf>
    <xf numFmtId="0" fontId="22" fillId="0" borderId="0" xfId="57" applyFont="1" applyFill="1" applyBorder="1">
      <alignment/>
      <protection/>
    </xf>
    <xf numFmtId="0" fontId="31" fillId="0" borderId="17" xfId="57" applyFont="1" applyBorder="1">
      <alignment/>
      <protection/>
    </xf>
    <xf numFmtId="0" fontId="22" fillId="0" borderId="17" xfId="0" applyFont="1" applyBorder="1" applyAlignment="1">
      <alignment/>
    </xf>
    <xf numFmtId="0" fontId="22" fillId="27" borderId="18" xfId="57" applyFont="1" applyFill="1" applyBorder="1" applyAlignment="1">
      <alignment horizontal="center"/>
      <protection/>
    </xf>
    <xf numFmtId="0" fontId="22" fillId="0" borderId="17" xfId="0" applyFont="1" applyFill="1" applyBorder="1" applyAlignment="1">
      <alignment/>
    </xf>
    <xf numFmtId="0" fontId="23" fillId="0" borderId="17" xfId="57" applyFont="1" applyFill="1" applyBorder="1">
      <alignment/>
      <protection/>
    </xf>
    <xf numFmtId="0" fontId="23" fillId="0" borderId="18" xfId="57" applyFont="1" applyFill="1" applyBorder="1" applyAlignment="1">
      <alignment horizontal="center"/>
      <protection/>
    </xf>
    <xf numFmtId="2" fontId="23" fillId="0" borderId="18" xfId="57" applyNumberFormat="1" applyFont="1" applyFill="1" applyBorder="1" applyAlignment="1">
      <alignment horizontal="center"/>
      <protection/>
    </xf>
    <xf numFmtId="2" fontId="22" fillId="27" borderId="18" xfId="57" applyNumberFormat="1" applyFont="1" applyFill="1" applyBorder="1" applyAlignment="1">
      <alignment horizontal="center"/>
      <protection/>
    </xf>
    <xf numFmtId="2" fontId="23" fillId="0" borderId="19" xfId="57" applyNumberFormat="1" applyFont="1" applyFill="1" applyBorder="1" applyAlignment="1">
      <alignment horizontal="center"/>
      <protection/>
    </xf>
    <xf numFmtId="0" fontId="31" fillId="0" borderId="34" xfId="57" applyFont="1" applyFill="1" applyBorder="1">
      <alignment/>
      <protection/>
    </xf>
    <xf numFmtId="0" fontId="23" fillId="0" borderId="0" xfId="57" applyFont="1" applyBorder="1" applyAlignment="1">
      <alignment horizontal="center"/>
      <protection/>
    </xf>
    <xf numFmtId="2" fontId="22" fillId="0" borderId="0" xfId="57" applyNumberFormat="1" applyFont="1" applyBorder="1" applyAlignment="1">
      <alignment horizontal="center"/>
      <protection/>
    </xf>
    <xf numFmtId="0" fontId="22" fillId="0" borderId="34" xfId="57" applyFont="1" applyBorder="1">
      <alignment/>
      <protection/>
    </xf>
    <xf numFmtId="49" fontId="22" fillId="0" borderId="0" xfId="0" applyNumberFormat="1" applyFont="1" applyAlignment="1">
      <alignment horizontal="center"/>
    </xf>
    <xf numFmtId="0" fontId="22" fillId="0" borderId="0" xfId="0" applyFont="1" applyAlignment="1">
      <alignment horizontal="center"/>
    </xf>
    <xf numFmtId="0" fontId="22" fillId="0" borderId="0" xfId="0" applyFont="1" applyFill="1" applyAlignment="1">
      <alignment horizontal="center"/>
    </xf>
    <xf numFmtId="0" fontId="31" fillId="0" borderId="16" xfId="0" applyFont="1" applyBorder="1" applyAlignment="1">
      <alignment/>
    </xf>
    <xf numFmtId="49" fontId="31" fillId="0" borderId="18" xfId="0" applyNumberFormat="1" applyFont="1" applyBorder="1" applyAlignment="1">
      <alignment horizontal="center" wrapText="1"/>
    </xf>
    <xf numFmtId="0" fontId="31" fillId="0" borderId="18" xfId="0" applyFont="1" applyBorder="1" applyAlignment="1">
      <alignment horizontal="center" wrapText="1"/>
    </xf>
    <xf numFmtId="0" fontId="31" fillId="0" borderId="18" xfId="0" applyFont="1" applyBorder="1" applyAlignment="1">
      <alignment horizontal="center"/>
    </xf>
    <xf numFmtId="0" fontId="31" fillId="0" borderId="19" xfId="0" applyFont="1" applyFill="1" applyBorder="1" applyAlignment="1">
      <alignment horizontal="center"/>
    </xf>
    <xf numFmtId="0" fontId="22" fillId="28" borderId="18" xfId="0" applyNumberFormat="1" applyFont="1" applyFill="1" applyBorder="1" applyAlignment="1">
      <alignment horizontal="center"/>
    </xf>
    <xf numFmtId="0" fontId="22" fillId="24" borderId="18" xfId="0" applyFont="1" applyFill="1" applyBorder="1" applyAlignment="1">
      <alignment horizontal="center"/>
    </xf>
    <xf numFmtId="2" fontId="22" fillId="25" borderId="18" xfId="0" applyNumberFormat="1" applyFont="1" applyFill="1" applyBorder="1" applyAlignment="1">
      <alignment horizontal="center"/>
    </xf>
    <xf numFmtId="2" fontId="22" fillId="26" borderId="18" xfId="0" applyNumberFormat="1" applyFont="1" applyFill="1" applyBorder="1" applyAlignment="1">
      <alignment horizontal="center"/>
    </xf>
    <xf numFmtId="1" fontId="22" fillId="0" borderId="19" xfId="0" applyNumberFormat="1" applyFont="1" applyFill="1" applyBorder="1" applyAlignment="1">
      <alignment horizontal="center"/>
    </xf>
    <xf numFmtId="0" fontId="22" fillId="0" borderId="17" xfId="0" applyFont="1" applyBorder="1" applyAlignment="1">
      <alignment wrapText="1"/>
    </xf>
    <xf numFmtId="49" fontId="22" fillId="28" borderId="18" xfId="0" applyNumberFormat="1" applyFont="1" applyFill="1" applyBorder="1" applyAlignment="1">
      <alignment horizontal="center"/>
    </xf>
    <xf numFmtId="49" fontId="22" fillId="26" borderId="18" xfId="0" applyNumberFormat="1" applyFont="1" applyFill="1" applyBorder="1" applyAlignment="1">
      <alignment horizontal="center"/>
    </xf>
    <xf numFmtId="0" fontId="23" fillId="0" borderId="46" xfId="0" applyFont="1" applyBorder="1" applyAlignment="1">
      <alignment/>
    </xf>
    <xf numFmtId="1" fontId="23" fillId="0" borderId="44" xfId="0" applyNumberFormat="1" applyFont="1" applyFill="1" applyBorder="1" applyAlignment="1">
      <alignment horizontal="center"/>
    </xf>
    <xf numFmtId="0" fontId="23" fillId="0" borderId="44" xfId="0" applyFont="1" applyFill="1" applyBorder="1" applyAlignment="1">
      <alignment horizontal="center"/>
    </xf>
    <xf numFmtId="2" fontId="23" fillId="0" borderId="44" xfId="0" applyNumberFormat="1" applyFont="1" applyFill="1" applyBorder="1" applyAlignment="1">
      <alignment horizontal="center"/>
    </xf>
    <xf numFmtId="2" fontId="23" fillId="27" borderId="18" xfId="0" applyNumberFormat="1" applyFont="1" applyFill="1" applyBorder="1" applyAlignment="1">
      <alignment horizontal="center"/>
    </xf>
    <xf numFmtId="1" fontId="23" fillId="0" borderId="45" xfId="0" applyNumberFormat="1" applyFont="1" applyFill="1" applyBorder="1" applyAlignment="1">
      <alignment horizontal="center"/>
    </xf>
    <xf numFmtId="0" fontId="31" fillId="0" borderId="34" xfId="0" applyFont="1" applyFill="1" applyBorder="1" applyAlignment="1">
      <alignment/>
    </xf>
    <xf numFmtId="0" fontId="22" fillId="0" borderId="0" xfId="0" applyFont="1" applyBorder="1" applyAlignment="1">
      <alignment horizontal="center"/>
    </xf>
    <xf numFmtId="0" fontId="23" fillId="0" borderId="0" xfId="0" applyFont="1" applyBorder="1" applyAlignment="1">
      <alignment horizontal="center"/>
    </xf>
    <xf numFmtId="2" fontId="22" fillId="0" borderId="0" xfId="0" applyNumberFormat="1" applyFont="1" applyBorder="1" applyAlignment="1">
      <alignment horizontal="center"/>
    </xf>
    <xf numFmtId="0" fontId="22" fillId="0" borderId="15" xfId="0" applyFont="1" applyFill="1" applyBorder="1" applyAlignment="1">
      <alignment horizontal="center"/>
    </xf>
    <xf numFmtId="0" fontId="22" fillId="0" borderId="34" xfId="0" applyFont="1" applyBorder="1" applyAlignment="1">
      <alignment/>
    </xf>
    <xf numFmtId="0" fontId="22" fillId="0" borderId="43" xfId="0" applyFont="1" applyFill="1" applyBorder="1" applyAlignment="1">
      <alignment/>
    </xf>
    <xf numFmtId="49" fontId="22" fillId="0" borderId="44" xfId="0" applyNumberFormat="1" applyFont="1" applyBorder="1" applyAlignment="1">
      <alignment horizontal="center"/>
    </xf>
    <xf numFmtId="0" fontId="22" fillId="0" borderId="44" xfId="0" applyFont="1" applyBorder="1" applyAlignment="1">
      <alignment horizontal="center"/>
    </xf>
    <xf numFmtId="0" fontId="22" fillId="0" borderId="45" xfId="0" applyFont="1" applyFill="1" applyBorder="1" applyAlignment="1">
      <alignment horizontal="center"/>
    </xf>
    <xf numFmtId="0" fontId="22" fillId="0" borderId="0" xfId="0" applyFont="1" applyFill="1" applyBorder="1" applyAlignment="1">
      <alignment/>
    </xf>
    <xf numFmtId="0" fontId="22" fillId="0" borderId="0" xfId="0" applyFont="1" applyFill="1" applyBorder="1" applyAlignment="1">
      <alignment horizontal="center"/>
    </xf>
    <xf numFmtId="0" fontId="24" fillId="0" borderId="0" xfId="0" applyFont="1" applyBorder="1" applyAlignment="1">
      <alignment/>
    </xf>
    <xf numFmtId="0" fontId="24" fillId="0" borderId="0" xfId="0" applyFont="1" applyBorder="1" applyAlignment="1">
      <alignment horizontal="center"/>
    </xf>
    <xf numFmtId="2" fontId="23" fillId="0" borderId="0" xfId="0" applyNumberFormat="1" applyFont="1" applyBorder="1" applyAlignment="1">
      <alignment horizontal="center"/>
    </xf>
    <xf numFmtId="2" fontId="25" fillId="0" borderId="0" xfId="0" applyNumberFormat="1" applyFont="1" applyBorder="1" applyAlignment="1">
      <alignment horizontal="center"/>
    </xf>
    <xf numFmtId="0" fontId="25" fillId="0" borderId="0" xfId="0" applyFont="1" applyBorder="1" applyAlignment="1">
      <alignment horizontal="center"/>
    </xf>
    <xf numFmtId="0" fontId="26" fillId="20" borderId="47" xfId="0" applyFont="1" applyFill="1" applyBorder="1" applyAlignment="1">
      <alignment horizontal="center"/>
    </xf>
    <xf numFmtId="0" fontId="26" fillId="0" borderId="47" xfId="0" applyFont="1" applyFill="1" applyBorder="1" applyAlignment="1">
      <alignment horizontal="center" wrapText="1"/>
    </xf>
    <xf numFmtId="2" fontId="26" fillId="0" borderId="47" xfId="0" applyNumberFormat="1" applyFont="1" applyFill="1" applyBorder="1" applyAlignment="1">
      <alignment horizontal="center" wrapText="1"/>
    </xf>
    <xf numFmtId="0" fontId="26" fillId="27" borderId="47" xfId="0" applyFont="1" applyFill="1" applyBorder="1" applyAlignment="1">
      <alignment horizontal="center" wrapText="1"/>
    </xf>
    <xf numFmtId="2" fontId="23" fillId="27" borderId="47" xfId="0" applyNumberFormat="1" applyFont="1" applyFill="1" applyBorder="1" applyAlignment="1">
      <alignment horizontal="center" wrapText="1"/>
    </xf>
    <xf numFmtId="0" fontId="23" fillId="29" borderId="47" xfId="0" applyFont="1" applyFill="1" applyBorder="1" applyAlignment="1">
      <alignment horizontal="center" wrapText="1"/>
    </xf>
    <xf numFmtId="2" fontId="23" fillId="29" borderId="47" xfId="0" applyNumberFormat="1" applyFont="1" applyFill="1" applyBorder="1" applyAlignment="1">
      <alignment horizontal="center" wrapText="1"/>
    </xf>
    <xf numFmtId="0" fontId="22" fillId="0" borderId="47" xfId="0" applyFont="1" applyBorder="1" applyAlignment="1">
      <alignment/>
    </xf>
    <xf numFmtId="0" fontId="22" fillId="0" borderId="47" xfId="0" applyFont="1" applyFill="1" applyBorder="1" applyAlignment="1">
      <alignment horizontal="center"/>
    </xf>
    <xf numFmtId="2" fontId="22" fillId="0" borderId="47" xfId="0" applyNumberFormat="1" applyFont="1" applyFill="1" applyBorder="1" applyAlignment="1">
      <alignment horizontal="right"/>
    </xf>
    <xf numFmtId="0" fontId="22" fillId="27" borderId="47" xfId="0" applyFont="1" applyFill="1" applyBorder="1" applyAlignment="1">
      <alignment horizontal="center"/>
    </xf>
    <xf numFmtId="2" fontId="22" fillId="27" borderId="47" xfId="0" applyNumberFormat="1" applyFont="1" applyFill="1" applyBorder="1" applyAlignment="1">
      <alignment horizontal="right"/>
    </xf>
    <xf numFmtId="0" fontId="22" fillId="29" borderId="47" xfId="0" applyFont="1" applyFill="1" applyBorder="1" applyAlignment="1">
      <alignment horizontal="center"/>
    </xf>
    <xf numFmtId="2" fontId="22" fillId="29" borderId="47" xfId="0" applyNumberFormat="1" applyFont="1" applyFill="1" applyBorder="1" applyAlignment="1">
      <alignment horizontal="right"/>
    </xf>
    <xf numFmtId="0" fontId="22" fillId="0" borderId="47" xfId="0" applyFont="1" applyBorder="1" applyAlignment="1">
      <alignment/>
    </xf>
    <xf numFmtId="0" fontId="22" fillId="0" borderId="47" xfId="0" applyFont="1" applyFill="1" applyBorder="1" applyAlignment="1">
      <alignment/>
    </xf>
    <xf numFmtId="0" fontId="22" fillId="0" borderId="47" xfId="0" applyFont="1" applyFill="1" applyBorder="1" applyAlignment="1">
      <alignment/>
    </xf>
    <xf numFmtId="0" fontId="22" fillId="0" borderId="43" xfId="0" applyFont="1" applyBorder="1" applyAlignment="1">
      <alignment/>
    </xf>
    <xf numFmtId="2" fontId="22" fillId="27" borderId="47" xfId="0" applyNumberFormat="1" applyFont="1" applyFill="1" applyBorder="1" applyAlignment="1">
      <alignment horizontal="center"/>
    </xf>
    <xf numFmtId="2" fontId="22" fillId="29" borderId="47" xfId="0" applyNumberFormat="1" applyFont="1" applyFill="1" applyBorder="1" applyAlignment="1">
      <alignment horizontal="center"/>
    </xf>
    <xf numFmtId="2" fontId="22" fillId="0" borderId="0" xfId="0" applyNumberFormat="1" applyFont="1" applyAlignment="1">
      <alignment horizontal="center"/>
    </xf>
    <xf numFmtId="2" fontId="27" fillId="0" borderId="0" xfId="0" applyNumberFormat="1" applyFont="1" applyAlignment="1">
      <alignment horizontal="center"/>
    </xf>
    <xf numFmtId="0" fontId="27" fillId="0" borderId="0" xfId="0" applyFont="1" applyAlignment="1">
      <alignment horizontal="center"/>
    </xf>
    <xf numFmtId="0" fontId="24" fillId="0" borderId="47" xfId="0" applyFont="1" applyBorder="1" applyAlignment="1">
      <alignment/>
    </xf>
    <xf numFmtId="0" fontId="23" fillId="0" borderId="47" xfId="0" applyFont="1" applyBorder="1" applyAlignment="1">
      <alignment horizontal="center"/>
    </xf>
    <xf numFmtId="0" fontId="25" fillId="0" borderId="47" xfId="0" applyFont="1" applyBorder="1" applyAlignment="1">
      <alignment horizontal="center"/>
    </xf>
    <xf numFmtId="0" fontId="28" fillId="0" borderId="47"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20" borderId="47" xfId="0" applyFont="1" applyFill="1" applyBorder="1" applyAlignment="1">
      <alignment horizontal="center" wrapText="1"/>
    </xf>
    <xf numFmtId="0" fontId="25" fillId="20" borderId="47" xfId="0" applyFont="1" applyFill="1" applyBorder="1" applyAlignment="1">
      <alignment horizontal="center" wrapText="1"/>
    </xf>
    <xf numFmtId="0" fontId="23" fillId="20" borderId="11" xfId="0" applyFont="1" applyFill="1" applyBorder="1" applyAlignment="1">
      <alignment horizontal="center"/>
    </xf>
    <xf numFmtId="0" fontId="25" fillId="0" borderId="18" xfId="0" applyFont="1" applyBorder="1" applyAlignment="1">
      <alignment horizontal="center"/>
    </xf>
    <xf numFmtId="0" fontId="22" fillId="0" borderId="47" xfId="0" applyFont="1" applyBorder="1" applyAlignment="1">
      <alignment horizontal="center"/>
    </xf>
    <xf numFmtId="0" fontId="33" fillId="0" borderId="47" xfId="0" applyFont="1" applyBorder="1" applyAlignment="1">
      <alignment horizontal="center"/>
    </xf>
    <xf numFmtId="0" fontId="22" fillId="0" borderId="11" xfId="0" applyFont="1" applyBorder="1" applyAlignment="1">
      <alignment horizontal="center"/>
    </xf>
    <xf numFmtId="0" fontId="27" fillId="0" borderId="18" xfId="0" applyFont="1" applyBorder="1" applyAlignment="1">
      <alignment horizontal="center"/>
    </xf>
    <xf numFmtId="14" fontId="27" fillId="0" borderId="18" xfId="0" applyNumberFormat="1" applyFont="1" applyBorder="1" applyAlignment="1">
      <alignment horizontal="center"/>
    </xf>
    <xf numFmtId="0" fontId="33" fillId="0" borderId="47" xfId="0" applyFont="1" applyFill="1" applyBorder="1" applyAlignment="1">
      <alignment horizontal="center"/>
    </xf>
    <xf numFmtId="0" fontId="23" fillId="30" borderId="47" xfId="0" applyFont="1" applyFill="1" applyBorder="1" applyAlignment="1">
      <alignment/>
    </xf>
    <xf numFmtId="0" fontId="22" fillId="30" borderId="47" xfId="0" applyFont="1" applyFill="1" applyBorder="1" applyAlignment="1">
      <alignment/>
    </xf>
    <xf numFmtId="0" fontId="22" fillId="30" borderId="47" xfId="0" applyFont="1" applyFill="1" applyBorder="1" applyAlignment="1">
      <alignment horizontal="center"/>
    </xf>
    <xf numFmtId="0" fontId="33" fillId="30" borderId="47" xfId="0" applyFont="1" applyFill="1" applyBorder="1" applyAlignment="1">
      <alignment horizontal="center"/>
    </xf>
    <xf numFmtId="0" fontId="22" fillId="30" borderId="11" xfId="0" applyFont="1" applyFill="1" applyBorder="1" applyAlignment="1">
      <alignment horizontal="center"/>
    </xf>
    <xf numFmtId="14" fontId="27" fillId="30" borderId="18" xfId="0" applyNumberFormat="1" applyFont="1" applyFill="1" applyBorder="1" applyAlignment="1">
      <alignment horizontal="center"/>
    </xf>
    <xf numFmtId="0" fontId="27" fillId="0" borderId="47" xfId="0" applyFont="1" applyBorder="1" applyAlignment="1">
      <alignment horizontal="center"/>
    </xf>
    <xf numFmtId="14" fontId="27" fillId="0" borderId="18" xfId="0" applyNumberFormat="1" applyFont="1" applyBorder="1" applyAlignment="1">
      <alignment horizontal="left"/>
    </xf>
    <xf numFmtId="8" fontId="22" fillId="0" borderId="11" xfId="0" applyNumberFormat="1" applyFont="1" applyBorder="1" applyAlignment="1">
      <alignment horizontal="center"/>
    </xf>
    <xf numFmtId="0" fontId="27" fillId="0" borderId="18" xfId="0" applyFont="1" applyBorder="1" applyAlignment="1">
      <alignment/>
    </xf>
    <xf numFmtId="0" fontId="29" fillId="0" borderId="47" xfId="0" applyFont="1" applyBorder="1" applyAlignment="1">
      <alignment horizontal="center"/>
    </xf>
    <xf numFmtId="0" fontId="29" fillId="0" borderId="11" xfId="0" applyFont="1" applyBorder="1" applyAlignment="1">
      <alignment horizontal="center"/>
    </xf>
    <xf numFmtId="0" fontId="27" fillId="0" borderId="0" xfId="0" applyFont="1" applyAlignment="1">
      <alignment/>
    </xf>
    <xf numFmtId="0" fontId="27" fillId="30" borderId="47" xfId="0" applyFont="1" applyFill="1" applyBorder="1" applyAlignment="1">
      <alignment horizontal="center"/>
    </xf>
    <xf numFmtId="0" fontId="29" fillId="30" borderId="47" xfId="0" applyFont="1" applyFill="1" applyBorder="1" applyAlignment="1">
      <alignment horizontal="center"/>
    </xf>
    <xf numFmtId="0" fontId="29" fillId="30" borderId="11" xfId="0" applyFont="1" applyFill="1" applyBorder="1" applyAlignment="1">
      <alignment horizontal="center"/>
    </xf>
    <xf numFmtId="0" fontId="27" fillId="30" borderId="18" xfId="0" applyFont="1" applyFill="1" applyBorder="1" applyAlignment="1">
      <alignment horizontal="center"/>
    </xf>
    <xf numFmtId="14" fontId="27" fillId="0" borderId="18" xfId="0" applyNumberFormat="1" applyFont="1" applyBorder="1" applyAlignment="1">
      <alignment/>
    </xf>
    <xf numFmtId="20" fontId="22" fillId="0" borderId="11" xfId="0" applyNumberFormat="1" applyFont="1" applyBorder="1" applyAlignment="1">
      <alignment horizontal="center"/>
    </xf>
    <xf numFmtId="0" fontId="23" fillId="0" borderId="47" xfId="0" applyFont="1" applyBorder="1" applyAlignment="1">
      <alignment/>
    </xf>
    <xf numFmtId="0" fontId="22" fillId="30" borderId="12" xfId="0" applyFont="1" applyFill="1" applyBorder="1" applyAlignment="1">
      <alignment horizontal="center"/>
    </xf>
    <xf numFmtId="8" fontId="22" fillId="30" borderId="11" xfId="0" applyNumberFormat="1" applyFont="1" applyFill="1" applyBorder="1" applyAlignment="1">
      <alignment horizontal="center"/>
    </xf>
    <xf numFmtId="0" fontId="27" fillId="30" borderId="18" xfId="0" applyFont="1" applyFill="1" applyBorder="1" applyAlignment="1">
      <alignment/>
    </xf>
    <xf numFmtId="0" fontId="22" fillId="0" borderId="12" xfId="0" applyFont="1" applyFill="1" applyBorder="1" applyAlignment="1">
      <alignment horizontal="center"/>
    </xf>
    <xf numFmtId="0" fontId="22" fillId="0" borderId="11" xfId="0" applyFont="1" applyFill="1" applyBorder="1" applyAlignment="1">
      <alignment horizontal="center"/>
    </xf>
    <xf numFmtId="0" fontId="27" fillId="0" borderId="18" xfId="0" applyFont="1" applyFill="1" applyBorder="1" applyAlignment="1">
      <alignment/>
    </xf>
    <xf numFmtId="0" fontId="22" fillId="0" borderId="11" xfId="0" applyFont="1" applyBorder="1" applyAlignment="1">
      <alignment/>
    </xf>
    <xf numFmtId="20" fontId="22" fillId="0" borderId="11" xfId="0" applyNumberFormat="1" applyFont="1" applyBorder="1" applyAlignment="1">
      <alignment/>
    </xf>
    <xf numFmtId="0" fontId="22" fillId="0" borderId="11" xfId="0" applyFont="1" applyFill="1" applyBorder="1" applyAlignment="1">
      <alignment/>
    </xf>
    <xf numFmtId="0" fontId="27" fillId="0" borderId="47" xfId="0" applyFont="1" applyBorder="1" applyAlignment="1">
      <alignment/>
    </xf>
    <xf numFmtId="0" fontId="23" fillId="30" borderId="0" xfId="0" applyFont="1" applyFill="1" applyBorder="1" applyAlignment="1">
      <alignment/>
    </xf>
    <xf numFmtId="0" fontId="22" fillId="30" borderId="0" xfId="0" applyFont="1" applyFill="1" applyBorder="1" applyAlignment="1">
      <alignment/>
    </xf>
    <xf numFmtId="0" fontId="22" fillId="30" borderId="0" xfId="0" applyFont="1" applyFill="1" applyBorder="1" applyAlignment="1">
      <alignment horizontal="center"/>
    </xf>
    <xf numFmtId="0" fontId="33" fillId="30" borderId="0" xfId="0" applyFont="1" applyFill="1" applyBorder="1" applyAlignment="1">
      <alignment horizontal="center"/>
    </xf>
    <xf numFmtId="0" fontId="22" fillId="30" borderId="0" xfId="0" applyFont="1" applyFill="1" applyBorder="1" applyAlignment="1">
      <alignment/>
    </xf>
    <xf numFmtId="0" fontId="27" fillId="30" borderId="0" xfId="0" applyFont="1" applyFill="1" applyBorder="1" applyAlignment="1">
      <alignment/>
    </xf>
    <xf numFmtId="0" fontId="23" fillId="0" borderId="0" xfId="0" applyFont="1" applyBorder="1" applyAlignment="1">
      <alignment/>
    </xf>
    <xf numFmtId="0" fontId="22" fillId="0" borderId="0" xfId="0" applyFont="1" applyBorder="1" applyAlignment="1">
      <alignment/>
    </xf>
    <xf numFmtId="0" fontId="33" fillId="0" borderId="0" xfId="0" applyFont="1" applyFill="1" applyBorder="1" applyAlignment="1">
      <alignment horizontal="center"/>
    </xf>
    <xf numFmtId="0" fontId="22" fillId="0" borderId="0" xfId="0" applyFont="1" applyBorder="1" applyAlignment="1">
      <alignment/>
    </xf>
    <xf numFmtId="0" fontId="27" fillId="0" borderId="0" xfId="0" applyFont="1" applyBorder="1" applyAlignment="1">
      <alignment/>
    </xf>
    <xf numFmtId="0" fontId="21" fillId="0" borderId="0" xfId="0" applyFont="1" applyAlignment="1">
      <alignment horizontal="left"/>
    </xf>
    <xf numFmtId="0" fontId="22" fillId="0" borderId="0" xfId="0" applyFont="1" applyAlignment="1">
      <alignment horizontal="left"/>
    </xf>
    <xf numFmtId="0" fontId="32" fillId="0" borderId="15" xfId="57" applyFont="1" applyBorder="1" applyAlignment="1">
      <alignment horizontal="left"/>
      <protection/>
    </xf>
    <xf numFmtId="0" fontId="21" fillId="0" borderId="0" xfId="0" applyFont="1" applyAlignment="1">
      <alignment horizontal="left"/>
    </xf>
    <xf numFmtId="0" fontId="21" fillId="0" borderId="0" xfId="0" applyFont="1" applyAlignment="1">
      <alignment horizontal="center"/>
    </xf>
    <xf numFmtId="0" fontId="31" fillId="0" borderId="48" xfId="0" applyFont="1" applyBorder="1" applyAlignment="1">
      <alignment horizontal="center"/>
    </xf>
    <xf numFmtId="0" fontId="31" fillId="0" borderId="49" xfId="0" applyFont="1" applyBorder="1" applyAlignment="1">
      <alignment horizontal="center"/>
    </xf>
    <xf numFmtId="0" fontId="31" fillId="0" borderId="50" xfId="0" applyFont="1" applyBorder="1" applyAlignment="1">
      <alignment horizontal="center"/>
    </xf>
    <xf numFmtId="49" fontId="22" fillId="0" borderId="14" xfId="0" applyNumberFormat="1" applyFont="1" applyBorder="1" applyAlignment="1">
      <alignment horizontal="center"/>
    </xf>
    <xf numFmtId="0" fontId="31" fillId="0" borderId="13" xfId="57" applyFont="1" applyBorder="1" applyAlignment="1">
      <alignment horizontal="center"/>
      <protection/>
    </xf>
    <xf numFmtId="0" fontId="31" fillId="0" borderId="14" xfId="57" applyFont="1" applyBorder="1" applyAlignment="1">
      <alignment horizontal="center"/>
      <protection/>
    </xf>
    <xf numFmtId="0" fontId="31" fillId="0" borderId="40" xfId="57" applyFont="1" applyBorder="1" applyAlignment="1">
      <alignment horizontal="center"/>
      <protection/>
    </xf>
    <xf numFmtId="0" fontId="32" fillId="0" borderId="34" xfId="57" applyFont="1" applyBorder="1" applyAlignment="1">
      <alignment horizontal="center"/>
      <protection/>
    </xf>
    <xf numFmtId="0" fontId="32" fillId="0" borderId="0" xfId="57" applyFont="1" applyBorder="1" applyAlignment="1">
      <alignment horizontal="center"/>
      <protection/>
    </xf>
    <xf numFmtId="0" fontId="32" fillId="0" borderId="15" xfId="57" applyFont="1" applyBorder="1" applyAlignment="1">
      <alignment horizontal="center"/>
      <protection/>
    </xf>
    <xf numFmtId="0" fontId="22" fillId="0" borderId="0" xfId="57" applyFont="1" applyBorder="1" applyAlignment="1">
      <alignment horizontal="center"/>
      <protection/>
    </xf>
    <xf numFmtId="0" fontId="32" fillId="0" borderId="13" xfId="57" applyFont="1" applyBorder="1" applyAlignment="1">
      <alignment horizontal="center"/>
      <protection/>
    </xf>
    <xf numFmtId="0" fontId="32" fillId="0" borderId="14" xfId="57" applyFont="1" applyBorder="1" applyAlignment="1">
      <alignment horizontal="center"/>
      <protection/>
    </xf>
    <xf numFmtId="0" fontId="32" fillId="0" borderId="40" xfId="57" applyFont="1" applyBorder="1" applyAlignment="1">
      <alignment horizontal="center"/>
      <protection/>
    </xf>
    <xf numFmtId="0" fontId="31" fillId="0" borderId="11" xfId="57" applyFont="1" applyBorder="1" applyAlignment="1">
      <alignment horizontal="center"/>
      <protection/>
    </xf>
    <xf numFmtId="0" fontId="31" fillId="0" borderId="10"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3"/>
  <sheetViews>
    <sheetView showGridLines="0" tabSelected="1" workbookViewId="0" topLeftCell="A1">
      <selection activeCell="G13" sqref="G13"/>
    </sheetView>
  </sheetViews>
  <sheetFormatPr defaultColWidth="8.8515625" defaultRowHeight="12.75"/>
  <cols>
    <col min="1" max="1" width="97.421875" style="1" customWidth="1"/>
    <col min="2" max="16384" width="8.8515625" style="1" customWidth="1"/>
  </cols>
  <sheetData>
    <row r="1" ht="16.5">
      <c r="A1" s="235"/>
    </row>
    <row r="2" ht="82.5">
      <c r="A2" s="2" t="s">
        <v>154</v>
      </c>
    </row>
    <row r="4" ht="99">
      <c r="A4" s="2" t="s">
        <v>160</v>
      </c>
    </row>
    <row r="6" ht="16.5">
      <c r="A6" s="3" t="s">
        <v>155</v>
      </c>
    </row>
    <row r="7" ht="66">
      <c r="A7" s="2" t="s">
        <v>156</v>
      </c>
    </row>
    <row r="9" ht="16.5">
      <c r="A9" s="3" t="s">
        <v>157</v>
      </c>
    </row>
    <row r="10" ht="82.5">
      <c r="A10" s="2" t="s">
        <v>158</v>
      </c>
    </row>
    <row r="12" ht="16.5">
      <c r="A12" s="3" t="s">
        <v>159</v>
      </c>
    </row>
    <row r="13" ht="132">
      <c r="A13" s="2" t="s">
        <v>161</v>
      </c>
    </row>
  </sheetData>
  <sheetProtection/>
  <printOptions/>
  <pageMargins left="0.75" right="0.75" top="1.5" bottom="1" header="0.05" footer="0.5"/>
  <pageSetup horizontalDpi="600" verticalDpi="600" orientation="landscape" r:id="rId2"/>
  <headerFooter alignWithMargins="0">
    <oddHeader>&amp;L&amp;"Garamond,Bold"&amp;14&amp;K003366
SAMPLE REGORGANIZATION WORKSHEET: INTRODUCTION&amp;R&amp;G</oddHeader>
    <oddFooter>&amp;CPage &amp;P</oddFooter>
  </headerFooter>
  <legacyDrawingHF r:id="rId1"/>
</worksheet>
</file>

<file path=xl/worksheets/sheet2.xml><?xml version="1.0" encoding="utf-8"?>
<worksheet xmlns="http://schemas.openxmlformats.org/spreadsheetml/2006/main" xmlns:r="http://schemas.openxmlformats.org/officeDocument/2006/relationships">
  <dimension ref="A1:H88"/>
  <sheetViews>
    <sheetView showGridLines="0" workbookViewId="0" topLeftCell="A21">
      <selection activeCell="F23" sqref="F23"/>
    </sheetView>
  </sheetViews>
  <sheetFormatPr defaultColWidth="11.421875" defaultRowHeight="12.75" outlineLevelRow="2"/>
  <cols>
    <col min="1" max="1" width="14.28125" style="1" customWidth="1"/>
    <col min="2" max="2" width="25.421875" style="1" customWidth="1"/>
    <col min="3" max="3" width="10.7109375" style="1" customWidth="1"/>
    <col min="4" max="4" width="6.7109375" style="206" customWidth="1"/>
    <col min="5" max="5" width="6.421875" style="206" customWidth="1"/>
    <col min="6" max="6" width="37.28125" style="1" customWidth="1"/>
    <col min="7" max="7" width="14.421875" style="1" customWidth="1"/>
    <col min="8" max="8" width="9.140625" style="206" customWidth="1"/>
    <col min="9" max="16384" width="11.421875" style="1" customWidth="1"/>
  </cols>
  <sheetData>
    <row r="1" spans="1:8" ht="17.25" thickBot="1">
      <c r="A1" s="238"/>
      <c r="B1" s="239"/>
      <c r="C1" s="239"/>
      <c r="D1" s="239"/>
      <c r="E1" s="239"/>
      <c r="F1" s="239"/>
      <c r="G1" s="239"/>
      <c r="H1" s="239"/>
    </row>
    <row r="2" spans="2:8" ht="17.25" thickBot="1">
      <c r="B2" s="178"/>
      <c r="C2" s="179"/>
      <c r="D2" s="180"/>
      <c r="E2" s="180"/>
      <c r="F2" s="179"/>
      <c r="G2" s="181"/>
      <c r="H2" s="182"/>
    </row>
    <row r="3" spans="1:8" ht="48.75" customHeight="1" thickBot="1">
      <c r="A3" s="183" t="s">
        <v>81</v>
      </c>
      <c r="B3" s="155" t="s">
        <v>0</v>
      </c>
      <c r="C3" s="184" t="s">
        <v>150</v>
      </c>
      <c r="D3" s="185" t="s">
        <v>82</v>
      </c>
      <c r="E3" s="185" t="s">
        <v>83</v>
      </c>
      <c r="F3" s="155" t="s">
        <v>31</v>
      </c>
      <c r="G3" s="186" t="s">
        <v>1</v>
      </c>
      <c r="H3" s="187" t="s">
        <v>56</v>
      </c>
    </row>
    <row r="4" spans="1:8" ht="15.75" customHeight="1" outlineLevel="2" thickBot="1">
      <c r="A4" s="162" t="s">
        <v>69</v>
      </c>
      <c r="B4" s="162" t="s">
        <v>10</v>
      </c>
      <c r="C4" s="188">
        <v>8</v>
      </c>
      <c r="D4" s="188">
        <v>8</v>
      </c>
      <c r="E4" s="189">
        <v>6.75</v>
      </c>
      <c r="F4" s="188" t="s">
        <v>32</v>
      </c>
      <c r="G4" s="190" t="s">
        <v>3</v>
      </c>
      <c r="H4" s="191"/>
    </row>
    <row r="5" spans="1:8" ht="17.25" outlineLevel="2" thickBot="1">
      <c r="A5" s="162" t="s">
        <v>69</v>
      </c>
      <c r="B5" s="162" t="s">
        <v>15</v>
      </c>
      <c r="C5" s="188">
        <v>7</v>
      </c>
      <c r="D5" s="188">
        <v>7</v>
      </c>
      <c r="E5" s="189">
        <v>6</v>
      </c>
      <c r="F5" s="188"/>
      <c r="G5" s="190" t="s">
        <v>24</v>
      </c>
      <c r="H5" s="192"/>
    </row>
    <row r="6" spans="1:8" ht="17.25" outlineLevel="2" thickBot="1">
      <c r="A6" s="162" t="s">
        <v>69</v>
      </c>
      <c r="B6" s="162" t="s">
        <v>5</v>
      </c>
      <c r="C6" s="188">
        <v>3.5</v>
      </c>
      <c r="D6" s="188">
        <v>3.5</v>
      </c>
      <c r="E6" s="188">
        <v>3.5</v>
      </c>
      <c r="F6" s="188"/>
      <c r="G6" s="190" t="s">
        <v>8</v>
      </c>
      <c r="H6" s="192"/>
    </row>
    <row r="7" spans="1:8" ht="17.25" outlineLevel="2" thickBot="1">
      <c r="A7" s="162" t="s">
        <v>69</v>
      </c>
      <c r="B7" s="162" t="s">
        <v>5</v>
      </c>
      <c r="C7" s="188">
        <v>3.5</v>
      </c>
      <c r="D7" s="188">
        <v>3.5</v>
      </c>
      <c r="E7" s="188">
        <v>3.5</v>
      </c>
      <c r="F7" s="188"/>
      <c r="G7" s="190" t="s">
        <v>8</v>
      </c>
      <c r="H7" s="192" t="s">
        <v>55</v>
      </c>
    </row>
    <row r="8" spans="1:8" ht="17.25" outlineLevel="2" thickBot="1">
      <c r="A8" s="162" t="s">
        <v>69</v>
      </c>
      <c r="B8" s="170" t="s">
        <v>5</v>
      </c>
      <c r="C8" s="163">
        <v>3.5</v>
      </c>
      <c r="D8" s="163">
        <v>3.5</v>
      </c>
      <c r="E8" s="193">
        <v>0</v>
      </c>
      <c r="F8" s="188"/>
      <c r="G8" s="190" t="s">
        <v>8</v>
      </c>
      <c r="H8" s="192"/>
    </row>
    <row r="9" spans="1:8" ht="17.25" outlineLevel="1" thickBot="1">
      <c r="A9" s="194" t="s">
        <v>86</v>
      </c>
      <c r="B9" s="195"/>
      <c r="C9" s="196">
        <f>SUBTOTAL(9,C4:C8)</f>
        <v>25.5</v>
      </c>
      <c r="D9" s="196">
        <f>SUBTOTAL(9,D4:D8)</f>
        <v>25.5</v>
      </c>
      <c r="E9" s="197">
        <f>SUBTOTAL(9,E4:E8)</f>
        <v>19.75</v>
      </c>
      <c r="F9" s="196"/>
      <c r="G9" s="198"/>
      <c r="H9" s="199"/>
    </row>
    <row r="10" spans="1:8" ht="17.25" outlineLevel="2" thickBot="1">
      <c r="A10" s="162" t="s">
        <v>70</v>
      </c>
      <c r="B10" s="162" t="s">
        <v>13</v>
      </c>
      <c r="C10" s="188">
        <v>8</v>
      </c>
      <c r="D10" s="188">
        <v>8</v>
      </c>
      <c r="E10" s="189">
        <v>6.5</v>
      </c>
      <c r="F10" s="188" t="s">
        <v>33</v>
      </c>
      <c r="G10" s="190" t="s">
        <v>3</v>
      </c>
      <c r="H10" s="192"/>
    </row>
    <row r="11" spans="1:8" ht="17.25" outlineLevel="2" thickBot="1">
      <c r="A11" s="162" t="s">
        <v>70</v>
      </c>
      <c r="B11" s="162" t="s">
        <v>15</v>
      </c>
      <c r="C11" s="188">
        <v>6.5</v>
      </c>
      <c r="D11" s="200">
        <v>7</v>
      </c>
      <c r="E11" s="200">
        <v>5</v>
      </c>
      <c r="F11" s="188"/>
      <c r="G11" s="190" t="s">
        <v>7</v>
      </c>
      <c r="H11" s="192" t="s">
        <v>57</v>
      </c>
    </row>
    <row r="12" spans="1:8" ht="17.25" outlineLevel="2" thickBot="1">
      <c r="A12" s="162" t="s">
        <v>70</v>
      </c>
      <c r="B12" s="162" t="s">
        <v>5</v>
      </c>
      <c r="C12" s="188">
        <v>3.5</v>
      </c>
      <c r="D12" s="188">
        <v>3.5</v>
      </c>
      <c r="E12" s="189">
        <v>3</v>
      </c>
      <c r="F12" s="188"/>
      <c r="G12" s="190" t="s">
        <v>17</v>
      </c>
      <c r="H12" s="192"/>
    </row>
    <row r="13" spans="1:8" ht="17.25" outlineLevel="2" thickBot="1">
      <c r="A13" s="162" t="s">
        <v>70</v>
      </c>
      <c r="B13" s="162" t="s">
        <v>5</v>
      </c>
      <c r="C13" s="188">
        <v>3.5</v>
      </c>
      <c r="D13" s="188">
        <v>3.5</v>
      </c>
      <c r="E13" s="189">
        <v>2.5</v>
      </c>
      <c r="F13" s="188"/>
      <c r="G13" s="190" t="s">
        <v>17</v>
      </c>
      <c r="H13" s="192"/>
    </row>
    <row r="14" spans="1:8" ht="17.25" outlineLevel="1" thickBot="1">
      <c r="A14" s="194" t="s">
        <v>87</v>
      </c>
      <c r="B14" s="195"/>
      <c r="C14" s="196">
        <f>SUBTOTAL(9,C10:C13)</f>
        <v>21.5</v>
      </c>
      <c r="D14" s="196">
        <f>SUBTOTAL(9,D10:D13)</f>
        <v>22</v>
      </c>
      <c r="E14" s="197">
        <f>SUBTOTAL(9,E10:E13)</f>
        <v>17</v>
      </c>
      <c r="F14" s="196"/>
      <c r="G14" s="198"/>
      <c r="H14" s="199"/>
    </row>
    <row r="15" spans="1:8" ht="17.25" outlineLevel="2" thickBot="1">
      <c r="A15" s="162" t="s">
        <v>71</v>
      </c>
      <c r="B15" s="162" t="s">
        <v>9</v>
      </c>
      <c r="C15" s="188">
        <v>8</v>
      </c>
      <c r="D15" s="188">
        <v>8</v>
      </c>
      <c r="E15" s="189">
        <v>7</v>
      </c>
      <c r="F15" s="188" t="s">
        <v>34</v>
      </c>
      <c r="G15" s="190" t="s">
        <v>3</v>
      </c>
      <c r="H15" s="192"/>
    </row>
    <row r="16" spans="1:8" ht="17.25" outlineLevel="2" thickBot="1">
      <c r="A16" s="162" t="s">
        <v>71</v>
      </c>
      <c r="B16" s="162" t="s">
        <v>5</v>
      </c>
      <c r="C16" s="188">
        <v>7</v>
      </c>
      <c r="D16" s="188">
        <v>7</v>
      </c>
      <c r="E16" s="189">
        <v>6</v>
      </c>
      <c r="F16" s="188"/>
      <c r="G16" s="190" t="s">
        <v>23</v>
      </c>
      <c r="H16" s="192"/>
    </row>
    <row r="17" spans="1:8" ht="17.25" outlineLevel="2" thickBot="1">
      <c r="A17" s="162" t="s">
        <v>71</v>
      </c>
      <c r="B17" s="162" t="s">
        <v>5</v>
      </c>
      <c r="C17" s="188">
        <v>3.5</v>
      </c>
      <c r="D17" s="188">
        <v>3.5</v>
      </c>
      <c r="E17" s="188">
        <v>3.5</v>
      </c>
      <c r="F17" s="188"/>
      <c r="G17" s="190" t="s">
        <v>4</v>
      </c>
      <c r="H17" s="192"/>
    </row>
    <row r="18" spans="1:8" ht="17.25" outlineLevel="2" thickBot="1">
      <c r="A18" s="162" t="s">
        <v>71</v>
      </c>
      <c r="B18" s="162" t="s">
        <v>5</v>
      </c>
      <c r="C18" s="188">
        <v>3.5</v>
      </c>
      <c r="D18" s="188">
        <v>3.5</v>
      </c>
      <c r="E18" s="189">
        <v>3</v>
      </c>
      <c r="F18" s="188"/>
      <c r="G18" s="190" t="s">
        <v>6</v>
      </c>
      <c r="H18" s="192"/>
    </row>
    <row r="19" spans="1:8" ht="17.25" outlineLevel="1" thickBot="1">
      <c r="A19" s="194" t="s">
        <v>88</v>
      </c>
      <c r="B19" s="195"/>
      <c r="C19" s="196">
        <f>SUBTOTAL(9,C15:C18)</f>
        <v>22</v>
      </c>
      <c r="D19" s="196">
        <f>SUBTOTAL(9,D15:D18)</f>
        <v>22</v>
      </c>
      <c r="E19" s="197">
        <f>SUBTOTAL(9,E15:E18)</f>
        <v>19.5</v>
      </c>
      <c r="F19" s="196"/>
      <c r="G19" s="198"/>
      <c r="H19" s="199"/>
    </row>
    <row r="20" spans="1:8" ht="17.25" outlineLevel="2" thickBot="1">
      <c r="A20" s="162" t="s">
        <v>72</v>
      </c>
      <c r="B20" s="162" t="s">
        <v>11</v>
      </c>
      <c r="C20" s="188">
        <v>8</v>
      </c>
      <c r="D20" s="188">
        <v>8</v>
      </c>
      <c r="E20" s="189">
        <v>7</v>
      </c>
      <c r="F20" s="188" t="s">
        <v>35</v>
      </c>
      <c r="G20" s="190" t="s">
        <v>3</v>
      </c>
      <c r="H20" s="192"/>
    </row>
    <row r="21" spans="1:8" ht="17.25" outlineLevel="2" thickBot="1">
      <c r="A21" s="162" t="s">
        <v>72</v>
      </c>
      <c r="B21" s="162" t="s">
        <v>15</v>
      </c>
      <c r="C21" s="188">
        <v>8</v>
      </c>
      <c r="D21" s="188">
        <v>8</v>
      </c>
      <c r="E21" s="189">
        <v>5.75</v>
      </c>
      <c r="F21" s="188"/>
      <c r="G21" s="190" t="s">
        <v>22</v>
      </c>
      <c r="H21" s="192"/>
    </row>
    <row r="22" spans="1:8" ht="17.25" outlineLevel="2" thickBot="1">
      <c r="A22" s="162" t="s">
        <v>72</v>
      </c>
      <c r="B22" s="162" t="s">
        <v>5</v>
      </c>
      <c r="C22" s="188">
        <v>3.5</v>
      </c>
      <c r="D22" s="188">
        <v>3.5</v>
      </c>
      <c r="E22" s="188">
        <v>3.5</v>
      </c>
      <c r="F22" s="188"/>
      <c r="G22" s="190" t="s">
        <v>16</v>
      </c>
      <c r="H22" s="192" t="s">
        <v>58</v>
      </c>
    </row>
    <row r="23" spans="1:8" ht="17.25" outlineLevel="2" thickBot="1">
      <c r="A23" s="162" t="s">
        <v>72</v>
      </c>
      <c r="B23" s="162" t="s">
        <v>5</v>
      </c>
      <c r="C23" s="188">
        <v>3.5</v>
      </c>
      <c r="D23" s="188">
        <v>3.5</v>
      </c>
      <c r="E23" s="189">
        <v>2</v>
      </c>
      <c r="F23" s="188"/>
      <c r="G23" s="190" t="s">
        <v>16</v>
      </c>
      <c r="H23" s="192"/>
    </row>
    <row r="24" spans="1:8" ht="17.25" outlineLevel="1" thickBot="1">
      <c r="A24" s="194" t="s">
        <v>89</v>
      </c>
      <c r="B24" s="195"/>
      <c r="C24" s="196">
        <f>SUBTOTAL(9,C20:C23)</f>
        <v>23</v>
      </c>
      <c r="D24" s="196">
        <f>SUBTOTAL(9,D20:D23)</f>
        <v>23</v>
      </c>
      <c r="E24" s="197">
        <f>SUBTOTAL(9,E20:E23)</f>
        <v>18.25</v>
      </c>
      <c r="F24" s="196"/>
      <c r="G24" s="198"/>
      <c r="H24" s="199"/>
    </row>
    <row r="25" spans="1:8" ht="17.25" outlineLevel="2" thickBot="1">
      <c r="A25" s="162" t="s">
        <v>73</v>
      </c>
      <c r="B25" s="162" t="s">
        <v>12</v>
      </c>
      <c r="C25" s="188">
        <v>8</v>
      </c>
      <c r="D25" s="188">
        <v>8</v>
      </c>
      <c r="E25" s="189">
        <v>6.5</v>
      </c>
      <c r="F25" s="188" t="s">
        <v>36</v>
      </c>
      <c r="G25" s="190" t="s">
        <v>3</v>
      </c>
      <c r="H25" s="192"/>
    </row>
    <row r="26" spans="1:8" ht="17.25" outlineLevel="2" thickBot="1">
      <c r="A26" s="162" t="s">
        <v>73</v>
      </c>
      <c r="B26" s="162" t="s">
        <v>15</v>
      </c>
      <c r="C26" s="163">
        <v>7</v>
      </c>
      <c r="D26" s="163">
        <v>7</v>
      </c>
      <c r="E26" s="193">
        <v>6</v>
      </c>
      <c r="F26" s="163"/>
      <c r="G26" s="190" t="s">
        <v>23</v>
      </c>
      <c r="H26" s="192"/>
    </row>
    <row r="27" spans="1:8" ht="17.25" outlineLevel="2" thickBot="1">
      <c r="A27" s="162" t="s">
        <v>73</v>
      </c>
      <c r="B27" s="170" t="s">
        <v>5</v>
      </c>
      <c r="C27" s="163">
        <v>3.75</v>
      </c>
      <c r="D27" s="163">
        <v>3.75</v>
      </c>
      <c r="E27" s="193">
        <v>3.5</v>
      </c>
      <c r="F27" s="163"/>
      <c r="G27" s="190" t="s">
        <v>6</v>
      </c>
      <c r="H27" s="201"/>
    </row>
    <row r="28" spans="1:8" ht="17.25" outlineLevel="2" thickBot="1">
      <c r="A28" s="162" t="s">
        <v>73</v>
      </c>
      <c r="B28" s="170" t="s">
        <v>5</v>
      </c>
      <c r="C28" s="163">
        <v>3.25</v>
      </c>
      <c r="D28" s="163">
        <v>3.25</v>
      </c>
      <c r="E28" s="193">
        <v>2</v>
      </c>
      <c r="F28" s="163"/>
      <c r="G28" s="190" t="s">
        <v>29</v>
      </c>
      <c r="H28" s="192" t="s">
        <v>59</v>
      </c>
    </row>
    <row r="29" spans="1:8" ht="17.25" outlineLevel="1" thickBot="1">
      <c r="A29" s="194" t="s">
        <v>90</v>
      </c>
      <c r="B29" s="195"/>
      <c r="C29" s="196">
        <f>SUBTOTAL(9,C25:C28)</f>
        <v>22</v>
      </c>
      <c r="D29" s="196">
        <f>SUBTOTAL(9,D25:D28)</f>
        <v>22</v>
      </c>
      <c r="E29" s="197">
        <f>SUBTOTAL(9,E25:E28)</f>
        <v>18</v>
      </c>
      <c r="F29" s="196"/>
      <c r="G29" s="198"/>
      <c r="H29" s="199"/>
    </row>
    <row r="30" spans="1:8" ht="17.25" outlineLevel="2" thickBot="1">
      <c r="A30" s="162" t="s">
        <v>74</v>
      </c>
      <c r="B30" s="170" t="s">
        <v>9</v>
      </c>
      <c r="C30" s="188">
        <v>8</v>
      </c>
      <c r="D30" s="188">
        <v>8</v>
      </c>
      <c r="E30" s="189">
        <v>6.5</v>
      </c>
      <c r="F30" s="188" t="s">
        <v>37</v>
      </c>
      <c r="G30" s="190" t="s">
        <v>3</v>
      </c>
      <c r="H30" s="192"/>
    </row>
    <row r="31" spans="1:8" ht="17.25" outlineLevel="2" thickBot="1">
      <c r="A31" s="162" t="s">
        <v>74</v>
      </c>
      <c r="B31" s="162" t="s">
        <v>15</v>
      </c>
      <c r="C31" s="188">
        <v>7</v>
      </c>
      <c r="D31" s="188">
        <v>7</v>
      </c>
      <c r="E31" s="189">
        <v>5.75</v>
      </c>
      <c r="F31" s="188"/>
      <c r="G31" s="190" t="s">
        <v>23</v>
      </c>
      <c r="H31" s="192"/>
    </row>
    <row r="32" spans="1:8" ht="17.25" outlineLevel="2" thickBot="1">
      <c r="A32" s="162" t="s">
        <v>74</v>
      </c>
      <c r="B32" s="162" t="s">
        <v>5</v>
      </c>
      <c r="C32" s="188">
        <v>3.75</v>
      </c>
      <c r="D32" s="200">
        <v>5</v>
      </c>
      <c r="E32" s="200">
        <v>2.5</v>
      </c>
      <c r="F32" s="188"/>
      <c r="G32" s="190" t="s">
        <v>19</v>
      </c>
      <c r="H32" s="192"/>
    </row>
    <row r="33" spans="1:8" ht="17.25" outlineLevel="2" thickBot="1">
      <c r="A33" s="162" t="s">
        <v>74</v>
      </c>
      <c r="B33" s="162" t="s">
        <v>5</v>
      </c>
      <c r="C33" s="188">
        <v>3.5</v>
      </c>
      <c r="D33" s="188">
        <v>3.5</v>
      </c>
      <c r="E33" s="189">
        <v>2</v>
      </c>
      <c r="F33" s="188"/>
      <c r="G33" s="190" t="s">
        <v>8</v>
      </c>
      <c r="H33" s="192"/>
    </row>
    <row r="34" spans="1:8" ht="17.25" outlineLevel="1" thickBot="1">
      <c r="A34" s="194" t="s">
        <v>91</v>
      </c>
      <c r="B34" s="195"/>
      <c r="C34" s="196">
        <f>SUBTOTAL(9,C30:C33)</f>
        <v>22.25</v>
      </c>
      <c r="D34" s="196">
        <f>SUBTOTAL(9,D30:D33)</f>
        <v>23.5</v>
      </c>
      <c r="E34" s="197">
        <f>SUBTOTAL(9,E30:E33)</f>
        <v>16.75</v>
      </c>
      <c r="F34" s="196"/>
      <c r="G34" s="198"/>
      <c r="H34" s="199"/>
    </row>
    <row r="35" spans="1:8" ht="17.25" outlineLevel="2" thickBot="1">
      <c r="A35" s="162" t="s">
        <v>75</v>
      </c>
      <c r="B35" s="170" t="s">
        <v>11</v>
      </c>
      <c r="C35" s="163">
        <v>8</v>
      </c>
      <c r="D35" s="163">
        <v>8</v>
      </c>
      <c r="E35" s="193">
        <v>6.8</v>
      </c>
      <c r="F35" s="163" t="s">
        <v>38</v>
      </c>
      <c r="G35" s="202" t="s">
        <v>3</v>
      </c>
      <c r="H35" s="192"/>
    </row>
    <row r="36" spans="1:8" ht="17.25" outlineLevel="2" thickBot="1">
      <c r="A36" s="162" t="s">
        <v>75</v>
      </c>
      <c r="B36" s="162" t="s">
        <v>15</v>
      </c>
      <c r="C36" s="188">
        <v>7.5</v>
      </c>
      <c r="D36" s="188">
        <v>7.5</v>
      </c>
      <c r="E36" s="189">
        <v>6</v>
      </c>
      <c r="F36" s="188" t="s">
        <v>60</v>
      </c>
      <c r="G36" s="190" t="s">
        <v>3</v>
      </c>
      <c r="H36" s="192"/>
    </row>
    <row r="37" spans="1:8" ht="17.25" outlineLevel="2" thickBot="1">
      <c r="A37" s="162" t="s">
        <v>75</v>
      </c>
      <c r="B37" s="162" t="s">
        <v>5</v>
      </c>
      <c r="C37" s="188">
        <v>5</v>
      </c>
      <c r="D37" s="188">
        <v>5</v>
      </c>
      <c r="E37" s="189">
        <v>3</v>
      </c>
      <c r="F37" s="188"/>
      <c r="G37" s="190" t="s">
        <v>19</v>
      </c>
      <c r="H37" s="192"/>
    </row>
    <row r="38" spans="1:8" ht="17.25" outlineLevel="2" thickBot="1">
      <c r="A38" s="162" t="s">
        <v>75</v>
      </c>
      <c r="B38" s="162" t="s">
        <v>5</v>
      </c>
      <c r="C38" s="188">
        <v>3.5</v>
      </c>
      <c r="D38" s="188">
        <v>3.5</v>
      </c>
      <c r="E38" s="189">
        <v>3</v>
      </c>
      <c r="F38" s="188"/>
      <c r="G38" s="190" t="s">
        <v>17</v>
      </c>
      <c r="H38" s="203"/>
    </row>
    <row r="39" spans="1:8" ht="17.25" outlineLevel="2" thickBot="1">
      <c r="A39" s="162" t="s">
        <v>75</v>
      </c>
      <c r="B39" s="162" t="s">
        <v>5</v>
      </c>
      <c r="C39" s="188">
        <v>3.5</v>
      </c>
      <c r="D39" s="188">
        <v>3.5</v>
      </c>
      <c r="E39" s="189">
        <v>2.5</v>
      </c>
      <c r="F39" s="188"/>
      <c r="G39" s="190" t="s">
        <v>17</v>
      </c>
      <c r="H39" s="203"/>
    </row>
    <row r="40" spans="1:8" s="206" customFormat="1" ht="17.25" outlineLevel="2" thickBot="1">
      <c r="A40" s="162" t="s">
        <v>75</v>
      </c>
      <c r="B40" s="162" t="s">
        <v>5</v>
      </c>
      <c r="C40" s="188">
        <v>3.5</v>
      </c>
      <c r="D40" s="200">
        <v>0</v>
      </c>
      <c r="E40" s="200">
        <v>0</v>
      </c>
      <c r="F40" s="204"/>
      <c r="G40" s="205"/>
      <c r="H40" s="191"/>
    </row>
    <row r="41" spans="1:8" s="206" customFormat="1" ht="17.25" outlineLevel="1" thickBot="1">
      <c r="A41" s="194" t="s">
        <v>92</v>
      </c>
      <c r="B41" s="195"/>
      <c r="C41" s="196">
        <f>SUBTOTAL(9,C35:C40)</f>
        <v>31</v>
      </c>
      <c r="D41" s="207">
        <f>SUBTOTAL(9,D35:D40)</f>
        <v>27.5</v>
      </c>
      <c r="E41" s="207">
        <f>SUBTOTAL(9,E35:E40)</f>
        <v>21.3</v>
      </c>
      <c r="F41" s="208"/>
      <c r="G41" s="209"/>
      <c r="H41" s="210"/>
    </row>
    <row r="42" spans="1:8" ht="17.25" outlineLevel="2" thickBot="1">
      <c r="A42" s="162" t="s">
        <v>76</v>
      </c>
      <c r="B42" s="162" t="s">
        <v>9</v>
      </c>
      <c r="C42" s="188">
        <v>8</v>
      </c>
      <c r="D42" s="188">
        <v>8</v>
      </c>
      <c r="E42" s="189">
        <v>7.5</v>
      </c>
      <c r="F42" s="188" t="s">
        <v>42</v>
      </c>
      <c r="G42" s="190" t="s">
        <v>3</v>
      </c>
      <c r="H42" s="192"/>
    </row>
    <row r="43" spans="1:8" ht="17.25" outlineLevel="2" thickBot="1">
      <c r="A43" s="162" t="s">
        <v>76</v>
      </c>
      <c r="B43" s="162" t="s">
        <v>15</v>
      </c>
      <c r="C43" s="188">
        <v>7.5</v>
      </c>
      <c r="D43" s="188">
        <v>7.5</v>
      </c>
      <c r="E43" s="189">
        <v>6</v>
      </c>
      <c r="F43" s="188"/>
      <c r="G43" s="190" t="s">
        <v>18</v>
      </c>
      <c r="H43" s="192"/>
    </row>
    <row r="44" spans="1:8" ht="17.25" outlineLevel="2" thickBot="1">
      <c r="A44" s="162" t="s">
        <v>76</v>
      </c>
      <c r="B44" s="162" t="s">
        <v>5</v>
      </c>
      <c r="C44" s="188">
        <v>3.5</v>
      </c>
      <c r="D44" s="188">
        <v>3.5</v>
      </c>
      <c r="E44" s="188">
        <v>3.5</v>
      </c>
      <c r="F44" s="188"/>
      <c r="G44" s="190" t="s">
        <v>4</v>
      </c>
      <c r="H44" s="192"/>
    </row>
    <row r="45" spans="1:8" ht="17.25" outlineLevel="2" thickBot="1">
      <c r="A45" s="162" t="s">
        <v>76</v>
      </c>
      <c r="B45" s="162" t="s">
        <v>5</v>
      </c>
      <c r="C45" s="188">
        <v>3.5</v>
      </c>
      <c r="D45" s="188">
        <v>3.5</v>
      </c>
      <c r="E45" s="189">
        <v>3</v>
      </c>
      <c r="F45" s="188"/>
      <c r="G45" s="190" t="s">
        <v>4</v>
      </c>
      <c r="H45" s="192"/>
    </row>
    <row r="46" spans="1:8" ht="17.25" outlineLevel="2" thickBot="1">
      <c r="A46" s="162" t="s">
        <v>76</v>
      </c>
      <c r="B46" s="162" t="s">
        <v>5</v>
      </c>
      <c r="C46" s="188">
        <v>3.5</v>
      </c>
      <c r="D46" s="188">
        <v>3.5</v>
      </c>
      <c r="E46" s="189">
        <v>3</v>
      </c>
      <c r="F46" s="188"/>
      <c r="G46" s="190" t="s">
        <v>4</v>
      </c>
      <c r="H46" s="192"/>
    </row>
    <row r="47" spans="1:8" ht="17.25" outlineLevel="2" thickBot="1">
      <c r="A47" s="162" t="s">
        <v>76</v>
      </c>
      <c r="B47" s="162" t="s">
        <v>5</v>
      </c>
      <c r="C47" s="188">
        <v>5</v>
      </c>
      <c r="D47" s="200">
        <v>0</v>
      </c>
      <c r="E47" s="189">
        <v>3</v>
      </c>
      <c r="F47" s="204"/>
      <c r="G47" s="190" t="s">
        <v>19</v>
      </c>
      <c r="H47" s="192"/>
    </row>
    <row r="48" spans="1:8" ht="17.25" outlineLevel="1" thickBot="1">
      <c r="A48" s="194" t="s">
        <v>93</v>
      </c>
      <c r="B48" s="195"/>
      <c r="C48" s="196">
        <f>SUBTOTAL(9,C42:C47)</f>
        <v>31</v>
      </c>
      <c r="D48" s="207">
        <f>SUBTOTAL(9,D42:D47)</f>
        <v>26</v>
      </c>
      <c r="E48" s="197">
        <f>SUBTOTAL(9,E42:E47)</f>
        <v>26</v>
      </c>
      <c r="F48" s="208"/>
      <c r="G48" s="198"/>
      <c r="H48" s="199"/>
    </row>
    <row r="49" spans="1:8" ht="17.25" outlineLevel="2" thickBot="1">
      <c r="A49" s="162" t="s">
        <v>77</v>
      </c>
      <c r="B49" s="162" t="s">
        <v>10</v>
      </c>
      <c r="C49" s="188">
        <v>8</v>
      </c>
      <c r="D49" s="188">
        <v>8</v>
      </c>
      <c r="E49" s="189">
        <v>7.75</v>
      </c>
      <c r="F49" s="188" t="s">
        <v>39</v>
      </c>
      <c r="G49" s="190" t="s">
        <v>2</v>
      </c>
      <c r="H49" s="191"/>
    </row>
    <row r="50" spans="1:8" ht="17.25" outlineLevel="2" thickBot="1">
      <c r="A50" s="162" t="s">
        <v>77</v>
      </c>
      <c r="B50" s="162" t="s">
        <v>5</v>
      </c>
      <c r="C50" s="188">
        <v>7.5</v>
      </c>
      <c r="D50" s="188">
        <v>7.5</v>
      </c>
      <c r="E50" s="189">
        <v>6.75</v>
      </c>
      <c r="F50" s="188"/>
      <c r="G50" s="190" t="s">
        <v>25</v>
      </c>
      <c r="H50" s="211"/>
    </row>
    <row r="51" spans="1:8" ht="17.25" outlineLevel="2" thickBot="1">
      <c r="A51" s="162" t="s">
        <v>77</v>
      </c>
      <c r="B51" s="162" t="s">
        <v>5</v>
      </c>
      <c r="C51" s="188">
        <v>5</v>
      </c>
      <c r="D51" s="188">
        <v>5</v>
      </c>
      <c r="E51" s="189">
        <v>4</v>
      </c>
      <c r="F51" s="188"/>
      <c r="G51" s="190" t="s">
        <v>26</v>
      </c>
      <c r="H51" s="192"/>
    </row>
    <row r="52" spans="1:8" ht="17.25" outlineLevel="2" thickBot="1">
      <c r="A52" s="162" t="s">
        <v>77</v>
      </c>
      <c r="B52" s="162" t="s">
        <v>5</v>
      </c>
      <c r="C52" s="188">
        <v>3.5</v>
      </c>
      <c r="D52" s="188">
        <v>3.5</v>
      </c>
      <c r="E52" s="188">
        <v>3.5</v>
      </c>
      <c r="F52" s="188"/>
      <c r="G52" s="190" t="s">
        <v>27</v>
      </c>
      <c r="H52" s="192"/>
    </row>
    <row r="53" spans="1:8" ht="17.25" outlineLevel="2" thickBot="1">
      <c r="A53" s="162" t="s">
        <v>77</v>
      </c>
      <c r="B53" s="162" t="s">
        <v>5</v>
      </c>
      <c r="C53" s="188">
        <v>3.5</v>
      </c>
      <c r="D53" s="188">
        <v>3.5</v>
      </c>
      <c r="E53" s="189">
        <v>3</v>
      </c>
      <c r="F53" s="188"/>
      <c r="G53" s="190" t="s">
        <v>20</v>
      </c>
      <c r="H53" s="192"/>
    </row>
    <row r="54" spans="1:8" ht="17.25" outlineLevel="2" thickBot="1">
      <c r="A54" s="162" t="s">
        <v>77</v>
      </c>
      <c r="B54" s="162" t="s">
        <v>5</v>
      </c>
      <c r="C54" s="188">
        <v>3</v>
      </c>
      <c r="D54" s="188">
        <v>3</v>
      </c>
      <c r="E54" s="188">
        <v>3</v>
      </c>
      <c r="F54" s="188"/>
      <c r="G54" s="190" t="s">
        <v>28</v>
      </c>
      <c r="H54" s="192"/>
    </row>
    <row r="55" spans="1:8" ht="17.25" outlineLevel="1" thickBot="1">
      <c r="A55" s="194" t="s">
        <v>94</v>
      </c>
      <c r="B55" s="195"/>
      <c r="C55" s="196">
        <f>SUBTOTAL(9,C49:C54)</f>
        <v>30.5</v>
      </c>
      <c r="D55" s="196">
        <f>SUBTOTAL(9,D49:D54)</f>
        <v>30.5</v>
      </c>
      <c r="E55" s="196">
        <f>SUBTOTAL(9,E49:E54)</f>
        <v>28</v>
      </c>
      <c r="F55" s="196"/>
      <c r="G55" s="198"/>
      <c r="H55" s="199"/>
    </row>
    <row r="56" spans="1:8" ht="17.25" outlineLevel="2" thickBot="1">
      <c r="A56" s="162" t="s">
        <v>78</v>
      </c>
      <c r="B56" s="162" t="s">
        <v>10</v>
      </c>
      <c r="C56" s="188">
        <v>8</v>
      </c>
      <c r="D56" s="188">
        <v>8</v>
      </c>
      <c r="E56" s="189">
        <v>7</v>
      </c>
      <c r="F56" s="188" t="s">
        <v>40</v>
      </c>
      <c r="G56" s="190" t="s">
        <v>2</v>
      </c>
      <c r="H56" s="192"/>
    </row>
    <row r="57" spans="1:8" ht="17.25" outlineLevel="2" thickBot="1">
      <c r="A57" s="162" t="s">
        <v>78</v>
      </c>
      <c r="B57" s="162" t="s">
        <v>5</v>
      </c>
      <c r="C57" s="188">
        <v>7.5</v>
      </c>
      <c r="D57" s="188">
        <v>7.5</v>
      </c>
      <c r="E57" s="189">
        <v>7</v>
      </c>
      <c r="F57" s="188"/>
      <c r="G57" s="190" t="s">
        <v>18</v>
      </c>
      <c r="H57" s="192"/>
    </row>
    <row r="58" spans="1:8" ht="17.25" outlineLevel="2" thickBot="1">
      <c r="A58" s="162" t="s">
        <v>78</v>
      </c>
      <c r="B58" s="162" t="s">
        <v>5</v>
      </c>
      <c r="C58" s="188">
        <v>3.5</v>
      </c>
      <c r="D58" s="200">
        <v>5</v>
      </c>
      <c r="E58" s="200">
        <v>3</v>
      </c>
      <c r="F58" s="188"/>
      <c r="G58" s="190" t="s">
        <v>4</v>
      </c>
      <c r="H58" s="192" t="s">
        <v>61</v>
      </c>
    </row>
    <row r="59" spans="1:8" ht="17.25" outlineLevel="2" thickBot="1">
      <c r="A59" s="162" t="s">
        <v>78</v>
      </c>
      <c r="B59" s="162" t="s">
        <v>5</v>
      </c>
      <c r="C59" s="188">
        <v>3.5</v>
      </c>
      <c r="D59" s="188">
        <v>3.5</v>
      </c>
      <c r="E59" s="189">
        <v>3</v>
      </c>
      <c r="F59" s="188"/>
      <c r="G59" s="190" t="s">
        <v>4</v>
      </c>
      <c r="H59" s="192"/>
    </row>
    <row r="60" spans="1:8" ht="17.25" outlineLevel="2" thickBot="1">
      <c r="A60" s="162" t="s">
        <v>78</v>
      </c>
      <c r="B60" s="162" t="s">
        <v>5</v>
      </c>
      <c r="C60" s="188">
        <v>3.5</v>
      </c>
      <c r="D60" s="200">
        <v>3.5</v>
      </c>
      <c r="E60" s="200">
        <v>2.5</v>
      </c>
      <c r="F60" s="188"/>
      <c r="G60" s="190" t="s">
        <v>4</v>
      </c>
      <c r="H60" s="192"/>
    </row>
    <row r="61" spans="1:8" ht="17.25" outlineLevel="2" thickBot="1">
      <c r="A61" s="162" t="s">
        <v>78</v>
      </c>
      <c r="B61" s="162" t="s">
        <v>5</v>
      </c>
      <c r="C61" s="188">
        <v>5</v>
      </c>
      <c r="D61" s="200">
        <v>0</v>
      </c>
      <c r="E61" s="200">
        <v>0</v>
      </c>
      <c r="F61" s="204"/>
      <c r="G61" s="205"/>
      <c r="H61" s="192"/>
    </row>
    <row r="62" spans="1:8" ht="17.25" outlineLevel="1" thickBot="1">
      <c r="A62" s="194" t="s">
        <v>95</v>
      </c>
      <c r="B62" s="195"/>
      <c r="C62" s="196">
        <f>SUBTOTAL(9,C56:C61)</f>
        <v>31</v>
      </c>
      <c r="D62" s="207">
        <f>SUBTOTAL(9,D56:D61)</f>
        <v>27.5</v>
      </c>
      <c r="E62" s="207">
        <f>SUBTOTAL(9,E56:E61)</f>
        <v>22.5</v>
      </c>
      <c r="F62" s="208"/>
      <c r="G62" s="209"/>
      <c r="H62" s="199"/>
    </row>
    <row r="63" spans="1:8" ht="17.25" outlineLevel="2" thickBot="1">
      <c r="A63" s="162" t="s">
        <v>79</v>
      </c>
      <c r="B63" s="170" t="s">
        <v>13</v>
      </c>
      <c r="C63" s="188">
        <v>8</v>
      </c>
      <c r="D63" s="188">
        <v>8</v>
      </c>
      <c r="E63" s="189">
        <v>6.5</v>
      </c>
      <c r="F63" s="188" t="s">
        <v>41</v>
      </c>
      <c r="G63" s="202" t="s">
        <v>2</v>
      </c>
      <c r="H63" s="192"/>
    </row>
    <row r="64" spans="1:8" ht="17.25" outlineLevel="2" thickBot="1">
      <c r="A64" s="162" t="s">
        <v>79</v>
      </c>
      <c r="B64" s="162" t="s">
        <v>5</v>
      </c>
      <c r="C64" s="188">
        <v>6.5</v>
      </c>
      <c r="D64" s="188">
        <v>6.5</v>
      </c>
      <c r="E64" s="189">
        <v>5.5</v>
      </c>
      <c r="F64" s="188"/>
      <c r="G64" s="202" t="s">
        <v>22</v>
      </c>
      <c r="H64" s="192"/>
    </row>
    <row r="65" spans="1:8" ht="17.25" outlineLevel="2" thickBot="1">
      <c r="A65" s="162" t="s">
        <v>79</v>
      </c>
      <c r="B65" s="162" t="s">
        <v>5</v>
      </c>
      <c r="C65" s="188">
        <v>3.5</v>
      </c>
      <c r="D65" s="188">
        <v>3.5</v>
      </c>
      <c r="E65" s="189">
        <v>3</v>
      </c>
      <c r="F65" s="188"/>
      <c r="G65" s="212" t="s">
        <v>14</v>
      </c>
      <c r="H65" s="192"/>
    </row>
    <row r="66" spans="1:8" ht="17.25" outlineLevel="1" thickBot="1">
      <c r="A66" s="213" t="s">
        <v>96</v>
      </c>
      <c r="B66" s="162"/>
      <c r="C66" s="188">
        <f>SUBTOTAL(9,C63:C65)</f>
        <v>18</v>
      </c>
      <c r="D66" s="188">
        <f>SUBTOTAL(9,D63:D65)</f>
        <v>18</v>
      </c>
      <c r="E66" s="189">
        <f>SUBTOTAL(9,E63:E65)</f>
        <v>15</v>
      </c>
      <c r="F66" s="188"/>
      <c r="G66" s="212"/>
      <c r="H66" s="192"/>
    </row>
    <row r="67" spans="1:8" ht="17.25" outlineLevel="2" thickBot="1">
      <c r="A67" s="162" t="s">
        <v>63</v>
      </c>
      <c r="B67" s="162" t="s">
        <v>5</v>
      </c>
      <c r="C67" s="188">
        <v>8</v>
      </c>
      <c r="D67" s="193">
        <v>0</v>
      </c>
      <c r="E67" s="193">
        <v>0</v>
      </c>
      <c r="F67" s="188"/>
      <c r="G67" s="202" t="s">
        <v>21</v>
      </c>
      <c r="H67" s="203"/>
    </row>
    <row r="68" spans="1:8" ht="17.25" outlineLevel="2" thickBot="1">
      <c r="A68" s="162" t="s">
        <v>63</v>
      </c>
      <c r="B68" s="162" t="s">
        <v>5</v>
      </c>
      <c r="C68" s="188">
        <v>5</v>
      </c>
      <c r="D68" s="193">
        <v>0</v>
      </c>
      <c r="E68" s="193">
        <v>0</v>
      </c>
      <c r="F68" s="188"/>
      <c r="G68" s="202" t="s">
        <v>30</v>
      </c>
      <c r="H68" s="203" t="s">
        <v>21</v>
      </c>
    </row>
    <row r="69" spans="1:8" ht="17.25" outlineLevel="1" thickBot="1">
      <c r="A69" s="194" t="s">
        <v>97</v>
      </c>
      <c r="B69" s="195"/>
      <c r="C69" s="196">
        <f>SUBTOTAL(9,C67:C68)</f>
        <v>13</v>
      </c>
      <c r="D69" s="197">
        <f>SUBTOTAL(9,D67:D68)</f>
        <v>0</v>
      </c>
      <c r="E69" s="197">
        <f>SUBTOTAL(9,E67:E68)</f>
        <v>0</v>
      </c>
      <c r="F69" s="214"/>
      <c r="G69" s="215"/>
      <c r="H69" s="216"/>
    </row>
    <row r="70" spans="1:8" ht="17.25" outlineLevel="2" thickBot="1">
      <c r="A70" s="170" t="s">
        <v>64</v>
      </c>
      <c r="B70" s="170" t="s">
        <v>66</v>
      </c>
      <c r="C70" s="163">
        <v>0</v>
      </c>
      <c r="D70" s="193">
        <v>0</v>
      </c>
      <c r="E70" s="193">
        <v>8</v>
      </c>
      <c r="F70" s="217"/>
      <c r="G70" s="218"/>
      <c r="H70" s="219"/>
    </row>
    <row r="71" spans="1:8" ht="17.25" outlineLevel="2" thickBot="1">
      <c r="A71" s="170" t="s">
        <v>64</v>
      </c>
      <c r="B71" s="170" t="s">
        <v>68</v>
      </c>
      <c r="C71" s="163">
        <v>8</v>
      </c>
      <c r="D71" s="163">
        <v>8</v>
      </c>
      <c r="E71" s="163">
        <v>8</v>
      </c>
      <c r="F71" s="217"/>
      <c r="G71" s="218" t="s">
        <v>21</v>
      </c>
      <c r="H71" s="219"/>
    </row>
    <row r="72" spans="1:8" ht="17.25" outlineLevel="2" thickBot="1">
      <c r="A72" s="170" t="s">
        <v>64</v>
      </c>
      <c r="B72" s="170" t="s">
        <v>65</v>
      </c>
      <c r="C72" s="163">
        <v>8</v>
      </c>
      <c r="D72" s="193">
        <v>6</v>
      </c>
      <c r="E72" s="193">
        <v>8</v>
      </c>
      <c r="F72" s="217"/>
      <c r="G72" s="218" t="s">
        <v>21</v>
      </c>
      <c r="H72" s="219"/>
    </row>
    <row r="73" spans="1:8" ht="17.25" outlineLevel="2" thickBot="1">
      <c r="A73" s="170" t="s">
        <v>64</v>
      </c>
      <c r="B73" s="170" t="s">
        <v>65</v>
      </c>
      <c r="C73" s="163">
        <v>0</v>
      </c>
      <c r="D73" s="163">
        <v>0</v>
      </c>
      <c r="E73" s="193">
        <v>8</v>
      </c>
      <c r="F73" s="217"/>
      <c r="G73" s="218"/>
      <c r="H73" s="219"/>
    </row>
    <row r="74" spans="1:8" ht="17.25" outlineLevel="2" thickBot="1">
      <c r="A74" s="170" t="s">
        <v>64</v>
      </c>
      <c r="B74" s="170" t="s">
        <v>67</v>
      </c>
      <c r="C74" s="163">
        <v>0</v>
      </c>
      <c r="D74" s="163">
        <v>0</v>
      </c>
      <c r="E74" s="193">
        <v>8</v>
      </c>
      <c r="F74" s="217"/>
      <c r="G74" s="218"/>
      <c r="H74" s="219"/>
    </row>
    <row r="75" spans="1:8" ht="17.25" outlineLevel="2" thickBot="1">
      <c r="A75" s="170" t="s">
        <v>64</v>
      </c>
      <c r="B75" s="170" t="s">
        <v>67</v>
      </c>
      <c r="C75" s="163">
        <v>0</v>
      </c>
      <c r="D75" s="163">
        <v>0</v>
      </c>
      <c r="E75" s="193">
        <v>8</v>
      </c>
      <c r="F75" s="217"/>
      <c r="G75" s="218"/>
      <c r="H75" s="219"/>
    </row>
    <row r="76" spans="1:8" ht="17.25" outlineLevel="2" thickBot="1">
      <c r="A76" s="170" t="s">
        <v>64</v>
      </c>
      <c r="B76" s="170" t="s">
        <v>67</v>
      </c>
      <c r="C76" s="163">
        <v>0</v>
      </c>
      <c r="D76" s="163">
        <v>0</v>
      </c>
      <c r="E76" s="193">
        <v>4</v>
      </c>
      <c r="F76" s="217"/>
      <c r="G76" s="218"/>
      <c r="H76" s="219"/>
    </row>
    <row r="77" spans="1:8" ht="17.25" outlineLevel="2" thickBot="1">
      <c r="A77" s="170" t="s">
        <v>64</v>
      </c>
      <c r="B77" s="170" t="s">
        <v>47</v>
      </c>
      <c r="C77" s="163">
        <v>0</v>
      </c>
      <c r="D77" s="163">
        <v>0</v>
      </c>
      <c r="E77" s="193">
        <v>8</v>
      </c>
      <c r="F77" s="217"/>
      <c r="G77" s="218"/>
      <c r="H77" s="219"/>
    </row>
    <row r="78" spans="1:8" ht="17.25" outlineLevel="1" thickBot="1">
      <c r="A78" s="194" t="s">
        <v>98</v>
      </c>
      <c r="B78" s="195"/>
      <c r="C78" s="196">
        <f>SUBTOTAL(9,C70:C77)</f>
        <v>16</v>
      </c>
      <c r="D78" s="197">
        <f>SUBTOTAL(9,D70:D77)</f>
        <v>14</v>
      </c>
      <c r="E78" s="197">
        <f>SUBTOTAL(9,E70:E77)</f>
        <v>60</v>
      </c>
      <c r="F78" s="214"/>
      <c r="G78" s="198"/>
      <c r="H78" s="216"/>
    </row>
    <row r="79" spans="1:8" ht="17.25" outlineLevel="2" thickBot="1">
      <c r="A79" s="162" t="s">
        <v>80</v>
      </c>
      <c r="B79" s="162" t="s">
        <v>43</v>
      </c>
      <c r="C79" s="188">
        <v>8</v>
      </c>
      <c r="D79" s="188">
        <v>8</v>
      </c>
      <c r="E79" s="188">
        <v>8</v>
      </c>
      <c r="F79" s="188"/>
      <c r="G79" s="190" t="s">
        <v>21</v>
      </c>
      <c r="H79" s="203"/>
    </row>
    <row r="80" spans="1:8" ht="17.25" outlineLevel="2" thickBot="1">
      <c r="A80" s="162" t="s">
        <v>80</v>
      </c>
      <c r="B80" s="169" t="s">
        <v>84</v>
      </c>
      <c r="C80" s="188">
        <v>8</v>
      </c>
      <c r="D80" s="188">
        <v>8</v>
      </c>
      <c r="E80" s="188">
        <v>8</v>
      </c>
      <c r="F80" s="162"/>
      <c r="G80" s="220" t="s">
        <v>49</v>
      </c>
      <c r="H80" s="203"/>
    </row>
    <row r="81" spans="1:8" ht="17.25" outlineLevel="2" thickBot="1">
      <c r="A81" s="162" t="s">
        <v>80</v>
      </c>
      <c r="B81" s="169" t="s">
        <v>85</v>
      </c>
      <c r="C81" s="188">
        <v>8</v>
      </c>
      <c r="D81" s="188">
        <v>8</v>
      </c>
      <c r="E81" s="188">
        <v>8</v>
      </c>
      <c r="F81" s="162"/>
      <c r="G81" s="221" t="s">
        <v>48</v>
      </c>
      <c r="H81" s="203"/>
    </row>
    <row r="82" spans="1:8" ht="17.25" outlineLevel="2" thickBot="1">
      <c r="A82" s="162" t="s">
        <v>80</v>
      </c>
      <c r="B82" s="169" t="s">
        <v>46</v>
      </c>
      <c r="C82" s="188">
        <v>8</v>
      </c>
      <c r="D82" s="188">
        <v>8</v>
      </c>
      <c r="E82" s="188">
        <v>8</v>
      </c>
      <c r="F82" s="162"/>
      <c r="G82" s="220" t="s">
        <v>51</v>
      </c>
      <c r="H82" s="203"/>
    </row>
    <row r="83" spans="1:8" ht="17.25" outlineLevel="2" thickBot="1">
      <c r="A83" s="162" t="s">
        <v>80</v>
      </c>
      <c r="B83" s="169" t="s">
        <v>45</v>
      </c>
      <c r="C83" s="188">
        <v>8</v>
      </c>
      <c r="D83" s="188">
        <v>8</v>
      </c>
      <c r="E83" s="188">
        <v>8</v>
      </c>
      <c r="F83" s="162"/>
      <c r="G83" s="220" t="s">
        <v>51</v>
      </c>
      <c r="H83" s="203"/>
    </row>
    <row r="84" spans="1:8" ht="17.25" outlineLevel="2" thickBot="1">
      <c r="A84" s="162" t="s">
        <v>80</v>
      </c>
      <c r="B84" s="171" t="s">
        <v>62</v>
      </c>
      <c r="C84" s="163">
        <v>0.8</v>
      </c>
      <c r="D84" s="163">
        <v>0.8</v>
      </c>
      <c r="E84" s="163">
        <v>0.8</v>
      </c>
      <c r="F84" s="162" t="s">
        <v>54</v>
      </c>
      <c r="G84" s="222" t="s">
        <v>53</v>
      </c>
      <c r="H84" s="203"/>
    </row>
    <row r="85" spans="1:8" ht="17.25" outlineLevel="2" thickBot="1">
      <c r="A85" s="162" t="s">
        <v>80</v>
      </c>
      <c r="B85" s="169" t="s">
        <v>47</v>
      </c>
      <c r="C85" s="188">
        <v>8</v>
      </c>
      <c r="D85" s="188">
        <v>8</v>
      </c>
      <c r="E85" s="189">
        <v>0</v>
      </c>
      <c r="F85" s="223"/>
      <c r="G85" s="220" t="s">
        <v>52</v>
      </c>
      <c r="H85" s="203"/>
    </row>
    <row r="86" spans="1:8" ht="17.25" outlineLevel="2" thickBot="1">
      <c r="A86" s="162" t="s">
        <v>80</v>
      </c>
      <c r="B86" s="169" t="s">
        <v>44</v>
      </c>
      <c r="C86" s="188">
        <v>8</v>
      </c>
      <c r="D86" s="193">
        <v>0</v>
      </c>
      <c r="E86" s="193">
        <v>0</v>
      </c>
      <c r="F86" s="162"/>
      <c r="G86" s="220" t="s">
        <v>50</v>
      </c>
      <c r="H86" s="203"/>
    </row>
    <row r="87" spans="1:8" ht="16.5" outlineLevel="1">
      <c r="A87" s="224" t="s">
        <v>99</v>
      </c>
      <c r="B87" s="225"/>
      <c r="C87" s="226">
        <f>SUBTOTAL(9,C79:C86)</f>
        <v>56.8</v>
      </c>
      <c r="D87" s="227">
        <f>SUBTOTAL(9,D79:D86)</f>
        <v>48.8</v>
      </c>
      <c r="E87" s="227">
        <f>SUBTOTAL(9,E79:E86)</f>
        <v>40.8</v>
      </c>
      <c r="F87" s="228"/>
      <c r="G87" s="225"/>
      <c r="H87" s="229"/>
    </row>
    <row r="88" spans="1:8" ht="16.5">
      <c r="A88" s="230" t="s">
        <v>100</v>
      </c>
      <c r="B88" s="231"/>
      <c r="C88" s="139">
        <f>SUBTOTAL(9,C4:C86)</f>
        <v>363.55</v>
      </c>
      <c r="D88" s="232">
        <f>SUBTOTAL(9,D4:D86)</f>
        <v>330.3</v>
      </c>
      <c r="E88" s="232">
        <f>SUBTOTAL(9,E4:E86)</f>
        <v>322.85</v>
      </c>
      <c r="F88" s="233"/>
      <c r="G88" s="231"/>
      <c r="H88" s="234"/>
    </row>
  </sheetData>
  <sheetProtection/>
  <mergeCells count="1">
    <mergeCell ref="A1:H1"/>
  </mergeCells>
  <printOptions/>
  <pageMargins left="0.75" right="0.75" top="1.5" bottom="1" header="0.05" footer="0.5"/>
  <pageSetup fitToHeight="9" horizontalDpi="600" verticalDpi="600" orientation="landscape" scale="99" r:id="rId2"/>
  <headerFooter alignWithMargins="0">
    <oddHeader>&amp;L&amp;"Garamond,Bold"&amp;14&amp;K003366
SAMPLE REGORGANIZATION WORKSHEET: STAFFING BY YEAR&amp;R&amp;G</oddHeader>
    <oddFooter>&amp;C&amp;P</oddFooter>
  </headerFooter>
  <rowBreaks count="2" manualBreakCount="2">
    <brk id="23" max="7" man="1"/>
    <brk id="68" max="7" man="1"/>
  </rowBreaks>
  <legacyDrawingHF r:id="rId1"/>
</worksheet>
</file>

<file path=xl/worksheets/sheet3.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30" sqref="A30"/>
    </sheetView>
  </sheetViews>
  <sheetFormatPr defaultColWidth="11.421875" defaultRowHeight="12.75"/>
  <cols>
    <col min="1" max="1" width="25.421875" style="1" customWidth="1"/>
    <col min="2" max="2" width="9.140625" style="117" customWidth="1"/>
    <col min="3" max="3" width="10.7109375" style="175" customWidth="1"/>
    <col min="4" max="4" width="9.140625" style="117" customWidth="1"/>
    <col min="5" max="5" width="11.421875" style="176" customWidth="1"/>
    <col min="6" max="6" width="11.421875" style="177" customWidth="1"/>
    <col min="7" max="7" width="11.421875" style="176" customWidth="1"/>
    <col min="8" max="16384" width="11.421875" style="1" customWidth="1"/>
  </cols>
  <sheetData>
    <row r="1" spans="1:7" ht="16.5">
      <c r="A1" s="238"/>
      <c r="B1" s="239"/>
      <c r="C1" s="239"/>
      <c r="D1" s="239"/>
      <c r="E1" s="239"/>
      <c r="F1" s="239"/>
      <c r="G1" s="239"/>
    </row>
    <row r="2" spans="1:7" ht="17.25" thickBot="1">
      <c r="A2" s="150"/>
      <c r="B2" s="151"/>
      <c r="C2" s="152"/>
      <c r="D2" s="140"/>
      <c r="E2" s="153"/>
      <c r="F2" s="154"/>
      <c r="G2" s="153"/>
    </row>
    <row r="3" spans="1:7" ht="33.75" customHeight="1" thickBot="1">
      <c r="A3" s="155" t="s">
        <v>0</v>
      </c>
      <c r="B3" s="156" t="s">
        <v>101</v>
      </c>
      <c r="C3" s="157" t="s">
        <v>150</v>
      </c>
      <c r="D3" s="158" t="s">
        <v>101</v>
      </c>
      <c r="E3" s="159" t="s">
        <v>82</v>
      </c>
      <c r="F3" s="160" t="s">
        <v>101</v>
      </c>
      <c r="G3" s="161" t="s">
        <v>83</v>
      </c>
    </row>
    <row r="4" spans="1:7" ht="15.75" customHeight="1" thickBot="1">
      <c r="A4" s="162" t="s">
        <v>43</v>
      </c>
      <c r="B4" s="163">
        <v>1</v>
      </c>
      <c r="C4" s="164">
        <v>8</v>
      </c>
      <c r="D4" s="165">
        <v>1</v>
      </c>
      <c r="E4" s="166">
        <v>8</v>
      </c>
      <c r="F4" s="167">
        <v>1</v>
      </c>
      <c r="G4" s="168">
        <v>8</v>
      </c>
    </row>
    <row r="5" spans="1:7" ht="17.25" thickBot="1">
      <c r="A5" s="169" t="s">
        <v>84</v>
      </c>
      <c r="B5" s="163">
        <v>1</v>
      </c>
      <c r="C5" s="164">
        <v>8</v>
      </c>
      <c r="D5" s="165">
        <v>1</v>
      </c>
      <c r="E5" s="166">
        <v>8</v>
      </c>
      <c r="F5" s="167">
        <v>1</v>
      </c>
      <c r="G5" s="168">
        <v>8</v>
      </c>
    </row>
    <row r="6" spans="1:7" ht="17.25" thickBot="1">
      <c r="A6" s="169" t="s">
        <v>85</v>
      </c>
      <c r="B6" s="163">
        <v>1</v>
      </c>
      <c r="C6" s="164">
        <v>8</v>
      </c>
      <c r="D6" s="165">
        <v>1</v>
      </c>
      <c r="E6" s="166">
        <v>8</v>
      </c>
      <c r="F6" s="167">
        <v>1</v>
      </c>
      <c r="G6" s="168">
        <v>8</v>
      </c>
    </row>
    <row r="7" spans="1:7" ht="17.25" thickBot="1">
      <c r="A7" s="170" t="s">
        <v>66</v>
      </c>
      <c r="B7" s="163">
        <v>0</v>
      </c>
      <c r="C7" s="164">
        <v>0</v>
      </c>
      <c r="D7" s="165">
        <v>0</v>
      </c>
      <c r="E7" s="166">
        <v>0</v>
      </c>
      <c r="F7" s="167">
        <v>1</v>
      </c>
      <c r="G7" s="168">
        <v>8</v>
      </c>
    </row>
    <row r="8" spans="1:7" ht="17.25" thickBot="1">
      <c r="A8" s="169" t="s">
        <v>45</v>
      </c>
      <c r="B8" s="163">
        <v>1</v>
      </c>
      <c r="C8" s="164">
        <v>8</v>
      </c>
      <c r="D8" s="165">
        <v>1</v>
      </c>
      <c r="E8" s="166">
        <v>8</v>
      </c>
      <c r="F8" s="167">
        <v>1</v>
      </c>
      <c r="G8" s="168">
        <v>8</v>
      </c>
    </row>
    <row r="9" spans="1:7" ht="17.25" thickBot="1">
      <c r="A9" s="169" t="s">
        <v>46</v>
      </c>
      <c r="B9" s="163">
        <v>1</v>
      </c>
      <c r="C9" s="164">
        <v>8</v>
      </c>
      <c r="D9" s="165">
        <v>1</v>
      </c>
      <c r="E9" s="166">
        <v>8</v>
      </c>
      <c r="F9" s="167">
        <v>1</v>
      </c>
      <c r="G9" s="168">
        <v>8</v>
      </c>
    </row>
    <row r="10" spans="1:7" ht="17.25" thickBot="1">
      <c r="A10" s="171" t="s">
        <v>62</v>
      </c>
      <c r="B10" s="163">
        <v>1</v>
      </c>
      <c r="C10" s="164">
        <v>0.8</v>
      </c>
      <c r="D10" s="165">
        <v>1</v>
      </c>
      <c r="E10" s="166">
        <v>0.8</v>
      </c>
      <c r="F10" s="167">
        <v>1</v>
      </c>
      <c r="G10" s="168">
        <v>0.8</v>
      </c>
    </row>
    <row r="11" spans="1:7" ht="17.25" thickBot="1">
      <c r="A11" s="162" t="s">
        <v>13</v>
      </c>
      <c r="B11" s="163">
        <v>2</v>
      </c>
      <c r="C11" s="164">
        <v>16</v>
      </c>
      <c r="D11" s="165">
        <v>2</v>
      </c>
      <c r="E11" s="166">
        <v>16</v>
      </c>
      <c r="F11" s="167">
        <v>2</v>
      </c>
      <c r="G11" s="168">
        <v>13</v>
      </c>
    </row>
    <row r="12" spans="1:7" ht="17.25" thickBot="1">
      <c r="A12" s="162" t="s">
        <v>11</v>
      </c>
      <c r="B12" s="163">
        <v>3</v>
      </c>
      <c r="C12" s="164">
        <v>24</v>
      </c>
      <c r="D12" s="165">
        <v>3</v>
      </c>
      <c r="E12" s="166">
        <v>24</v>
      </c>
      <c r="F12" s="167">
        <v>3</v>
      </c>
      <c r="G12" s="168">
        <v>20.3</v>
      </c>
    </row>
    <row r="13" spans="1:7" ht="17.25" thickBot="1">
      <c r="A13" s="162" t="s">
        <v>9</v>
      </c>
      <c r="B13" s="163">
        <v>6</v>
      </c>
      <c r="C13" s="164">
        <v>48</v>
      </c>
      <c r="D13" s="165">
        <v>6</v>
      </c>
      <c r="E13" s="166">
        <v>48</v>
      </c>
      <c r="F13" s="167">
        <v>6</v>
      </c>
      <c r="G13" s="168">
        <v>42.5</v>
      </c>
    </row>
    <row r="14" spans="1:7" ht="17.25" thickBot="1">
      <c r="A14" s="162" t="s">
        <v>15</v>
      </c>
      <c r="B14" s="163">
        <v>7</v>
      </c>
      <c r="C14" s="164">
        <v>50.5</v>
      </c>
      <c r="D14" s="165">
        <v>7</v>
      </c>
      <c r="E14" s="166">
        <v>51</v>
      </c>
      <c r="F14" s="167">
        <v>7</v>
      </c>
      <c r="G14" s="168">
        <v>40.5</v>
      </c>
    </row>
    <row r="15" spans="1:7" ht="17.25" thickBot="1">
      <c r="A15" s="170" t="s">
        <v>65</v>
      </c>
      <c r="B15" s="163">
        <v>2</v>
      </c>
      <c r="C15" s="164">
        <v>16</v>
      </c>
      <c r="D15" s="165">
        <v>2</v>
      </c>
      <c r="E15" s="166">
        <v>14</v>
      </c>
      <c r="F15" s="167">
        <v>3</v>
      </c>
      <c r="G15" s="168">
        <v>24</v>
      </c>
    </row>
    <row r="16" spans="1:7" ht="17.25" thickBot="1">
      <c r="A16" s="170" t="s">
        <v>67</v>
      </c>
      <c r="B16" s="163">
        <v>0</v>
      </c>
      <c r="C16" s="164">
        <v>0</v>
      </c>
      <c r="D16" s="165">
        <v>0</v>
      </c>
      <c r="E16" s="166">
        <v>0</v>
      </c>
      <c r="F16" s="167">
        <v>3</v>
      </c>
      <c r="G16" s="168">
        <v>20</v>
      </c>
    </row>
    <row r="17" spans="1:7" ht="17.25" thickBot="1">
      <c r="A17" s="162" t="s">
        <v>5</v>
      </c>
      <c r="B17" s="163">
        <v>36</v>
      </c>
      <c r="C17" s="164">
        <v>152.52</v>
      </c>
      <c r="D17" s="165">
        <v>31</v>
      </c>
      <c r="E17" s="166">
        <v>128.5</v>
      </c>
      <c r="F17" s="167">
        <v>31</v>
      </c>
      <c r="G17" s="168">
        <v>105.75</v>
      </c>
    </row>
    <row r="18" spans="1:7" ht="17.25" thickBot="1">
      <c r="A18" s="170" t="s">
        <v>47</v>
      </c>
      <c r="B18" s="163">
        <v>1</v>
      </c>
      <c r="C18" s="164">
        <v>8</v>
      </c>
      <c r="D18" s="165">
        <v>1</v>
      </c>
      <c r="E18" s="166">
        <v>8</v>
      </c>
      <c r="F18" s="167">
        <v>1</v>
      </c>
      <c r="G18" s="168">
        <v>8</v>
      </c>
    </row>
    <row r="19" spans="1:7" ht="17.25" thickBot="1">
      <c r="A19" s="169" t="s">
        <v>44</v>
      </c>
      <c r="B19" s="163">
        <v>1</v>
      </c>
      <c r="C19" s="164">
        <v>8</v>
      </c>
      <c r="D19" s="165">
        <v>0</v>
      </c>
      <c r="E19" s="166">
        <v>0</v>
      </c>
      <c r="F19" s="167">
        <v>0</v>
      </c>
      <c r="G19" s="168">
        <v>0</v>
      </c>
    </row>
    <row r="20" spans="1:7" ht="17.25" thickBot="1">
      <c r="A20" s="172" t="s">
        <v>102</v>
      </c>
      <c r="B20" s="163">
        <f aca="true" t="shared" si="0" ref="B20:G20">SUM(B4:B19)</f>
        <v>64</v>
      </c>
      <c r="C20" s="164">
        <f t="shared" si="0"/>
        <v>363.82000000000005</v>
      </c>
      <c r="D20" s="165">
        <f t="shared" si="0"/>
        <v>58</v>
      </c>
      <c r="E20" s="173">
        <f t="shared" si="0"/>
        <v>330.3</v>
      </c>
      <c r="F20" s="167">
        <f t="shared" si="0"/>
        <v>63</v>
      </c>
      <c r="G20" s="174">
        <f t="shared" si="0"/>
        <v>322.85</v>
      </c>
    </row>
  </sheetData>
  <sheetProtection/>
  <mergeCells count="1">
    <mergeCell ref="A1:G1"/>
  </mergeCells>
  <printOptions/>
  <pageMargins left="0.75" right="0.75" top="1.5" bottom="1" header="0.05" footer="0.5"/>
  <pageSetup fitToHeight="9" horizontalDpi="600" verticalDpi="600" orientation="landscape" r:id="rId2"/>
  <headerFooter alignWithMargins="0">
    <oddHeader>&amp;L&amp;"Garamond,Bold"&amp;14&amp;K003366
SAMPLE REGORGANIZATION WORKSHEET: SUMMARY STAFF BY JOB TYPE&amp;R&amp;G</oddHeader>
  </headerFooter>
  <legacyDrawingHF r:id="rId1"/>
</worksheet>
</file>

<file path=xl/worksheets/sheet4.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L8" sqref="L8"/>
    </sheetView>
  </sheetViews>
  <sheetFormatPr defaultColWidth="8.8515625" defaultRowHeight="12.75"/>
  <cols>
    <col min="1" max="1" width="8.8515625" style="1" customWidth="1"/>
    <col min="2" max="2" width="10.00390625" style="1" customWidth="1"/>
    <col min="3" max="3" width="10.421875" style="116" customWidth="1"/>
    <col min="4" max="4" width="11.421875" style="117" customWidth="1"/>
    <col min="5" max="5" width="8.421875" style="117" customWidth="1"/>
    <col min="6" max="6" width="8.140625" style="117" customWidth="1"/>
    <col min="7" max="9" width="9.140625" style="117" customWidth="1"/>
    <col min="10" max="10" width="10.57421875" style="118" bestFit="1" customWidth="1"/>
    <col min="11" max="16384" width="8.8515625" style="1" customWidth="1"/>
  </cols>
  <sheetData>
    <row r="1" ht="17.25" thickBot="1">
      <c r="A1" s="236"/>
    </row>
    <row r="2" spans="2:10" ht="16.5">
      <c r="B2" s="240" t="s">
        <v>114</v>
      </c>
      <c r="C2" s="241"/>
      <c r="D2" s="241"/>
      <c r="E2" s="241"/>
      <c r="F2" s="241"/>
      <c r="G2" s="241"/>
      <c r="H2" s="241"/>
      <c r="I2" s="241"/>
      <c r="J2" s="242"/>
    </row>
    <row r="3" spans="2:10" ht="49.5">
      <c r="B3" s="119" t="s">
        <v>103</v>
      </c>
      <c r="C3" s="120" t="s">
        <v>104</v>
      </c>
      <c r="D3" s="121" t="s">
        <v>115</v>
      </c>
      <c r="E3" s="121" t="s">
        <v>116</v>
      </c>
      <c r="F3" s="121" t="s">
        <v>117</v>
      </c>
      <c r="G3" s="121" t="s">
        <v>118</v>
      </c>
      <c r="H3" s="121" t="s">
        <v>151</v>
      </c>
      <c r="I3" s="122" t="s">
        <v>105</v>
      </c>
      <c r="J3" s="123" t="s">
        <v>106</v>
      </c>
    </row>
    <row r="4" spans="2:10" ht="16.5">
      <c r="B4" s="33" t="s">
        <v>69</v>
      </c>
      <c r="C4" s="124">
        <v>524</v>
      </c>
      <c r="D4" s="125">
        <v>157</v>
      </c>
      <c r="E4" s="125">
        <v>334</v>
      </c>
      <c r="F4" s="125">
        <v>35</v>
      </c>
      <c r="G4" s="126">
        <v>25.5</v>
      </c>
      <c r="H4" s="127">
        <f>((D4*0.33)+E4+(F4*0.25))</f>
        <v>394.56</v>
      </c>
      <c r="I4" s="127">
        <f>+H4/G4</f>
        <v>15.472941176470588</v>
      </c>
      <c r="J4" s="128">
        <v>5</v>
      </c>
    </row>
    <row r="5" spans="2:10" ht="16.5">
      <c r="B5" s="104" t="s">
        <v>70</v>
      </c>
      <c r="C5" s="124">
        <v>420</v>
      </c>
      <c r="D5" s="125">
        <v>151</v>
      </c>
      <c r="E5" s="125">
        <v>244</v>
      </c>
      <c r="F5" s="125"/>
      <c r="G5" s="126">
        <v>21.5</v>
      </c>
      <c r="H5" s="127">
        <f aca="true" t="shared" si="0" ref="H5:H14">((D5*0.33)+E5+(F5*0.25))</f>
        <v>293.83</v>
      </c>
      <c r="I5" s="127">
        <f aca="true" t="shared" si="1" ref="I5:I14">+H5/G5</f>
        <v>13.666511627906976</v>
      </c>
      <c r="J5" s="128">
        <v>4</v>
      </c>
    </row>
    <row r="6" spans="2:10" ht="16.5">
      <c r="B6" s="104" t="s">
        <v>71</v>
      </c>
      <c r="C6" s="124">
        <v>536</v>
      </c>
      <c r="D6" s="125">
        <v>132</v>
      </c>
      <c r="E6" s="125">
        <v>309</v>
      </c>
      <c r="F6" s="125"/>
      <c r="G6" s="126">
        <v>22</v>
      </c>
      <c r="H6" s="127">
        <f t="shared" si="0"/>
        <v>352.56</v>
      </c>
      <c r="I6" s="127">
        <f t="shared" si="1"/>
        <v>16.025454545454547</v>
      </c>
      <c r="J6" s="128">
        <v>4</v>
      </c>
    </row>
    <row r="7" spans="2:10" ht="16.5">
      <c r="B7" s="104" t="s">
        <v>72</v>
      </c>
      <c r="C7" s="124">
        <v>475</v>
      </c>
      <c r="D7" s="125">
        <v>101</v>
      </c>
      <c r="E7" s="125">
        <v>294</v>
      </c>
      <c r="F7" s="125"/>
      <c r="G7" s="126">
        <v>23</v>
      </c>
      <c r="H7" s="127">
        <f t="shared" si="0"/>
        <v>327.33</v>
      </c>
      <c r="I7" s="127">
        <f t="shared" si="1"/>
        <v>14.231739130434782</v>
      </c>
      <c r="J7" s="128">
        <v>4</v>
      </c>
    </row>
    <row r="8" spans="2:10" ht="16.5">
      <c r="B8" s="104" t="s">
        <v>73</v>
      </c>
      <c r="C8" s="124">
        <v>486</v>
      </c>
      <c r="D8" s="125">
        <v>102</v>
      </c>
      <c r="E8" s="125">
        <v>316</v>
      </c>
      <c r="F8" s="125"/>
      <c r="G8" s="126">
        <v>22</v>
      </c>
      <c r="H8" s="127">
        <f t="shared" si="0"/>
        <v>349.66</v>
      </c>
      <c r="I8" s="127">
        <f t="shared" si="1"/>
        <v>15.893636363636364</v>
      </c>
      <c r="J8" s="128">
        <v>4</v>
      </c>
    </row>
    <row r="9" spans="2:10" ht="16.5">
      <c r="B9" s="104" t="s">
        <v>74</v>
      </c>
      <c r="C9" s="124">
        <v>405</v>
      </c>
      <c r="D9" s="125">
        <v>107</v>
      </c>
      <c r="E9" s="125">
        <v>271</v>
      </c>
      <c r="F9" s="125"/>
      <c r="G9" s="126">
        <v>22.25</v>
      </c>
      <c r="H9" s="127">
        <f t="shared" si="0"/>
        <v>306.31</v>
      </c>
      <c r="I9" s="127">
        <f t="shared" si="1"/>
        <v>13.766741573033707</v>
      </c>
      <c r="J9" s="128">
        <v>4</v>
      </c>
    </row>
    <row r="10" spans="2:10" ht="16.5">
      <c r="B10" s="104" t="s">
        <v>75</v>
      </c>
      <c r="C10" s="124">
        <v>585</v>
      </c>
      <c r="D10" s="125">
        <v>96</v>
      </c>
      <c r="E10" s="125">
        <v>289</v>
      </c>
      <c r="F10" s="125">
        <v>25</v>
      </c>
      <c r="G10" s="126">
        <v>31</v>
      </c>
      <c r="H10" s="127">
        <f t="shared" si="0"/>
        <v>326.93</v>
      </c>
      <c r="I10" s="127">
        <f t="shared" si="1"/>
        <v>10.546129032258065</v>
      </c>
      <c r="J10" s="128">
        <v>6</v>
      </c>
    </row>
    <row r="11" spans="2:10" ht="16.5">
      <c r="B11" s="104" t="s">
        <v>76</v>
      </c>
      <c r="C11" s="124">
        <v>758</v>
      </c>
      <c r="D11" s="125">
        <v>144</v>
      </c>
      <c r="E11" s="125">
        <v>417</v>
      </c>
      <c r="F11" s="125"/>
      <c r="G11" s="126">
        <v>31</v>
      </c>
      <c r="H11" s="127">
        <f t="shared" si="0"/>
        <v>464.52</v>
      </c>
      <c r="I11" s="127">
        <f t="shared" si="1"/>
        <v>14.984516129032258</v>
      </c>
      <c r="J11" s="128">
        <v>6</v>
      </c>
    </row>
    <row r="12" spans="2:10" ht="16.5">
      <c r="B12" s="106" t="s">
        <v>77</v>
      </c>
      <c r="C12" s="124">
        <v>858</v>
      </c>
      <c r="D12" s="125">
        <v>196</v>
      </c>
      <c r="E12" s="125">
        <v>451</v>
      </c>
      <c r="F12" s="125">
        <v>35</v>
      </c>
      <c r="G12" s="126">
        <v>30.5</v>
      </c>
      <c r="H12" s="127">
        <f t="shared" si="0"/>
        <v>524.4300000000001</v>
      </c>
      <c r="I12" s="127">
        <f t="shared" si="1"/>
        <v>17.1944262295082</v>
      </c>
      <c r="J12" s="128">
        <v>6</v>
      </c>
    </row>
    <row r="13" spans="2:10" ht="16.5">
      <c r="B13" s="106" t="s">
        <v>78</v>
      </c>
      <c r="C13" s="124">
        <v>839</v>
      </c>
      <c r="D13" s="125">
        <v>79</v>
      </c>
      <c r="E13" s="125">
        <v>253</v>
      </c>
      <c r="F13" s="125"/>
      <c r="G13" s="126">
        <v>31</v>
      </c>
      <c r="H13" s="127">
        <f t="shared" si="0"/>
        <v>279.07</v>
      </c>
      <c r="I13" s="127">
        <f t="shared" si="1"/>
        <v>9.002258064516129</v>
      </c>
      <c r="J13" s="128">
        <v>6</v>
      </c>
    </row>
    <row r="14" spans="2:10" ht="16.5">
      <c r="B14" s="106" t="s">
        <v>79</v>
      </c>
      <c r="C14" s="124">
        <v>280</v>
      </c>
      <c r="D14" s="125">
        <v>89</v>
      </c>
      <c r="E14" s="125">
        <v>143</v>
      </c>
      <c r="F14" s="125">
        <v>24</v>
      </c>
      <c r="G14" s="126">
        <v>18</v>
      </c>
      <c r="H14" s="127">
        <f t="shared" si="0"/>
        <v>178.37</v>
      </c>
      <c r="I14" s="127">
        <f t="shared" si="1"/>
        <v>9.909444444444444</v>
      </c>
      <c r="J14" s="128">
        <v>3</v>
      </c>
    </row>
    <row r="15" spans="2:10" ht="66" hidden="1">
      <c r="B15" s="129" t="s">
        <v>108</v>
      </c>
      <c r="C15" s="130" t="s">
        <v>107</v>
      </c>
      <c r="D15" s="125"/>
      <c r="E15" s="125"/>
      <c r="F15" s="125"/>
      <c r="G15" s="126">
        <v>37</v>
      </c>
      <c r="H15" s="127"/>
      <c r="I15" s="131" t="s">
        <v>107</v>
      </c>
      <c r="J15" s="128">
        <v>5</v>
      </c>
    </row>
    <row r="16" spans="2:10" ht="17.25" thickBot="1">
      <c r="B16" s="132" t="s">
        <v>109</v>
      </c>
      <c r="C16" s="133">
        <f>SUM(C4:C15)</f>
        <v>6166</v>
      </c>
      <c r="D16" s="134">
        <f>SUM(D4:D15)</f>
        <v>1354</v>
      </c>
      <c r="E16" s="134">
        <f>SUM(E4:E15)</f>
        <v>3321</v>
      </c>
      <c r="F16" s="134">
        <f>SUM(F4:F15)</f>
        <v>119</v>
      </c>
      <c r="G16" s="135">
        <f>SUM(G4:G14)</f>
        <v>277.75</v>
      </c>
      <c r="H16" s="135">
        <f>SUM(H4:H15)</f>
        <v>3797.57</v>
      </c>
      <c r="I16" s="136">
        <f>H16/G16</f>
        <v>13.672619261926194</v>
      </c>
      <c r="J16" s="137">
        <f>SUM(J4:J15)</f>
        <v>57</v>
      </c>
    </row>
    <row r="17" spans="2:10" ht="16.5">
      <c r="B17" s="138" t="s">
        <v>110</v>
      </c>
      <c r="C17" s="243"/>
      <c r="D17" s="243"/>
      <c r="E17" s="139"/>
      <c r="F17" s="140" t="s">
        <v>111</v>
      </c>
      <c r="G17" s="141"/>
      <c r="H17" s="139"/>
      <c r="I17" s="139"/>
      <c r="J17" s="142"/>
    </row>
    <row r="18" spans="2:10" ht="16.5">
      <c r="B18" s="143"/>
      <c r="C18" s="139" t="s">
        <v>112</v>
      </c>
      <c r="D18" s="139"/>
      <c r="E18" s="139"/>
      <c r="F18" s="139"/>
      <c r="G18" s="139"/>
      <c r="H18" s="139" t="s">
        <v>113</v>
      </c>
      <c r="I18" s="139"/>
      <c r="J18" s="142"/>
    </row>
    <row r="19" spans="2:10" ht="17.25" thickBot="1">
      <c r="B19" s="144"/>
      <c r="C19" s="145"/>
      <c r="D19" s="146"/>
      <c r="E19" s="146"/>
      <c r="F19" s="146"/>
      <c r="G19" s="146"/>
      <c r="H19" s="146"/>
      <c r="I19" s="146"/>
      <c r="J19" s="147"/>
    </row>
    <row r="20" spans="2:10" ht="16.5">
      <c r="B20" s="148"/>
      <c r="J20" s="149"/>
    </row>
    <row r="21" ht="16.5">
      <c r="B21" s="148"/>
    </row>
    <row r="22" ht="16.5">
      <c r="B22" s="148"/>
    </row>
  </sheetData>
  <sheetProtection/>
  <mergeCells count="2">
    <mergeCell ref="B2:J2"/>
    <mergeCell ref="C17:D17"/>
  </mergeCells>
  <printOptions/>
  <pageMargins left="0.75" right="0.75" top="1.5" bottom="1" header="0.05" footer="0.5"/>
  <pageSetup horizontalDpi="600" verticalDpi="600" orientation="landscape" r:id="rId2"/>
  <headerFooter alignWithMargins="0">
    <oddHeader>&amp;L&amp;"Garamond,Bold"&amp;14&amp;K003366
SAMPLE REGORGANIZATION WORKSHEET: MPLH CURRENT&amp;R&amp;G</oddHeader>
  </headerFooter>
  <ignoredErrors>
    <ignoredError sqref="G16" formula="1" formulaRange="1"/>
    <ignoredError sqref="I16" formula="1"/>
  </ignoredErrors>
  <legacyDrawingHF r:id="rId1"/>
</worksheet>
</file>

<file path=xl/worksheets/sheet5.xml><?xml version="1.0" encoding="utf-8"?>
<worksheet xmlns="http://schemas.openxmlformats.org/spreadsheetml/2006/main" xmlns:r="http://schemas.openxmlformats.org/officeDocument/2006/relationships">
  <dimension ref="A1:I24"/>
  <sheetViews>
    <sheetView showGridLines="0" zoomScale="90" zoomScaleNormal="90" zoomScalePageLayoutView="0" workbookViewId="0" topLeftCell="A1">
      <selection activeCell="A10" sqref="A10"/>
    </sheetView>
  </sheetViews>
  <sheetFormatPr defaultColWidth="11.421875" defaultRowHeight="12.75"/>
  <cols>
    <col min="1" max="2" width="11.421875" style="4" customWidth="1"/>
    <col min="3" max="4" width="12.140625" style="5" customWidth="1"/>
    <col min="5" max="5" width="9.8515625" style="5" customWidth="1"/>
    <col min="6" max="8" width="11.421875" style="5" customWidth="1"/>
    <col min="9" max="9" width="31.00390625" style="6" customWidth="1"/>
    <col min="10" max="16384" width="11.421875" style="4" customWidth="1"/>
  </cols>
  <sheetData>
    <row r="1" ht="17.25" thickBot="1">
      <c r="A1" s="18"/>
    </row>
    <row r="2" spans="2:9" ht="16.5">
      <c r="B2" s="244" t="s">
        <v>130</v>
      </c>
      <c r="C2" s="245"/>
      <c r="D2" s="245"/>
      <c r="E2" s="245"/>
      <c r="F2" s="245"/>
      <c r="G2" s="245"/>
      <c r="H2" s="245"/>
      <c r="I2" s="246"/>
    </row>
    <row r="3" spans="2:9" ht="16.5">
      <c r="B3" s="247" t="s">
        <v>119</v>
      </c>
      <c r="C3" s="248"/>
      <c r="D3" s="248"/>
      <c r="E3" s="248"/>
      <c r="F3" s="248"/>
      <c r="G3" s="248"/>
      <c r="H3" s="248"/>
      <c r="I3" s="249"/>
    </row>
    <row r="4" spans="2:9" ht="49.5">
      <c r="B4" s="103" t="s">
        <v>103</v>
      </c>
      <c r="C4" s="23" t="s">
        <v>120</v>
      </c>
      <c r="D4" s="23" t="s">
        <v>121</v>
      </c>
      <c r="E4" s="24" t="s">
        <v>140</v>
      </c>
      <c r="F4" s="23" t="s">
        <v>138</v>
      </c>
      <c r="G4" s="23" t="s">
        <v>152</v>
      </c>
      <c r="H4" s="23" t="s">
        <v>139</v>
      </c>
      <c r="I4" s="25" t="s">
        <v>106</v>
      </c>
    </row>
    <row r="5" spans="2:9" ht="16.5">
      <c r="B5" s="33" t="s">
        <v>69</v>
      </c>
      <c r="C5" s="35">
        <v>157</v>
      </c>
      <c r="D5" s="35">
        <v>347</v>
      </c>
      <c r="E5" s="35">
        <v>35</v>
      </c>
      <c r="F5" s="36">
        <v>25.5</v>
      </c>
      <c r="G5" s="37">
        <f>((C5*0.33)+D5+(E5*0.25))</f>
        <v>407.56</v>
      </c>
      <c r="H5" s="37">
        <f>+G5/F5</f>
        <v>15.982745098039215</v>
      </c>
      <c r="I5" s="38">
        <v>5</v>
      </c>
    </row>
    <row r="6" spans="2:9" ht="16.5">
      <c r="B6" s="104" t="s">
        <v>70</v>
      </c>
      <c r="C6" s="35">
        <v>151</v>
      </c>
      <c r="D6" s="35">
        <v>253</v>
      </c>
      <c r="E6" s="35"/>
      <c r="F6" s="36">
        <v>22</v>
      </c>
      <c r="G6" s="37">
        <f>((C6*0.33)+D6+(E6*0.25))</f>
        <v>302.83</v>
      </c>
      <c r="H6" s="37">
        <f aca="true" t="shared" si="0" ref="H6:H16">+G6/F6</f>
        <v>13.764999999999999</v>
      </c>
      <c r="I6" s="38">
        <v>4</v>
      </c>
    </row>
    <row r="7" spans="2:9" ht="16.5">
      <c r="B7" s="104" t="s">
        <v>71</v>
      </c>
      <c r="C7" s="35">
        <v>132</v>
      </c>
      <c r="D7" s="35">
        <v>320</v>
      </c>
      <c r="E7" s="35"/>
      <c r="F7" s="36">
        <v>22</v>
      </c>
      <c r="G7" s="37">
        <f>((C7*0.33)+D7+(E7*0.25))</f>
        <v>363.56</v>
      </c>
      <c r="H7" s="37">
        <f t="shared" si="0"/>
        <v>16.525454545454547</v>
      </c>
      <c r="I7" s="38">
        <v>4</v>
      </c>
    </row>
    <row r="8" spans="2:9" ht="16.5">
      <c r="B8" s="104" t="s">
        <v>72</v>
      </c>
      <c r="C8" s="105">
        <v>331</v>
      </c>
      <c r="D8" s="35">
        <v>306</v>
      </c>
      <c r="E8" s="35"/>
      <c r="F8" s="36">
        <v>23</v>
      </c>
      <c r="G8" s="37">
        <f>((C8*0.5)+D8+(E8*0.25))</f>
        <v>471.5</v>
      </c>
      <c r="H8" s="37">
        <f t="shared" si="0"/>
        <v>20.5</v>
      </c>
      <c r="I8" s="38">
        <v>4</v>
      </c>
    </row>
    <row r="9" spans="2:9" ht="16.5">
      <c r="B9" s="104" t="s">
        <v>73</v>
      </c>
      <c r="C9" s="105">
        <v>337</v>
      </c>
      <c r="D9" s="35">
        <v>327</v>
      </c>
      <c r="E9" s="35"/>
      <c r="F9" s="36">
        <v>22</v>
      </c>
      <c r="G9" s="37">
        <f>((C9*0.5)+D9+(E9*0.25))</f>
        <v>495.5</v>
      </c>
      <c r="H9" s="37">
        <f t="shared" si="0"/>
        <v>22.522727272727273</v>
      </c>
      <c r="I9" s="38">
        <v>4</v>
      </c>
    </row>
    <row r="10" spans="2:9" ht="16.5">
      <c r="B10" s="104" t="s">
        <v>74</v>
      </c>
      <c r="C10" s="105">
        <v>286</v>
      </c>
      <c r="D10" s="35">
        <v>282</v>
      </c>
      <c r="E10" s="35"/>
      <c r="F10" s="36">
        <v>23.5</v>
      </c>
      <c r="G10" s="37">
        <f>((C10*0.5)+D10+(E10*0.25))</f>
        <v>425</v>
      </c>
      <c r="H10" s="37">
        <f t="shared" si="0"/>
        <v>18.085106382978722</v>
      </c>
      <c r="I10" s="38">
        <v>4</v>
      </c>
    </row>
    <row r="11" spans="2:9" ht="16.5">
      <c r="B11" s="104" t="s">
        <v>75</v>
      </c>
      <c r="C11" s="105">
        <v>350</v>
      </c>
      <c r="D11" s="35">
        <v>302</v>
      </c>
      <c r="E11" s="35">
        <v>25</v>
      </c>
      <c r="F11" s="36">
        <v>27.5</v>
      </c>
      <c r="G11" s="37">
        <f>((C11*0.5)+D11+(E11*0.25))</f>
        <v>483.25</v>
      </c>
      <c r="H11" s="37">
        <f t="shared" si="0"/>
        <v>17.572727272727274</v>
      </c>
      <c r="I11" s="38">
        <v>5</v>
      </c>
    </row>
    <row r="12" spans="2:9" ht="16.5">
      <c r="B12" s="104" t="s">
        <v>76</v>
      </c>
      <c r="C12" s="35">
        <v>144</v>
      </c>
      <c r="D12" s="35">
        <v>430</v>
      </c>
      <c r="E12" s="35"/>
      <c r="F12" s="36">
        <v>26</v>
      </c>
      <c r="G12" s="37">
        <f>((C12*0.33)+D12+(E12*0.25))</f>
        <v>477.52</v>
      </c>
      <c r="H12" s="37">
        <f t="shared" si="0"/>
        <v>18.366153846153846</v>
      </c>
      <c r="I12" s="38">
        <v>5</v>
      </c>
    </row>
    <row r="13" spans="2:9" ht="16.5">
      <c r="B13" s="106" t="s">
        <v>77</v>
      </c>
      <c r="C13" s="35">
        <v>196</v>
      </c>
      <c r="D13" s="35">
        <v>467</v>
      </c>
      <c r="E13" s="35">
        <v>35</v>
      </c>
      <c r="F13" s="36">
        <v>30.5</v>
      </c>
      <c r="G13" s="37">
        <f>((C13*0.33)+D13+(E13*0.25))</f>
        <v>540.4300000000001</v>
      </c>
      <c r="H13" s="37">
        <f t="shared" si="0"/>
        <v>17.719016393442626</v>
      </c>
      <c r="I13" s="38">
        <v>6</v>
      </c>
    </row>
    <row r="14" spans="2:9" ht="16.5">
      <c r="B14" s="106" t="s">
        <v>78</v>
      </c>
      <c r="C14" s="35">
        <v>79</v>
      </c>
      <c r="D14" s="35">
        <v>262</v>
      </c>
      <c r="E14" s="35"/>
      <c r="F14" s="36">
        <v>27.5</v>
      </c>
      <c r="G14" s="37">
        <f>((C14*0.33)+D14+(E14*0.25))</f>
        <v>288.07</v>
      </c>
      <c r="H14" s="37">
        <f t="shared" si="0"/>
        <v>10.475272727272728</v>
      </c>
      <c r="I14" s="38">
        <v>5</v>
      </c>
    </row>
    <row r="15" spans="2:9" ht="16.5">
      <c r="B15" s="106" t="s">
        <v>79</v>
      </c>
      <c r="C15" s="35">
        <v>89</v>
      </c>
      <c r="D15" s="35">
        <v>147</v>
      </c>
      <c r="E15" s="35">
        <v>24</v>
      </c>
      <c r="F15" s="36">
        <v>18</v>
      </c>
      <c r="G15" s="37">
        <f>((C15*0.33)+D15+(E15*0.25))</f>
        <v>182.37</v>
      </c>
      <c r="H15" s="37">
        <f t="shared" si="0"/>
        <v>10.131666666666668</v>
      </c>
      <c r="I15" s="38">
        <v>3</v>
      </c>
    </row>
    <row r="16" spans="2:9" ht="16.5">
      <c r="B16" s="107" t="s">
        <v>109</v>
      </c>
      <c r="C16" s="108">
        <f>SUM(C5:C15)</f>
        <v>2252</v>
      </c>
      <c r="D16" s="108">
        <f>SUM(D5:D15)</f>
        <v>3443</v>
      </c>
      <c r="E16" s="108">
        <f>SUM(E5:E15)</f>
        <v>119</v>
      </c>
      <c r="F16" s="109">
        <f>SUM(F5:F15)</f>
        <v>267.5</v>
      </c>
      <c r="G16" s="109">
        <f>SUM(G5:G15)</f>
        <v>4437.589999999999</v>
      </c>
      <c r="H16" s="110">
        <f t="shared" si="0"/>
        <v>16.5891214953271</v>
      </c>
      <c r="I16" s="111">
        <f>SUM(I5:I15)</f>
        <v>49</v>
      </c>
    </row>
    <row r="17" spans="2:9" ht="49.5" hidden="1">
      <c r="B17" s="60" t="s">
        <v>108</v>
      </c>
      <c r="C17" s="61"/>
      <c r="D17" s="61"/>
      <c r="E17" s="61"/>
      <c r="F17" s="62">
        <v>37</v>
      </c>
      <c r="G17" s="63"/>
      <c r="H17" s="64" t="s">
        <v>107</v>
      </c>
      <c r="I17" s="65">
        <v>5</v>
      </c>
    </row>
    <row r="18" spans="2:9" ht="16.5" hidden="1">
      <c r="B18" s="72"/>
      <c r="C18" s="7"/>
      <c r="D18" s="7"/>
      <c r="E18" s="7"/>
      <c r="F18" s="73"/>
      <c r="G18" s="73"/>
      <c r="H18" s="73"/>
      <c r="I18" s="65"/>
    </row>
    <row r="19" spans="2:9" ht="16.5">
      <c r="B19" s="112" t="s">
        <v>110</v>
      </c>
      <c r="C19" s="91"/>
      <c r="D19" s="91"/>
      <c r="E19" s="113" t="s">
        <v>122</v>
      </c>
      <c r="F19" s="114"/>
      <c r="G19" s="91"/>
      <c r="H19" s="91"/>
      <c r="I19" s="95"/>
    </row>
    <row r="20" spans="2:9" ht="16.5">
      <c r="B20" s="115" t="s">
        <v>123</v>
      </c>
      <c r="C20" s="91"/>
      <c r="D20" s="96" t="s">
        <v>124</v>
      </c>
      <c r="E20" s="96"/>
      <c r="F20" s="96"/>
      <c r="G20" s="250" t="s">
        <v>125</v>
      </c>
      <c r="H20" s="250"/>
      <c r="I20" s="95" t="s">
        <v>126</v>
      </c>
    </row>
    <row r="21" spans="2:9" ht="16.5">
      <c r="B21" s="87" t="s">
        <v>127</v>
      </c>
      <c r="C21" s="88"/>
      <c r="D21" s="88"/>
      <c r="E21" s="88"/>
      <c r="F21" s="88"/>
      <c r="G21" s="88"/>
      <c r="H21" s="88"/>
      <c r="I21" s="95"/>
    </row>
    <row r="22" spans="2:9" ht="17.25" thickBot="1">
      <c r="B22" s="97" t="s">
        <v>128</v>
      </c>
      <c r="C22" s="98"/>
      <c r="D22" s="98"/>
      <c r="E22" s="98"/>
      <c r="F22" s="98"/>
      <c r="G22" s="98"/>
      <c r="H22" s="98"/>
      <c r="I22" s="100"/>
    </row>
    <row r="23" spans="2:7" ht="16.5">
      <c r="B23" s="102"/>
      <c r="G23" s="5" t="s">
        <v>129</v>
      </c>
    </row>
    <row r="24" ht="16.5">
      <c r="B24" s="102"/>
    </row>
  </sheetData>
  <sheetProtection/>
  <mergeCells count="3">
    <mergeCell ref="B2:I2"/>
    <mergeCell ref="B3:I3"/>
    <mergeCell ref="G20:H20"/>
  </mergeCells>
  <printOptions/>
  <pageMargins left="0.75" right="0.75" top="1.5" bottom="1" header="0.05" footer="0.5"/>
  <pageSetup orientation="landscape" r:id="rId2"/>
  <headerFooter>
    <oddHeader>&amp;L&amp;"Garamond,Bold"&amp;14&amp;K003366
SAMPLE REGORGANIZATION WORKSHEET: MPLH YR 1 REORG&amp;R&amp;G</oddHeader>
  </headerFooter>
  <ignoredErrors>
    <ignoredError sqref="H16" formula="1"/>
  </ignoredErrors>
  <legacyDrawingHF r:id="rId1"/>
</worksheet>
</file>

<file path=xl/worksheets/sheet6.xml><?xml version="1.0" encoding="utf-8"?>
<worksheet xmlns="http://schemas.openxmlformats.org/spreadsheetml/2006/main" xmlns:r="http://schemas.openxmlformats.org/officeDocument/2006/relationships">
  <dimension ref="A1:T28"/>
  <sheetViews>
    <sheetView showGridLines="0" zoomScalePageLayoutView="0" workbookViewId="0" topLeftCell="A1">
      <selection activeCell="J4" sqref="J4"/>
    </sheetView>
  </sheetViews>
  <sheetFormatPr defaultColWidth="11.421875" defaultRowHeight="12.75"/>
  <cols>
    <col min="1" max="2" width="11.421875" style="4" customWidth="1"/>
    <col min="3" max="4" width="12.140625" style="5" customWidth="1"/>
    <col min="5" max="5" width="9.8515625" style="5" customWidth="1"/>
    <col min="6" max="8" width="11.421875" style="5" customWidth="1"/>
    <col min="9" max="9" width="16.421875" style="6" customWidth="1"/>
    <col min="10" max="12" width="9.00390625" style="6" customWidth="1"/>
    <col min="13" max="13" width="12.00390625" style="7" customWidth="1"/>
    <col min="14" max="14" width="9.421875" style="8" customWidth="1"/>
    <col min="15" max="15" width="8.00390625" style="8" customWidth="1"/>
    <col min="16" max="16" width="11.421875" style="9" customWidth="1"/>
    <col min="17" max="17" width="13.8515625" style="5" customWidth="1"/>
    <col min="18" max="16384" width="11.421875" style="4" customWidth="1"/>
  </cols>
  <sheetData>
    <row r="1" ht="17.25" thickBot="1">
      <c r="A1" s="18"/>
    </row>
    <row r="2" spans="2:17" ht="17.25" thickBot="1">
      <c r="B2" s="254" t="s">
        <v>131</v>
      </c>
      <c r="C2" s="255"/>
      <c r="D2" s="255"/>
      <c r="E2" s="255"/>
      <c r="F2" s="255"/>
      <c r="G2" s="255"/>
      <c r="H2" s="255"/>
      <c r="I2" s="255"/>
      <c r="J2" s="10"/>
      <c r="K2" s="10"/>
      <c r="L2" s="10"/>
      <c r="M2" s="11" t="s">
        <v>132</v>
      </c>
      <c r="N2" s="10"/>
      <c r="O2" s="10"/>
      <c r="P2" s="10"/>
      <c r="Q2" s="12"/>
    </row>
    <row r="3" spans="2:17" ht="17.25" thickBot="1">
      <c r="B3" s="13"/>
      <c r="C3" s="14"/>
      <c r="D3" s="14"/>
      <c r="E3" s="14"/>
      <c r="F3" s="14"/>
      <c r="G3" s="14"/>
      <c r="H3" s="14"/>
      <c r="I3" s="14"/>
      <c r="J3" s="15" t="s">
        <v>162</v>
      </c>
      <c r="K3" s="14"/>
      <c r="L3" s="16"/>
      <c r="M3" s="16"/>
      <c r="N3" s="16"/>
      <c r="O3" s="16"/>
      <c r="P3" s="16"/>
      <c r="Q3" s="17"/>
    </row>
    <row r="4" spans="2:17" ht="17.25" thickBot="1">
      <c r="B4" s="13"/>
      <c r="C4" s="19"/>
      <c r="D4" s="19"/>
      <c r="E4" s="19"/>
      <c r="F4" s="19"/>
      <c r="G4" s="19"/>
      <c r="H4" s="19"/>
      <c r="I4" s="19"/>
      <c r="J4" s="16"/>
      <c r="K4" s="19" t="s">
        <v>163</v>
      </c>
      <c r="L4" s="16"/>
      <c r="M4" s="16"/>
      <c r="N4" s="16"/>
      <c r="O4" s="16"/>
      <c r="P4" s="16"/>
      <c r="Q4" s="237"/>
    </row>
    <row r="5" spans="1:17" ht="17.25" thickBot="1">
      <c r="A5" s="18"/>
      <c r="B5" s="13"/>
      <c r="C5" s="251" t="s">
        <v>144</v>
      </c>
      <c r="D5" s="252"/>
      <c r="E5" s="252"/>
      <c r="F5" s="252"/>
      <c r="G5" s="252"/>
      <c r="H5" s="252"/>
      <c r="I5" s="253"/>
      <c r="J5" s="251" t="s">
        <v>145</v>
      </c>
      <c r="K5" s="252"/>
      <c r="L5" s="252"/>
      <c r="M5" s="252"/>
      <c r="N5" s="252"/>
      <c r="O5" s="252"/>
      <c r="P5" s="253"/>
      <c r="Q5" s="20"/>
    </row>
    <row r="6" spans="2:17" ht="66">
      <c r="B6" s="21" t="s">
        <v>103</v>
      </c>
      <c r="C6" s="22" t="s">
        <v>133</v>
      </c>
      <c r="D6" s="23" t="s">
        <v>134</v>
      </c>
      <c r="E6" s="24" t="s">
        <v>140</v>
      </c>
      <c r="F6" s="23" t="s">
        <v>138</v>
      </c>
      <c r="G6" s="23" t="s">
        <v>152</v>
      </c>
      <c r="H6" s="23" t="s">
        <v>139</v>
      </c>
      <c r="I6" s="25" t="s">
        <v>106</v>
      </c>
      <c r="J6" s="26" t="s">
        <v>133</v>
      </c>
      <c r="K6" s="27" t="s">
        <v>134</v>
      </c>
      <c r="L6" s="28" t="s">
        <v>140</v>
      </c>
      <c r="M6" s="29" t="s">
        <v>142</v>
      </c>
      <c r="N6" s="30" t="s">
        <v>153</v>
      </c>
      <c r="O6" s="30" t="s">
        <v>143</v>
      </c>
      <c r="P6" s="31" t="s">
        <v>141</v>
      </c>
      <c r="Q6" s="32" t="s">
        <v>135</v>
      </c>
    </row>
    <row r="7" spans="2:17" ht="16.5">
      <c r="B7" s="33" t="s">
        <v>69</v>
      </c>
      <c r="C7" s="34">
        <v>157</v>
      </c>
      <c r="D7" s="35">
        <v>347</v>
      </c>
      <c r="E7" s="35">
        <v>35</v>
      </c>
      <c r="F7" s="36">
        <v>25.5</v>
      </c>
      <c r="G7" s="37">
        <v>407.56</v>
      </c>
      <c r="H7" s="37">
        <v>15.982745098039215</v>
      </c>
      <c r="I7" s="38">
        <v>5</v>
      </c>
      <c r="J7" s="39">
        <v>362</v>
      </c>
      <c r="K7" s="40">
        <v>349</v>
      </c>
      <c r="L7" s="40">
        <v>35</v>
      </c>
      <c r="M7" s="41">
        <v>19.75</v>
      </c>
      <c r="N7" s="42">
        <f>(J7*0.5)+K7+(L7*0.25)</f>
        <v>538.75</v>
      </c>
      <c r="O7" s="43">
        <f>N7/M7</f>
        <v>27.27848101265823</v>
      </c>
      <c r="P7" s="38">
        <v>4</v>
      </c>
      <c r="Q7" s="44">
        <f aca="true" t="shared" si="0" ref="Q7:Q19">O7-H7</f>
        <v>11.295735914619014</v>
      </c>
    </row>
    <row r="8" spans="2:17" ht="16.5">
      <c r="B8" s="33" t="s">
        <v>70</v>
      </c>
      <c r="C8" s="34">
        <v>151</v>
      </c>
      <c r="D8" s="35">
        <v>253</v>
      </c>
      <c r="E8" s="35"/>
      <c r="F8" s="36">
        <v>22</v>
      </c>
      <c r="G8" s="37">
        <v>302.83</v>
      </c>
      <c r="H8" s="37">
        <v>13.764999999999999</v>
      </c>
      <c r="I8" s="38">
        <v>4</v>
      </c>
      <c r="J8" s="39">
        <v>297</v>
      </c>
      <c r="K8" s="40">
        <v>255</v>
      </c>
      <c r="L8" s="40"/>
      <c r="M8" s="41">
        <v>17</v>
      </c>
      <c r="N8" s="42">
        <f aca="true" t="shared" si="1" ref="N8:N17">(J8*0.5)+K8+(L8*0.25)</f>
        <v>403.5</v>
      </c>
      <c r="O8" s="43">
        <f aca="true" t="shared" si="2" ref="O8:O19">N8/M8</f>
        <v>23.735294117647058</v>
      </c>
      <c r="P8" s="38">
        <v>4</v>
      </c>
      <c r="Q8" s="44">
        <f t="shared" si="0"/>
        <v>9.97029411764706</v>
      </c>
    </row>
    <row r="9" spans="2:17" ht="16.5">
      <c r="B9" s="33" t="s">
        <v>71</v>
      </c>
      <c r="C9" s="34">
        <v>132</v>
      </c>
      <c r="D9" s="35">
        <v>320</v>
      </c>
      <c r="E9" s="35"/>
      <c r="F9" s="36">
        <v>22</v>
      </c>
      <c r="G9" s="37">
        <v>363.56</v>
      </c>
      <c r="H9" s="37">
        <v>16.525454545454547</v>
      </c>
      <c r="I9" s="38">
        <v>4</v>
      </c>
      <c r="J9" s="39">
        <v>364</v>
      </c>
      <c r="K9" s="40">
        <v>322</v>
      </c>
      <c r="L9" s="40"/>
      <c r="M9" s="41">
        <v>19.5</v>
      </c>
      <c r="N9" s="42">
        <f t="shared" si="1"/>
        <v>504</v>
      </c>
      <c r="O9" s="43">
        <f t="shared" si="2"/>
        <v>25.846153846153847</v>
      </c>
      <c r="P9" s="38">
        <v>4</v>
      </c>
      <c r="Q9" s="44">
        <f t="shared" si="0"/>
        <v>9.3206993006993</v>
      </c>
    </row>
    <row r="10" spans="2:17" ht="16.5">
      <c r="B10" s="45" t="s">
        <v>72</v>
      </c>
      <c r="C10" s="34">
        <v>331</v>
      </c>
      <c r="D10" s="35">
        <v>306</v>
      </c>
      <c r="E10" s="35"/>
      <c r="F10" s="36">
        <v>23</v>
      </c>
      <c r="G10" s="37">
        <v>471.5</v>
      </c>
      <c r="H10" s="37">
        <v>20.5</v>
      </c>
      <c r="I10" s="38">
        <v>4</v>
      </c>
      <c r="J10" s="39">
        <v>331</v>
      </c>
      <c r="K10" s="40">
        <v>308</v>
      </c>
      <c r="L10" s="40"/>
      <c r="M10" s="41">
        <v>18.25</v>
      </c>
      <c r="N10" s="42">
        <f t="shared" si="1"/>
        <v>473.5</v>
      </c>
      <c r="O10" s="43">
        <f t="shared" si="2"/>
        <v>25.945205479452056</v>
      </c>
      <c r="P10" s="38">
        <v>4</v>
      </c>
      <c r="Q10" s="44">
        <f t="shared" si="0"/>
        <v>5.445205479452056</v>
      </c>
    </row>
    <row r="11" spans="2:17" ht="16.5">
      <c r="B11" s="45" t="s">
        <v>73</v>
      </c>
      <c r="C11" s="34">
        <v>337</v>
      </c>
      <c r="D11" s="35">
        <v>327</v>
      </c>
      <c r="E11" s="35"/>
      <c r="F11" s="36">
        <v>22</v>
      </c>
      <c r="G11" s="37">
        <v>495.5</v>
      </c>
      <c r="H11" s="37">
        <v>22.522727272727273</v>
      </c>
      <c r="I11" s="38">
        <v>4</v>
      </c>
      <c r="J11" s="39">
        <v>337</v>
      </c>
      <c r="K11" s="40">
        <v>329</v>
      </c>
      <c r="L11" s="40"/>
      <c r="M11" s="41">
        <v>18</v>
      </c>
      <c r="N11" s="42">
        <f t="shared" si="1"/>
        <v>497.5</v>
      </c>
      <c r="O11" s="43">
        <f t="shared" si="2"/>
        <v>27.63888888888889</v>
      </c>
      <c r="P11" s="38">
        <v>4</v>
      </c>
      <c r="Q11" s="44">
        <f t="shared" si="0"/>
        <v>5.116161616161616</v>
      </c>
    </row>
    <row r="12" spans="2:17" ht="16.5">
      <c r="B12" s="45" t="s">
        <v>74</v>
      </c>
      <c r="C12" s="34">
        <v>286</v>
      </c>
      <c r="D12" s="35">
        <v>282</v>
      </c>
      <c r="E12" s="35"/>
      <c r="F12" s="36">
        <v>23.5</v>
      </c>
      <c r="G12" s="37">
        <v>425</v>
      </c>
      <c r="H12" s="37">
        <v>18.085106382978722</v>
      </c>
      <c r="I12" s="38">
        <v>4</v>
      </c>
      <c r="J12" s="39">
        <v>286</v>
      </c>
      <c r="K12" s="40">
        <v>283</v>
      </c>
      <c r="L12" s="40"/>
      <c r="M12" s="41">
        <v>16.75</v>
      </c>
      <c r="N12" s="42">
        <f t="shared" si="1"/>
        <v>426</v>
      </c>
      <c r="O12" s="43">
        <f t="shared" si="2"/>
        <v>25.432835820895523</v>
      </c>
      <c r="P12" s="38">
        <v>4</v>
      </c>
      <c r="Q12" s="44">
        <f t="shared" si="0"/>
        <v>7.347729437916801</v>
      </c>
    </row>
    <row r="13" spans="2:17" ht="16.5">
      <c r="B13" s="45" t="s">
        <v>75</v>
      </c>
      <c r="C13" s="34">
        <v>350</v>
      </c>
      <c r="D13" s="35">
        <v>302</v>
      </c>
      <c r="E13" s="35">
        <v>25</v>
      </c>
      <c r="F13" s="36">
        <v>27.5</v>
      </c>
      <c r="G13" s="37">
        <v>483.25</v>
      </c>
      <c r="H13" s="37">
        <v>17.572727272727274</v>
      </c>
      <c r="I13" s="38">
        <v>5</v>
      </c>
      <c r="J13" s="39">
        <v>350</v>
      </c>
      <c r="K13" s="40">
        <v>302</v>
      </c>
      <c r="L13" s="40">
        <v>25</v>
      </c>
      <c r="M13" s="41">
        <v>21.3</v>
      </c>
      <c r="N13" s="42">
        <f t="shared" si="1"/>
        <v>483.25</v>
      </c>
      <c r="O13" s="43">
        <f t="shared" si="2"/>
        <v>22.687793427230048</v>
      </c>
      <c r="P13" s="38">
        <v>5</v>
      </c>
      <c r="Q13" s="44">
        <f t="shared" si="0"/>
        <v>5.115066154502774</v>
      </c>
    </row>
    <row r="14" spans="2:17" ht="16.5">
      <c r="B14" s="33" t="s">
        <v>76</v>
      </c>
      <c r="C14" s="34">
        <v>144</v>
      </c>
      <c r="D14" s="35">
        <v>430</v>
      </c>
      <c r="E14" s="35"/>
      <c r="F14" s="36">
        <v>26</v>
      </c>
      <c r="G14" s="37">
        <v>477.52</v>
      </c>
      <c r="H14" s="37">
        <v>18.366153846153846</v>
      </c>
      <c r="I14" s="38">
        <v>5</v>
      </c>
      <c r="J14" s="39">
        <v>430</v>
      </c>
      <c r="K14" s="40">
        <v>434</v>
      </c>
      <c r="L14" s="40"/>
      <c r="M14" s="41">
        <v>26</v>
      </c>
      <c r="N14" s="42">
        <f t="shared" si="1"/>
        <v>649</v>
      </c>
      <c r="O14" s="43">
        <f t="shared" si="2"/>
        <v>24.96153846153846</v>
      </c>
      <c r="P14" s="38">
        <v>6</v>
      </c>
      <c r="Q14" s="44">
        <f t="shared" si="0"/>
        <v>6.595384615384614</v>
      </c>
    </row>
    <row r="15" spans="2:17" ht="16.5">
      <c r="B15" s="46" t="s">
        <v>77</v>
      </c>
      <c r="C15" s="34">
        <v>196</v>
      </c>
      <c r="D15" s="35">
        <v>467</v>
      </c>
      <c r="E15" s="35">
        <v>35</v>
      </c>
      <c r="F15" s="36">
        <v>30.5</v>
      </c>
      <c r="G15" s="37">
        <v>540.4300000000001</v>
      </c>
      <c r="H15" s="37">
        <v>17.719016393442626</v>
      </c>
      <c r="I15" s="38">
        <v>6</v>
      </c>
      <c r="J15" s="39">
        <v>456</v>
      </c>
      <c r="K15" s="40">
        <v>469</v>
      </c>
      <c r="L15" s="40">
        <v>35</v>
      </c>
      <c r="M15" s="42">
        <v>28</v>
      </c>
      <c r="N15" s="42">
        <f t="shared" si="1"/>
        <v>705.75</v>
      </c>
      <c r="O15" s="43">
        <f t="shared" si="2"/>
        <v>25.205357142857142</v>
      </c>
      <c r="P15" s="38">
        <v>6</v>
      </c>
      <c r="Q15" s="44">
        <f t="shared" si="0"/>
        <v>7.486340749414516</v>
      </c>
    </row>
    <row r="16" spans="2:20" ht="16.5">
      <c r="B16" s="46" t="s">
        <v>78</v>
      </c>
      <c r="C16" s="34">
        <v>79</v>
      </c>
      <c r="D16" s="35">
        <v>262</v>
      </c>
      <c r="E16" s="35"/>
      <c r="F16" s="36">
        <v>27.5</v>
      </c>
      <c r="G16" s="37">
        <v>288.07</v>
      </c>
      <c r="H16" s="37">
        <v>10.475272727272728</v>
      </c>
      <c r="I16" s="38">
        <v>5</v>
      </c>
      <c r="J16" s="39">
        <v>251</v>
      </c>
      <c r="K16" s="40">
        <v>264</v>
      </c>
      <c r="L16" s="40"/>
      <c r="M16" s="42">
        <v>22.5</v>
      </c>
      <c r="N16" s="42">
        <f t="shared" si="1"/>
        <v>389.5</v>
      </c>
      <c r="O16" s="43">
        <f t="shared" si="2"/>
        <v>17.31111111111111</v>
      </c>
      <c r="P16" s="38">
        <v>5</v>
      </c>
      <c r="Q16" s="44">
        <f t="shared" si="0"/>
        <v>6.835838383838382</v>
      </c>
      <c r="T16" s="47"/>
    </row>
    <row r="17" spans="2:17" ht="16.5">
      <c r="B17" s="46" t="s">
        <v>79</v>
      </c>
      <c r="C17" s="34">
        <v>89</v>
      </c>
      <c r="D17" s="35">
        <v>147</v>
      </c>
      <c r="E17" s="35">
        <v>24</v>
      </c>
      <c r="F17" s="36">
        <v>18</v>
      </c>
      <c r="G17" s="37">
        <v>182.37</v>
      </c>
      <c r="H17" s="37">
        <v>10.131666666666668</v>
      </c>
      <c r="I17" s="38">
        <v>3</v>
      </c>
      <c r="J17" s="39">
        <v>198</v>
      </c>
      <c r="K17" s="40">
        <v>148</v>
      </c>
      <c r="L17" s="40">
        <v>24</v>
      </c>
      <c r="M17" s="42">
        <v>15</v>
      </c>
      <c r="N17" s="42">
        <f t="shared" si="1"/>
        <v>253</v>
      </c>
      <c r="O17" s="43">
        <f t="shared" si="2"/>
        <v>16.866666666666667</v>
      </c>
      <c r="P17" s="38">
        <v>3</v>
      </c>
      <c r="Q17" s="44">
        <f t="shared" si="0"/>
        <v>6.734999999999999</v>
      </c>
    </row>
    <row r="18" spans="2:17" ht="16.5">
      <c r="B18" s="46" t="s">
        <v>64</v>
      </c>
      <c r="C18" s="34"/>
      <c r="D18" s="35"/>
      <c r="E18" s="35"/>
      <c r="F18" s="36"/>
      <c r="G18" s="37"/>
      <c r="H18" s="37"/>
      <c r="I18" s="38"/>
      <c r="J18" s="48"/>
      <c r="K18" s="49"/>
      <c r="L18" s="49"/>
      <c r="M18" s="50">
        <v>60</v>
      </c>
      <c r="N18" s="50"/>
      <c r="O18" s="43"/>
      <c r="P18" s="51">
        <v>8</v>
      </c>
      <c r="Q18" s="44">
        <f t="shared" si="0"/>
        <v>0</v>
      </c>
    </row>
    <row r="19" spans="2:17" ht="17.25" thickBot="1">
      <c r="B19" s="52" t="s">
        <v>109</v>
      </c>
      <c r="C19" s="53">
        <v>2252</v>
      </c>
      <c r="D19" s="54">
        <v>3443</v>
      </c>
      <c r="E19" s="54">
        <v>119</v>
      </c>
      <c r="F19" s="55">
        <f>SUM(F7:F17)</f>
        <v>267.5</v>
      </c>
      <c r="G19" s="55">
        <v>4437.589999999999</v>
      </c>
      <c r="H19" s="56">
        <v>16.5891214953271</v>
      </c>
      <c r="I19" s="57">
        <v>49</v>
      </c>
      <c r="J19" s="53">
        <f>SUM(J7:J17)</f>
        <v>3662</v>
      </c>
      <c r="K19" s="54">
        <f>SUM(K7:K17)</f>
        <v>3463</v>
      </c>
      <c r="L19" s="54">
        <f>SUM(L7:L17)</f>
        <v>119</v>
      </c>
      <c r="M19" s="55">
        <f>SUM(M7:M18)</f>
        <v>282.05</v>
      </c>
      <c r="N19" s="55">
        <f>SUM(N7:N17)</f>
        <v>5323.75</v>
      </c>
      <c r="O19" s="58">
        <f t="shared" si="2"/>
        <v>18.875199432724692</v>
      </c>
      <c r="P19" s="57">
        <f>SUM(P7:P18)</f>
        <v>57</v>
      </c>
      <c r="Q19" s="59">
        <f t="shared" si="0"/>
        <v>2.286077937397593</v>
      </c>
    </row>
    <row r="20" spans="2:17" ht="50.25" hidden="1" thickBot="1">
      <c r="B20" s="60" t="s">
        <v>108</v>
      </c>
      <c r="C20" s="61"/>
      <c r="D20" s="61"/>
      <c r="E20" s="61"/>
      <c r="F20" s="62">
        <v>37</v>
      </c>
      <c r="G20" s="63"/>
      <c r="H20" s="64" t="s">
        <v>107</v>
      </c>
      <c r="I20" s="65">
        <v>5</v>
      </c>
      <c r="J20" s="66"/>
      <c r="K20" s="66"/>
      <c r="L20" s="66"/>
      <c r="M20" s="67">
        <v>56</v>
      </c>
      <c r="N20" s="68">
        <v>7</v>
      </c>
      <c r="O20" s="69"/>
      <c r="P20" s="70">
        <f>4000/64</f>
        <v>62.5</v>
      </c>
      <c r="Q20" s="71">
        <f>+N20-I20</f>
        <v>2</v>
      </c>
    </row>
    <row r="21" spans="2:17" ht="17.25" hidden="1" thickBot="1">
      <c r="B21" s="72"/>
      <c r="C21" s="7"/>
      <c r="D21" s="7"/>
      <c r="E21" s="7"/>
      <c r="F21" s="73"/>
      <c r="G21" s="73"/>
      <c r="H21" s="73"/>
      <c r="I21" s="65"/>
      <c r="J21" s="74"/>
      <c r="K21" s="50"/>
      <c r="L21" s="50"/>
      <c r="M21" s="75"/>
      <c r="N21" s="50"/>
      <c r="O21" s="50"/>
      <c r="P21" s="50"/>
      <c r="Q21" s="51"/>
    </row>
    <row r="22" spans="2:20" ht="16.5">
      <c r="B22" s="76"/>
      <c r="C22" s="77"/>
      <c r="D22" s="77"/>
      <c r="E22" s="78"/>
      <c r="F22" s="79"/>
      <c r="G22" s="77"/>
      <c r="H22" s="77"/>
      <c r="I22" s="80"/>
      <c r="J22" s="81"/>
      <c r="K22" s="82"/>
      <c r="L22" s="77"/>
      <c r="M22" s="83"/>
      <c r="N22" s="84" t="s">
        <v>122</v>
      </c>
      <c r="O22" s="85"/>
      <c r="P22" s="86"/>
      <c r="Q22" s="80"/>
      <c r="R22" s="7"/>
      <c r="T22" s="9"/>
    </row>
    <row r="23" spans="2:18" ht="16.5">
      <c r="B23" s="87" t="s">
        <v>149</v>
      </c>
      <c r="C23" s="88"/>
      <c r="D23" s="88"/>
      <c r="E23" s="88"/>
      <c r="F23" s="88"/>
      <c r="G23" s="88"/>
      <c r="H23" s="88"/>
      <c r="I23" s="89"/>
      <c r="J23" s="90"/>
      <c r="K23" s="47"/>
      <c r="L23" s="91"/>
      <c r="M23" s="92" t="s">
        <v>136</v>
      </c>
      <c r="N23" s="93"/>
      <c r="O23" s="93" t="s">
        <v>125</v>
      </c>
      <c r="P23" s="94"/>
      <c r="Q23" s="95"/>
      <c r="R23" s="7"/>
    </row>
    <row r="24" spans="2:18" ht="16.5">
      <c r="B24" s="72" t="s">
        <v>148</v>
      </c>
      <c r="C24" s="91"/>
      <c r="D24" s="91"/>
      <c r="E24" s="91"/>
      <c r="F24" s="91"/>
      <c r="G24" s="91"/>
      <c r="H24" s="91"/>
      <c r="I24" s="95"/>
      <c r="J24" s="72" t="s">
        <v>137</v>
      </c>
      <c r="K24" s="47"/>
      <c r="L24" s="91"/>
      <c r="M24" s="96"/>
      <c r="N24" s="91"/>
      <c r="O24" s="91"/>
      <c r="P24" s="91"/>
      <c r="Q24" s="95"/>
      <c r="R24" s="7"/>
    </row>
    <row r="25" spans="2:18" ht="13.5" customHeight="1" thickBot="1">
      <c r="B25" s="97" t="s">
        <v>147</v>
      </c>
      <c r="C25" s="98"/>
      <c r="D25" s="98"/>
      <c r="E25" s="98"/>
      <c r="F25" s="98"/>
      <c r="G25" s="99"/>
      <c r="H25" s="98"/>
      <c r="I25" s="100"/>
      <c r="J25" s="97" t="s">
        <v>146</v>
      </c>
      <c r="K25" s="101"/>
      <c r="L25" s="98"/>
      <c r="M25" s="98"/>
      <c r="N25" s="98"/>
      <c r="O25" s="98"/>
      <c r="P25" s="99"/>
      <c r="Q25" s="100"/>
      <c r="R25" s="7"/>
    </row>
    <row r="26" ht="16.5">
      <c r="B26" s="102"/>
    </row>
    <row r="27" spans="2:7" ht="16.5">
      <c r="B27" s="102"/>
      <c r="G27" s="5" t="s">
        <v>129</v>
      </c>
    </row>
    <row r="28" ht="16.5">
      <c r="B28" s="102"/>
    </row>
  </sheetData>
  <sheetProtection/>
  <mergeCells count="3">
    <mergeCell ref="C5:I5"/>
    <mergeCell ref="B2:I2"/>
    <mergeCell ref="J5:P5"/>
  </mergeCells>
  <printOptions/>
  <pageMargins left="0.75" right="0.75" top="1.5" bottom="1" header="0.05" footer="0.5"/>
  <pageSetup orientation="landscape" scale="61" r:id="rId2"/>
  <headerFooter>
    <oddHeader>&amp;L&amp;"Garamond,Bold"&amp;14&amp;K003366
SAMPLE REGORGANIZATION WORKSHEET: MPLH YR 2 &amp; YR 1 COMPARED&amp;R&amp;G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Mapleton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carronj</dc:creator>
  <cp:keywords/>
  <dc:description/>
  <cp:lastModifiedBy>Beth Collins</cp:lastModifiedBy>
  <cp:lastPrinted>2014-09-04T17:49:51Z</cp:lastPrinted>
  <dcterms:created xsi:type="dcterms:W3CDTF">2013-09-05T14:34:07Z</dcterms:created>
  <dcterms:modified xsi:type="dcterms:W3CDTF">2014-09-04T17:50:11Z</dcterms:modified>
  <cp:category/>
  <cp:version/>
  <cp:contentType/>
  <cp:contentStatus/>
</cp:coreProperties>
</file>