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cbee\Box\Admin_Ofc (Business Office)\Josh's Folder\Forms &amp; Information\Current Forms\"/>
    </mc:Choice>
  </mc:AlternateContent>
  <xr:revisionPtr revIDLastSave="0" documentId="13_ncr:1_{4192DDDC-0A0F-4D89-949B-7ACF6A0CFFA8}" xr6:coauthVersionLast="47" xr6:coauthVersionMax="47" xr10:uidLastSave="{00000000-0000-0000-0000-000000000000}"/>
  <workbookProtection workbookAlgorithmName="SHA-512" workbookHashValue="2JZRJwW9PaD1SsztJHFhi10oZIJ1pIG654PMdtN8A/HlpWUGmiQM+RRfSyaymlCaD9+lf8sGgtNkNI2zGhlObQ==" workbookSaltValue="c2Sq+TQTvtoUEkcQH/uCqQ==" workbookSpinCount="100000" lockStructure="1"/>
  <bookViews>
    <workbookView xWindow="28680" yWindow="-120" windowWidth="29040" windowHeight="15840" xr2:uid="{00000000-000D-0000-FFFF-FFFF00000000}"/>
  </bookViews>
  <sheets>
    <sheet name="Team Travel Authorization" sheetId="1" r:id="rId1"/>
    <sheet name="Data" sheetId="2" state="hidden" r:id="rId2"/>
  </sheets>
  <definedNames>
    <definedName name="_xlnm.Print_Area" localSheetId="0">'Team Travel Authorization'!$A$1:$I$45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C16" i="1"/>
  <c r="G14" i="1" s="1"/>
  <c r="G15" i="1"/>
  <c r="H15" i="1" s="1"/>
  <c r="G11" i="1" l="1"/>
  <c r="H11" i="1" s="1"/>
  <c r="H14" i="1"/>
  <c r="G13" i="1"/>
  <c r="H13" i="1" s="1"/>
  <c r="H12" i="1"/>
  <c r="H16" i="1" l="1"/>
  <c r="H21" i="1" s="1"/>
  <c r="H28" i="1" s="1"/>
</calcChain>
</file>

<file path=xl/sharedStrings.xml><?xml version="1.0" encoding="utf-8"?>
<sst xmlns="http://schemas.openxmlformats.org/spreadsheetml/2006/main" count="148" uniqueCount="138">
  <si>
    <t># of Coaches:</t>
  </si>
  <si>
    <t># of Others*:</t>
  </si>
  <si>
    <t>PER DIEM CARD LOAD:</t>
  </si>
  <si>
    <t>Breakfast:</t>
  </si>
  <si>
    <t>Lunch:</t>
  </si>
  <si>
    <t>Lodging:</t>
  </si>
  <si>
    <t>Per Diem Card:</t>
  </si>
  <si>
    <t>Car Rentals:</t>
  </si>
  <si>
    <t>Non Per Diem Meals:</t>
  </si>
  <si>
    <t>Cost</t>
  </si>
  <si>
    <t xml:space="preserve">Meal Type </t>
  </si>
  <si>
    <t>In-State</t>
  </si>
  <si>
    <t>Out-of-State</t>
  </si>
  <si>
    <t>Total Travel Party:</t>
  </si>
  <si>
    <t>Adv Amount Requested:</t>
  </si>
  <si>
    <t>(If you require an advance, you MUST enter it here)</t>
  </si>
  <si>
    <t>Amount Due Traveler:</t>
  </si>
  <si>
    <t>Amount Due Travel Acct:</t>
  </si>
  <si>
    <t>Check #:</t>
  </si>
  <si>
    <t>Voucher#:</t>
  </si>
  <si>
    <t>Date</t>
  </si>
  <si>
    <t>FOR BUSINESS OFFICE USE ONLY</t>
  </si>
  <si>
    <t>Sport/Dept:</t>
  </si>
  <si>
    <t>Department Number</t>
  </si>
  <si>
    <t>Administration</t>
  </si>
  <si>
    <t>Aviation</t>
  </si>
  <si>
    <t>Band Travel</t>
  </si>
  <si>
    <t>7145-100</t>
  </si>
  <si>
    <t>Baseball</t>
  </si>
  <si>
    <t>Bowl</t>
  </si>
  <si>
    <t>7150-75</t>
  </si>
  <si>
    <t>Cheerleaders/Rally Cats</t>
  </si>
  <si>
    <t>7145-71</t>
  </si>
  <si>
    <t>Communications</t>
  </si>
  <si>
    <t>Compliance</t>
  </si>
  <si>
    <t>Creative Solutions</t>
  </si>
  <si>
    <t>Equipment Room</t>
  </si>
  <si>
    <t>Facilities</t>
  </si>
  <si>
    <t>Football</t>
  </si>
  <si>
    <t>Football - National Championship</t>
  </si>
  <si>
    <t>Grounds</t>
  </si>
  <si>
    <t>Gymnastics</t>
  </si>
  <si>
    <t>IPTAY</t>
  </si>
  <si>
    <t>7113-71</t>
  </si>
  <si>
    <t>IPTAY - Letterwinners</t>
  </si>
  <si>
    <t>IPTIX</t>
  </si>
  <si>
    <t>Lacrosse</t>
  </si>
  <si>
    <t>Marketing</t>
  </si>
  <si>
    <t xml:space="preserve">Men's Basketball </t>
  </si>
  <si>
    <t>Mens Golf</t>
  </si>
  <si>
    <t>Mens Soccer</t>
  </si>
  <si>
    <t>Mens Tennis</t>
  </si>
  <si>
    <t>Mens Track</t>
  </si>
  <si>
    <t>Rowing</t>
  </si>
  <si>
    <t>Softball</t>
  </si>
  <si>
    <t>Sports Medicine</t>
  </si>
  <si>
    <t xml:space="preserve">Student Academic Services </t>
  </si>
  <si>
    <t>7115-71</t>
  </si>
  <si>
    <t>Student Athlete Development</t>
  </si>
  <si>
    <t>7115-100</t>
  </si>
  <si>
    <t>Student Athlete Services</t>
  </si>
  <si>
    <t>7101-100</t>
  </si>
  <si>
    <t>Ticket Office</t>
  </si>
  <si>
    <t>Tiger Cub / Collegiate</t>
  </si>
  <si>
    <t>Video</t>
  </si>
  <si>
    <t>Volleyball</t>
  </si>
  <si>
    <t>Weight Room - Football</t>
  </si>
  <si>
    <t>7112-170</t>
  </si>
  <si>
    <t>Weight Room - Jervey</t>
  </si>
  <si>
    <t>7112-92</t>
  </si>
  <si>
    <t>Weight Room - Littlejohn</t>
  </si>
  <si>
    <t>7112-81</t>
  </si>
  <si>
    <t>Women's Basketball</t>
  </si>
  <si>
    <t>Womens Golf</t>
  </si>
  <si>
    <t>Womens Soccer</t>
  </si>
  <si>
    <t>Womens Tennis</t>
  </si>
  <si>
    <t>Womens Track</t>
  </si>
  <si>
    <t>Sports</t>
  </si>
  <si>
    <t>7137, 7141</t>
  </si>
  <si>
    <t>Track (Combined)</t>
  </si>
  <si>
    <t xml:space="preserve"># of Days </t>
  </si>
  <si>
    <t>Post Game:</t>
  </si>
  <si>
    <t>Issue check to:</t>
  </si>
  <si>
    <t>Flight Type</t>
  </si>
  <si>
    <t>Commercial</t>
  </si>
  <si>
    <t>Charter</t>
  </si>
  <si>
    <t>Airfare:</t>
  </si>
  <si>
    <t>Entry Fee:</t>
  </si>
  <si>
    <t>Bus Company:</t>
  </si>
  <si>
    <t>This form must be filled out completely and approved by Sport Supervisor and Compliance PRIOR to any arrangements being booked.</t>
  </si>
  <si>
    <t>If Charter, Provide Company Name:</t>
  </si>
  <si>
    <t>Amount Budgeted for Trip:</t>
  </si>
  <si>
    <t># of Players:</t>
  </si>
  <si>
    <t>Rec'd / Check #</t>
  </si>
  <si>
    <t>Sport Supervisor:</t>
  </si>
  <si>
    <t>Compliance:</t>
  </si>
  <si>
    <t>TRAVEL PARTY:   Must Attach Travel Roster</t>
  </si>
  <si>
    <t>Hotel Address:</t>
  </si>
  <si>
    <t>Hotel Name:</t>
  </si>
  <si>
    <t>Initiator:</t>
  </si>
  <si>
    <t>Total Per Diem :</t>
  </si>
  <si>
    <t>NCAA Incidental:</t>
  </si>
  <si>
    <t>Dinner:</t>
  </si>
  <si>
    <t>Bank of America (Visa)</t>
  </si>
  <si>
    <t>*Provide Name(s) of Others:</t>
  </si>
  <si>
    <t>Total Estimated for Trip:</t>
  </si>
  <si>
    <t>Men's Baseball</t>
  </si>
  <si>
    <t>Men's Football</t>
  </si>
  <si>
    <t>Women's Gymnastics</t>
  </si>
  <si>
    <t>Women's Lacrosse</t>
  </si>
  <si>
    <t>Women's Rowing</t>
  </si>
  <si>
    <t>Women's Softball</t>
  </si>
  <si>
    <t>Women's Volleyball</t>
  </si>
  <si>
    <t>Men's Golf</t>
  </si>
  <si>
    <t>Men's Soccer</t>
  </si>
  <si>
    <t>Men's Tennis</t>
  </si>
  <si>
    <t>Men's Track</t>
  </si>
  <si>
    <t>Women's Golf</t>
  </si>
  <si>
    <t>Women's Soccer</t>
  </si>
  <si>
    <t>Women's Tennis</t>
  </si>
  <si>
    <t>Women's Track</t>
  </si>
  <si>
    <t>Sport:</t>
  </si>
  <si>
    <t>Competition/Opponent:</t>
  </si>
  <si>
    <t xml:space="preserve">Travel Dates: </t>
  </si>
  <si>
    <t xml:space="preserve">To: </t>
  </si>
  <si>
    <t>Competition Date(s):</t>
  </si>
  <si>
    <t>Destination:</t>
  </si>
  <si>
    <t># of Travelers</t>
  </si>
  <si>
    <t>(Please remember to obtain all itemized receipts: Detailed hotel folio, restaurants, airfare, ground transportation, etc.)</t>
  </si>
  <si>
    <t>TEAM TRAVEL AUTHORIZATION</t>
  </si>
  <si>
    <t>Must book with Enterprise / National unless none available</t>
  </si>
  <si>
    <t>Amount of Travel        Voucher Submitted:</t>
  </si>
  <si>
    <t>(Select Sport)</t>
  </si>
  <si>
    <t xml:space="preserve"> Can be paid using the Department P-Card</t>
  </si>
  <si>
    <r>
      <t xml:space="preserve">Other </t>
    </r>
    <r>
      <rPr>
        <b/>
        <sz val="11"/>
        <color theme="1"/>
        <rFont val="Baskerville Old Face"/>
        <family val="1"/>
      </rPr>
      <t>(List Expenses Type):</t>
    </r>
  </si>
  <si>
    <t>In-State/Out-of-State:</t>
  </si>
  <si>
    <t>ESTIMATED COST</t>
  </si>
  <si>
    <t>(Select 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</si>
</sst>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400]h:mm:ss\ AM/PM"/>
    <numFmt numFmtId="165" formatCode="&quot;$&quot;#,##0.00"/>
    <numFmt numFmtId="166" formatCode="m/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Goudy Old Style"/>
      <family val="1"/>
    </font>
    <font>
      <sz val="10"/>
      <color theme="1"/>
      <name val="Arial"/>
      <family val="2"/>
    </font>
    <font>
      <b/>
      <sz val="10"/>
      <color rgb="FF7030A0"/>
      <name val="Goudy Old Style"/>
      <family val="1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sz val="10"/>
      <color theme="1"/>
      <name val="Baskerville Old Face"/>
      <family val="1"/>
    </font>
    <font>
      <sz val="10"/>
      <color theme="1"/>
      <name val="Baskerville Old Face"/>
      <family val="1"/>
    </font>
    <font>
      <b/>
      <sz val="8"/>
      <color rgb="FFFF0000"/>
      <name val="Baskerville Old Face"/>
      <family val="1"/>
    </font>
    <font>
      <sz val="8"/>
      <color rgb="FFFF0000"/>
      <name val="Baskerville Old Face"/>
      <family val="1"/>
    </font>
    <font>
      <sz val="8"/>
      <color theme="1"/>
      <name val="Baskerville Old Face"/>
      <family val="1"/>
    </font>
    <font>
      <i/>
      <sz val="8"/>
      <color theme="1"/>
      <name val="Baskerville Old Face"/>
      <family val="1"/>
    </font>
    <font>
      <b/>
      <i/>
      <sz val="8"/>
      <color theme="1"/>
      <name val="Baskerville Old Face"/>
      <family val="1"/>
    </font>
    <font>
      <sz val="12"/>
      <color theme="1"/>
      <name val="Baskerville Old Face"/>
      <family val="1"/>
    </font>
    <font>
      <b/>
      <sz val="12"/>
      <color theme="1"/>
      <name val="Baskerville Old Face"/>
      <family val="1"/>
    </font>
    <font>
      <b/>
      <sz val="14"/>
      <color theme="1"/>
      <name val="Baskerville Old Face"/>
      <family val="1"/>
    </font>
    <font>
      <sz val="14"/>
      <color theme="1"/>
      <name val="Baskerville Old Face"/>
      <family val="1"/>
    </font>
    <font>
      <b/>
      <sz val="10"/>
      <color rgb="FFFF0000"/>
      <name val="Baskerville Old Face"/>
      <family val="1"/>
    </font>
    <font>
      <i/>
      <sz val="10"/>
      <color theme="1"/>
      <name val="Baskerville Old Face"/>
      <family val="1"/>
    </font>
    <font>
      <b/>
      <u/>
      <sz val="12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/>
    <xf numFmtId="0" fontId="11" fillId="0" borderId="0" xfId="0" applyFont="1" applyFill="1" applyBorder="1" applyAlignment="1" applyProtection="1"/>
    <xf numFmtId="0" fontId="1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1" fillId="0" borderId="0" xfId="0" applyFont="1" applyFill="1" applyBorder="1" applyProtection="1"/>
    <xf numFmtId="0" fontId="10" fillId="0" borderId="0" xfId="0" applyFont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right"/>
    </xf>
    <xf numFmtId="0" fontId="11" fillId="0" borderId="5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 wrapText="1"/>
    </xf>
    <xf numFmtId="43" fontId="11" fillId="0" borderId="6" xfId="2" applyFont="1" applyBorder="1" applyAlignment="1" applyProtection="1">
      <alignment vertical="center"/>
    </xf>
    <xf numFmtId="0" fontId="10" fillId="0" borderId="7" xfId="0" applyFont="1" applyBorder="1" applyAlignment="1" applyProtection="1">
      <alignment horizontal="right" vertical="center"/>
    </xf>
    <xf numFmtId="1" fontId="10" fillId="0" borderId="8" xfId="0" applyNumberFormat="1" applyFont="1" applyFill="1" applyBorder="1" applyAlignment="1" applyProtection="1">
      <alignment horizontal="center" vertical="center"/>
    </xf>
    <xf numFmtId="0" fontId="9" fillId="0" borderId="8" xfId="0" applyFont="1" applyBorder="1" applyProtection="1"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right" vertical="center"/>
    </xf>
    <xf numFmtId="44" fontId="10" fillId="0" borderId="12" xfId="1" applyFont="1" applyBorder="1" applyAlignment="1" applyProtection="1">
      <alignment vertical="center"/>
    </xf>
    <xf numFmtId="0" fontId="9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/>
    </xf>
    <xf numFmtId="0" fontId="11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14" fontId="14" fillId="0" borderId="0" xfId="0" applyNumberFormat="1" applyFont="1" applyFill="1" applyBorder="1" applyAlignment="1" applyProtection="1">
      <alignment horizontal="right" vertical="top"/>
      <protection locked="0"/>
    </xf>
    <xf numFmtId="0" fontId="9" fillId="0" borderId="10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right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5" fillId="0" borderId="11" xfId="0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right" vertical="center"/>
    </xf>
    <xf numFmtId="0" fontId="9" fillId="0" borderId="7" xfId="0" applyFont="1" applyFill="1" applyBorder="1" applyProtection="1">
      <protection locked="0"/>
    </xf>
    <xf numFmtId="0" fontId="9" fillId="0" borderId="8" xfId="0" applyFont="1" applyFill="1" applyBorder="1" applyProtection="1">
      <protection locked="0"/>
    </xf>
    <xf numFmtId="0" fontId="14" fillId="0" borderId="12" xfId="0" applyFont="1" applyFill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protection locked="0"/>
    </xf>
    <xf numFmtId="0" fontId="9" fillId="0" borderId="8" xfId="0" applyFont="1" applyBorder="1" applyAlignment="1" applyProtection="1">
      <protection locked="0"/>
    </xf>
    <xf numFmtId="14" fontId="9" fillId="0" borderId="8" xfId="0" applyNumberFormat="1" applyFont="1" applyBorder="1" applyProtection="1">
      <protection locked="0"/>
    </xf>
    <xf numFmtId="0" fontId="14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Protection="1"/>
    <xf numFmtId="0" fontId="14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Font="1" applyFill="1" applyBorder="1" applyProtection="1"/>
    <xf numFmtId="44" fontId="18" fillId="0" borderId="0" xfId="0" applyNumberFormat="1" applyFont="1" applyBorder="1" applyAlignment="1" applyProtection="1">
      <alignment horizontal="right" vertical="center"/>
    </xf>
    <xf numFmtId="0" fontId="10" fillId="0" borderId="15" xfId="0" applyFont="1" applyBorder="1" applyAlignment="1" applyProtection="1">
      <alignment horizontal="right" vertical="center"/>
    </xf>
    <xf numFmtId="0" fontId="11" fillId="0" borderId="16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1" fontId="11" fillId="0" borderId="16" xfId="0" applyNumberFormat="1" applyFont="1" applyFill="1" applyBorder="1" applyAlignment="1" applyProtection="1">
      <alignment horizontal="center" vertical="center"/>
      <protection locked="0"/>
    </xf>
    <xf numFmtId="43" fontId="11" fillId="0" borderId="17" xfId="2" applyFont="1" applyBorder="1" applyAlignment="1" applyProtection="1">
      <alignment horizontal="right" vertical="center"/>
    </xf>
    <xf numFmtId="4" fontId="17" fillId="0" borderId="16" xfId="0" applyNumberFormat="1" applyFont="1" applyFill="1" applyBorder="1" applyAlignment="1" applyProtection="1">
      <alignment horizontal="right" vertical="center"/>
      <protection locked="0"/>
    </xf>
    <xf numFmtId="4" fontId="17" fillId="0" borderId="19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/>
    </xf>
    <xf numFmtId="0" fontId="20" fillId="0" borderId="0" xfId="0" applyFont="1" applyProtection="1">
      <protection locked="0"/>
    </xf>
    <xf numFmtId="0" fontId="19" fillId="0" borderId="0" xfId="0" applyFont="1" applyAlignment="1" applyProtection="1">
      <alignment horizontal="right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right"/>
    </xf>
    <xf numFmtId="0" fontId="17" fillId="0" borderId="1" xfId="0" applyFont="1" applyFill="1" applyBorder="1" applyAlignment="1" applyProtection="1">
      <protection locked="0"/>
    </xf>
    <xf numFmtId="0" fontId="17" fillId="0" borderId="0" xfId="0" applyFont="1" applyProtection="1"/>
    <xf numFmtId="164" fontId="17" fillId="0" borderId="2" xfId="0" applyNumberFormat="1" applyFont="1" applyFill="1" applyBorder="1" applyAlignment="1" applyProtection="1">
      <protection locked="0"/>
    </xf>
    <xf numFmtId="14" fontId="17" fillId="0" borderId="2" xfId="0" applyNumberFormat="1" applyFont="1" applyFill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166" fontId="17" fillId="0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right"/>
    </xf>
    <xf numFmtId="0" fontId="0" fillId="2" borderId="0" xfId="0" applyFill="1"/>
    <xf numFmtId="0" fontId="0" fillId="0" borderId="0" xfId="0" applyFill="1"/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4" fontId="17" fillId="0" borderId="19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top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44" fontId="18" fillId="0" borderId="3" xfId="1" applyFont="1" applyFill="1" applyBorder="1" applyAlignment="1" applyProtection="1">
      <alignment horizontal="center" vertical="center"/>
      <protection locked="0"/>
    </xf>
    <xf numFmtId="44" fontId="18" fillId="0" borderId="4" xfId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44" fontId="18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4" fontId="17" fillId="0" borderId="18" xfId="0" applyNumberFormat="1" applyFont="1" applyFill="1" applyBorder="1" applyAlignment="1" applyProtection="1">
      <alignment horizontal="right" vertical="center"/>
      <protection locked="0"/>
    </xf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0" fontId="22" fillId="0" borderId="18" xfId="0" applyFont="1" applyBorder="1" applyAlignment="1" applyProtection="1">
      <alignment horizontal="right" vertical="center"/>
    </xf>
    <xf numFmtId="0" fontId="22" fillId="0" borderId="16" xfId="0" applyFont="1" applyBorder="1" applyAlignment="1" applyProtection="1">
      <alignment horizontal="righ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/>
    </xf>
    <xf numFmtId="0" fontId="20" fillId="0" borderId="0" xfId="0" applyFont="1" applyFill="1" applyBorder="1" applyAlignment="1" applyProtection="1">
      <alignment horizontal="left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323851</xdr:colOff>
      <xdr:row>1</xdr:row>
      <xdr:rowOff>15240</xdr:rowOff>
    </xdr:from>
    <xdr:to>
      <xdr:col>5</xdr:col>
      <xdr:colOff>291466</xdr:colOff>
      <xdr:row>1</xdr:row>
      <xdr:rowOff>803384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EF050D-8341-46FA-AA5D-8A69C31C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1" y="196215"/>
          <a:ext cx="2606040" cy="788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Normal="100" zoomScaleSheetLayoutView="100" workbookViewId="0">
      <selection activeCell="C5" sqref="C5:E5"/>
    </sheetView>
  </sheetViews>
  <sheetFormatPr defaultColWidth="9.1796875" defaultRowHeight="14" x14ac:dyDescent="0.3"/>
  <cols>
    <col min="1" max="1" width="1.453125" style="2" customWidth="1"/>
    <col min="2" max="2" width="29.1796875" style="2" customWidth="1"/>
    <col min="3" max="3" width="14" style="2" customWidth="1"/>
    <col min="4" max="4" width="8.453125" style="2" customWidth="1"/>
    <col min="5" max="5" width="17.1796875" style="2" customWidth="1"/>
    <col min="6" max="6" width="11.54296875" style="2" customWidth="1"/>
    <col min="7" max="7" width="14.26953125" style="2" customWidth="1"/>
    <col min="8" max="8" width="15" style="2" customWidth="1"/>
    <col min="9" max="9" width="1.453125" style="2" customWidth="1"/>
    <col min="10" max="16384" width="9.1796875" style="2"/>
  </cols>
  <sheetData>
    <row r="1" spans="1:15" x14ac:dyDescent="0.3">
      <c r="A1" s="11"/>
      <c r="O1" s="11"/>
    </row>
    <row r="2" spans="1:15" s="11" customFormat="1" ht="65.5" customHeight="1" x14ac:dyDescent="0.3">
      <c r="B2" s="116"/>
      <c r="C2" s="116"/>
      <c r="D2" s="116"/>
      <c r="E2" s="116"/>
      <c r="F2" s="116"/>
      <c r="G2" s="116"/>
      <c r="H2" s="116"/>
    </row>
    <row r="3" spans="1:15" s="11" customFormat="1" ht="21.75" customHeight="1" x14ac:dyDescent="0.3">
      <c r="B3" s="116" t="s">
        <v>129</v>
      </c>
      <c r="C3" s="116"/>
      <c r="D3" s="116"/>
      <c r="E3" s="116"/>
      <c r="F3" s="116"/>
      <c r="G3" s="116"/>
      <c r="H3" s="116"/>
    </row>
    <row r="4" spans="1:15" ht="27" customHeight="1" x14ac:dyDescent="0.3">
      <c r="B4" s="126" t="s">
        <v>89</v>
      </c>
      <c r="C4" s="126"/>
      <c r="D4" s="126"/>
      <c r="E4" s="126"/>
      <c r="F4" s="126"/>
      <c r="G4" s="126"/>
      <c r="H4" s="126"/>
    </row>
    <row r="5" spans="1:15" s="74" customFormat="1" ht="18" x14ac:dyDescent="0.4">
      <c r="B5" s="75" t="s">
        <v>121</v>
      </c>
      <c r="C5" s="128"/>
      <c r="D5" s="128"/>
      <c r="E5" s="128"/>
      <c r="F5" s="127" t="s">
        <v>126</v>
      </c>
      <c r="G5" s="127"/>
      <c r="H5" s="78"/>
    </row>
    <row r="6" spans="1:15" s="76" customFormat="1" ht="22.5" customHeight="1" x14ac:dyDescent="0.35">
      <c r="B6" s="77" t="s">
        <v>122</v>
      </c>
      <c r="C6" s="125"/>
      <c r="D6" s="125"/>
      <c r="E6" s="125"/>
      <c r="F6" s="79"/>
      <c r="G6" s="77" t="s">
        <v>135</v>
      </c>
      <c r="H6" s="80" t="s">
        <v>137</v>
      </c>
    </row>
    <row r="7" spans="1:15" s="76" customFormat="1" ht="22.5" customHeight="1" x14ac:dyDescent="0.35">
      <c r="B7" s="77" t="s">
        <v>123</v>
      </c>
      <c r="C7" s="81"/>
      <c r="D7" s="82" t="s">
        <v>124</v>
      </c>
      <c r="E7" s="81"/>
      <c r="F7" s="127" t="s">
        <v>125</v>
      </c>
      <c r="G7" s="127"/>
      <c r="H7" s="83"/>
    </row>
    <row r="8" spans="1:15" ht="14.5" thickBot="1" x14ac:dyDescent="0.35">
      <c r="B8" s="3"/>
    </row>
    <row r="9" spans="1:15" s="4" customFormat="1" ht="19.5" customHeight="1" x14ac:dyDescent="0.35">
      <c r="B9" s="124" t="s">
        <v>96</v>
      </c>
      <c r="C9" s="110"/>
      <c r="D9" s="110"/>
      <c r="E9" s="110" t="s">
        <v>2</v>
      </c>
      <c r="F9" s="110"/>
      <c r="G9" s="110"/>
      <c r="H9" s="111"/>
    </row>
    <row r="10" spans="1:15" ht="20.149999999999999" customHeight="1" x14ac:dyDescent="0.3">
      <c r="B10" s="66" t="s">
        <v>0</v>
      </c>
      <c r="C10" s="67"/>
      <c r="D10" s="12"/>
      <c r="E10" s="13"/>
      <c r="F10" s="14" t="s">
        <v>80</v>
      </c>
      <c r="G10" s="15" t="s">
        <v>127</v>
      </c>
      <c r="H10" s="16" t="s">
        <v>9</v>
      </c>
    </row>
    <row r="11" spans="1:15" ht="20.149999999999999" customHeight="1" x14ac:dyDescent="0.3">
      <c r="B11" s="66" t="s">
        <v>92</v>
      </c>
      <c r="C11" s="67"/>
      <c r="D11" s="17"/>
      <c r="E11" s="18" t="s">
        <v>3</v>
      </c>
      <c r="F11" s="68"/>
      <c r="G11" s="69" t="str">
        <f t="shared" ref="G11:G15" si="0">IF(F11&gt;0,$C$16,"")</f>
        <v/>
      </c>
      <c r="H11" s="70">
        <f>IFERROR(IF($H$6="In-State",$G$11*8,IF($H$6="Out-of-State",$G$11*10,0))*F11,"")</f>
        <v>0</v>
      </c>
    </row>
    <row r="12" spans="1:15" ht="20.149999999999999" customHeight="1" x14ac:dyDescent="0.3">
      <c r="B12" s="66" t="s">
        <v>1</v>
      </c>
      <c r="C12" s="67"/>
      <c r="D12" s="17"/>
      <c r="E12" s="18" t="s">
        <v>4</v>
      </c>
      <c r="F12" s="68"/>
      <c r="G12" s="69" t="str">
        <f>IF(F12&gt;0,$C$16,"")</f>
        <v/>
      </c>
      <c r="H12" s="70">
        <f>IFERROR(IF($H$6="In-State",$G$12*10,IF($H$6="Out-of-State",$G$12*15,0))*$F$12,"")</f>
        <v>0</v>
      </c>
    </row>
    <row r="13" spans="1:15" ht="20.149999999999999" customHeight="1" x14ac:dyDescent="0.3">
      <c r="B13" s="21" t="s">
        <v>104</v>
      </c>
      <c r="C13" s="117"/>
      <c r="D13" s="117"/>
      <c r="E13" s="18" t="s">
        <v>102</v>
      </c>
      <c r="F13" s="68"/>
      <c r="G13" s="69" t="str">
        <f t="shared" si="0"/>
        <v/>
      </c>
      <c r="H13" s="70">
        <f>IFERROR(IF($H$6="In-State",$G$13*17,IF($H$6="Out-of-State",$G$13*25,0))*$F$13,"")</f>
        <v>0</v>
      </c>
    </row>
    <row r="14" spans="1:15" ht="20.149999999999999" customHeight="1" x14ac:dyDescent="0.3">
      <c r="B14" s="22"/>
      <c r="C14" s="117"/>
      <c r="D14" s="117"/>
      <c r="E14" s="18" t="s">
        <v>81</v>
      </c>
      <c r="F14" s="68"/>
      <c r="G14" s="69" t="str">
        <f t="shared" si="0"/>
        <v/>
      </c>
      <c r="H14" s="70" t="str">
        <f>IFERROR(15*$G$14*$F$14,"")</f>
        <v/>
      </c>
    </row>
    <row r="15" spans="1:15" x14ac:dyDescent="0.3">
      <c r="B15" s="22"/>
      <c r="C15" s="117"/>
      <c r="D15" s="117"/>
      <c r="E15" s="23" t="s">
        <v>101</v>
      </c>
      <c r="F15" s="19"/>
      <c r="G15" s="20" t="str">
        <f t="shared" si="0"/>
        <v/>
      </c>
      <c r="H15" s="24" t="str">
        <f>IFERROR(30*$F$15*G15,"")</f>
        <v/>
      </c>
    </row>
    <row r="16" spans="1:15" ht="25.5" customHeight="1" thickBot="1" x14ac:dyDescent="0.4">
      <c r="B16" s="25" t="s">
        <v>13</v>
      </c>
      <c r="C16" s="26">
        <f>SUM(C10:C12)</f>
        <v>0</v>
      </c>
      <c r="D16" s="27"/>
      <c r="E16" s="28"/>
      <c r="F16" s="29"/>
      <c r="G16" s="30" t="s">
        <v>100</v>
      </c>
      <c r="H16" s="31">
        <f>SUM(H11:H15)</f>
        <v>0</v>
      </c>
    </row>
    <row r="17" spans="2:14" ht="21.75" customHeight="1" x14ac:dyDescent="0.35">
      <c r="B17" s="86" t="s">
        <v>136</v>
      </c>
      <c r="C17" s="32"/>
      <c r="D17" s="32"/>
      <c r="E17" s="32"/>
      <c r="F17" s="32"/>
      <c r="G17" s="32"/>
      <c r="H17" s="33" t="s">
        <v>9</v>
      </c>
    </row>
    <row r="18" spans="2:14" ht="24.75" customHeight="1" x14ac:dyDescent="0.3">
      <c r="B18" s="63" t="s">
        <v>86</v>
      </c>
      <c r="C18" s="121" t="s">
        <v>90</v>
      </c>
      <c r="D18" s="121"/>
      <c r="E18" s="122"/>
      <c r="F18" s="122"/>
      <c r="G18" s="122"/>
      <c r="H18" s="71"/>
    </row>
    <row r="19" spans="2:14" ht="20.25" customHeight="1" x14ac:dyDescent="0.3">
      <c r="B19" s="93" t="s">
        <v>5</v>
      </c>
      <c r="C19" s="120" t="s">
        <v>98</v>
      </c>
      <c r="D19" s="120"/>
      <c r="E19" s="123"/>
      <c r="F19" s="123"/>
      <c r="G19" s="123"/>
      <c r="H19" s="118"/>
    </row>
    <row r="20" spans="2:14" ht="20.25" customHeight="1" x14ac:dyDescent="0.3">
      <c r="B20" s="93"/>
      <c r="C20" s="94" t="s">
        <v>97</v>
      </c>
      <c r="D20" s="94"/>
      <c r="E20" s="95"/>
      <c r="F20" s="95"/>
      <c r="G20" s="95"/>
      <c r="H20" s="119"/>
    </row>
    <row r="21" spans="2:14" s="4" customFormat="1" ht="24.75" customHeight="1" x14ac:dyDescent="0.35">
      <c r="B21" s="63" t="s">
        <v>6</v>
      </c>
      <c r="C21" s="96" t="s">
        <v>103</v>
      </c>
      <c r="D21" s="96"/>
      <c r="E21" s="96"/>
      <c r="F21" s="96"/>
      <c r="G21" s="96"/>
      <c r="H21" s="72">
        <f>H16</f>
        <v>0</v>
      </c>
    </row>
    <row r="22" spans="2:14" s="4" customFormat="1" ht="24.75" customHeight="1" x14ac:dyDescent="0.35">
      <c r="B22" s="63" t="s">
        <v>8</v>
      </c>
      <c r="C22" s="104"/>
      <c r="D22" s="104"/>
      <c r="E22" s="104"/>
      <c r="F22" s="104"/>
      <c r="G22" s="104"/>
      <c r="H22" s="62"/>
    </row>
    <row r="23" spans="2:14" s="4" customFormat="1" ht="24.75" customHeight="1" x14ac:dyDescent="0.35">
      <c r="B23" s="63" t="s">
        <v>7</v>
      </c>
      <c r="C23" s="96" t="s">
        <v>130</v>
      </c>
      <c r="D23" s="96"/>
      <c r="E23" s="96"/>
      <c r="F23" s="96"/>
      <c r="G23" s="96"/>
      <c r="H23" s="90"/>
    </row>
    <row r="24" spans="2:14" s="4" customFormat="1" ht="24.75" customHeight="1" x14ac:dyDescent="0.35">
      <c r="B24" s="63" t="s">
        <v>88</v>
      </c>
      <c r="C24" s="112" t="s">
        <v>90</v>
      </c>
      <c r="D24" s="112"/>
      <c r="E24" s="113"/>
      <c r="F24" s="113"/>
      <c r="G24" s="113"/>
      <c r="H24" s="89"/>
    </row>
    <row r="25" spans="2:14" s="4" customFormat="1" ht="24.75" customHeight="1" x14ac:dyDescent="0.35">
      <c r="B25" s="63" t="s">
        <v>87</v>
      </c>
      <c r="C25" s="96" t="s">
        <v>133</v>
      </c>
      <c r="D25" s="96"/>
      <c r="E25" s="96"/>
      <c r="F25" s="96"/>
      <c r="G25" s="96"/>
      <c r="H25" s="90"/>
    </row>
    <row r="26" spans="2:14" s="4" customFormat="1" ht="24.75" customHeight="1" x14ac:dyDescent="0.35">
      <c r="B26" s="63" t="s">
        <v>134</v>
      </c>
      <c r="C26" s="97"/>
      <c r="D26" s="97"/>
      <c r="E26" s="97"/>
      <c r="F26" s="97"/>
      <c r="G26" s="97"/>
      <c r="H26" s="71"/>
    </row>
    <row r="27" spans="2:14" s="5" customFormat="1" ht="7.5" customHeight="1" x14ac:dyDescent="0.35">
      <c r="B27" s="64"/>
      <c r="C27" s="34"/>
      <c r="D27" s="34"/>
      <c r="E27" s="34"/>
      <c r="F27" s="34"/>
      <c r="G27" s="34"/>
      <c r="H27" s="35"/>
    </row>
    <row r="28" spans="2:14" ht="30" customHeight="1" x14ac:dyDescent="0.3">
      <c r="B28" s="36" t="s">
        <v>91</v>
      </c>
      <c r="C28" s="115"/>
      <c r="D28" s="115"/>
      <c r="E28" s="115"/>
      <c r="F28" s="103" t="s">
        <v>105</v>
      </c>
      <c r="G28" s="103"/>
      <c r="H28" s="65">
        <f>SUM(H18:H26)</f>
        <v>0</v>
      </c>
    </row>
    <row r="29" spans="2:14" ht="21" customHeight="1" thickBot="1" x14ac:dyDescent="0.35">
      <c r="B29" s="107" t="s">
        <v>128</v>
      </c>
      <c r="C29" s="107"/>
      <c r="D29" s="107"/>
      <c r="E29" s="107"/>
      <c r="F29" s="107"/>
      <c r="G29" s="107"/>
      <c r="H29" s="107"/>
    </row>
    <row r="30" spans="2:14" ht="30" customHeight="1" thickTop="1" thickBot="1" x14ac:dyDescent="0.4">
      <c r="B30" s="63" t="s">
        <v>14</v>
      </c>
      <c r="C30" s="101">
        <v>0</v>
      </c>
      <c r="D30" s="102"/>
      <c r="E30" s="73" t="s">
        <v>82</v>
      </c>
      <c r="F30" s="105"/>
      <c r="G30" s="105"/>
      <c r="H30" s="106"/>
      <c r="N30" s="6"/>
    </row>
    <row r="31" spans="2:14" ht="25.5" customHeight="1" thickTop="1" x14ac:dyDescent="0.35">
      <c r="B31" s="98" t="s">
        <v>15</v>
      </c>
      <c r="C31" s="98"/>
      <c r="D31" s="98"/>
      <c r="E31" s="73" t="s">
        <v>18</v>
      </c>
      <c r="F31" s="114"/>
      <c r="G31" s="114"/>
      <c r="H31" s="84"/>
    </row>
    <row r="32" spans="2:14" ht="11.25" customHeight="1" thickBot="1" x14ac:dyDescent="0.4">
      <c r="B32" s="38"/>
      <c r="C32" s="39"/>
      <c r="D32" s="39"/>
      <c r="E32" s="40"/>
      <c r="F32" s="39"/>
      <c r="G32" s="41"/>
      <c r="H32" s="41"/>
    </row>
    <row r="33" spans="2:12" ht="13.5" customHeight="1" x14ac:dyDescent="0.35">
      <c r="B33" s="85" t="s">
        <v>21</v>
      </c>
      <c r="C33" s="42"/>
      <c r="D33" s="42"/>
      <c r="E33" s="43"/>
      <c r="F33" s="43"/>
      <c r="G33" s="44"/>
      <c r="H33" s="45"/>
    </row>
    <row r="34" spans="2:12" s="4" customFormat="1" ht="33" customHeight="1" x14ac:dyDescent="0.35">
      <c r="B34" s="46" t="s">
        <v>131</v>
      </c>
      <c r="C34" s="99"/>
      <c r="D34" s="99"/>
      <c r="E34" s="47"/>
      <c r="F34" s="48" t="s">
        <v>19</v>
      </c>
      <c r="G34" s="108"/>
      <c r="H34" s="109"/>
      <c r="L34" s="8"/>
    </row>
    <row r="35" spans="2:12" s="4" customFormat="1" ht="26.25" customHeight="1" x14ac:dyDescent="0.35">
      <c r="B35" s="49" t="s">
        <v>16</v>
      </c>
      <c r="C35" s="100"/>
      <c r="D35" s="100"/>
      <c r="E35" s="47"/>
      <c r="F35" s="48" t="s">
        <v>18</v>
      </c>
      <c r="G35" s="91"/>
      <c r="H35" s="92"/>
      <c r="I35" s="9"/>
    </row>
    <row r="36" spans="2:12" s="4" customFormat="1" ht="26.25" customHeight="1" x14ac:dyDescent="0.35">
      <c r="B36" s="49" t="s">
        <v>17</v>
      </c>
      <c r="C36" s="100"/>
      <c r="D36" s="100"/>
      <c r="E36" s="47"/>
      <c r="F36" s="48" t="s">
        <v>93</v>
      </c>
      <c r="G36" s="91"/>
      <c r="H36" s="92"/>
    </row>
    <row r="37" spans="2:12" ht="10.5" customHeight="1" thickBot="1" x14ac:dyDescent="0.4">
      <c r="B37" s="50"/>
      <c r="C37" s="51"/>
      <c r="D37" s="51"/>
      <c r="E37" s="51"/>
      <c r="F37" s="51"/>
      <c r="G37" s="51"/>
      <c r="H37" s="52"/>
    </row>
    <row r="38" spans="2:12" ht="23.25" customHeight="1" thickBot="1" x14ac:dyDescent="0.4">
      <c r="B38" s="53"/>
      <c r="C38" s="53"/>
      <c r="D38" s="53"/>
      <c r="E38" s="37" t="s">
        <v>99</v>
      </c>
      <c r="F38" s="54"/>
      <c r="G38" s="54"/>
      <c r="H38" s="55"/>
    </row>
    <row r="39" spans="2:12" ht="14.5" x14ac:dyDescent="0.35">
      <c r="B39" s="39"/>
      <c r="C39" s="39"/>
      <c r="D39" s="39"/>
      <c r="E39" s="37"/>
      <c r="F39" s="39"/>
      <c r="G39" s="39"/>
      <c r="H39" s="56" t="s">
        <v>20</v>
      </c>
    </row>
    <row r="40" spans="2:12" ht="22.5" customHeight="1" thickBot="1" x14ac:dyDescent="0.4">
      <c r="B40" s="57"/>
      <c r="C40" s="39"/>
      <c r="D40" s="39"/>
      <c r="E40" s="37" t="s">
        <v>94</v>
      </c>
      <c r="F40" s="54"/>
      <c r="G40" s="54"/>
      <c r="H40" s="55"/>
    </row>
    <row r="41" spans="2:12" ht="14.5" x14ac:dyDescent="0.35">
      <c r="B41" s="39"/>
      <c r="C41" s="58"/>
      <c r="D41" s="39"/>
      <c r="E41" s="59"/>
      <c r="F41" s="39"/>
      <c r="G41" s="60"/>
      <c r="H41" s="56" t="s">
        <v>20</v>
      </c>
    </row>
    <row r="42" spans="2:12" ht="17.25" customHeight="1" thickBot="1" x14ac:dyDescent="0.4">
      <c r="B42" s="39"/>
      <c r="C42" s="58"/>
      <c r="D42" s="39"/>
      <c r="E42" s="37" t="s">
        <v>95</v>
      </c>
      <c r="F42" s="54"/>
      <c r="G42" s="54"/>
      <c r="H42" s="55"/>
    </row>
    <row r="43" spans="2:12" ht="14.5" x14ac:dyDescent="0.35">
      <c r="B43" s="61"/>
      <c r="C43" s="39"/>
      <c r="D43" s="39"/>
      <c r="E43" s="39"/>
      <c r="F43" s="39"/>
      <c r="G43" s="60"/>
      <c r="H43" s="56" t="s">
        <v>20</v>
      </c>
    </row>
    <row r="44" spans="2:12" x14ac:dyDescent="0.3">
      <c r="B44" s="7"/>
      <c r="C44" s="10"/>
      <c r="D44" s="7"/>
      <c r="E44" s="7"/>
      <c r="F44" s="7"/>
      <c r="G44" s="7"/>
      <c r="H44" s="7"/>
    </row>
  </sheetData>
  <sheetProtection algorithmName="SHA-512" hashValue="wYipNyFq032Zf5Fi8tfMSPrCBdUv+9XO5r2IsQRa9QYqTYITuh+EMFd6Bsp1Mk6DDoZiiXgjWBYOsg6PTZWB1g==" saltValue="D7SPcuaKhtb4Xr5d3nuZhQ==" spinCount="100000" sheet="1" selectLockedCells="1"/>
  <mergeCells count="38">
    <mergeCell ref="B2:H2"/>
    <mergeCell ref="B3:H3"/>
    <mergeCell ref="C13:D15"/>
    <mergeCell ref="C23:G23"/>
    <mergeCell ref="H19:H20"/>
    <mergeCell ref="C19:D19"/>
    <mergeCell ref="C18:D18"/>
    <mergeCell ref="E18:G18"/>
    <mergeCell ref="E19:G19"/>
    <mergeCell ref="B9:D9"/>
    <mergeCell ref="C6:E6"/>
    <mergeCell ref="B4:H4"/>
    <mergeCell ref="F5:G5"/>
    <mergeCell ref="F7:G7"/>
    <mergeCell ref="C5:E5"/>
    <mergeCell ref="G34:H34"/>
    <mergeCell ref="G35:H35"/>
    <mergeCell ref="E9:H9"/>
    <mergeCell ref="C24:D24"/>
    <mergeCell ref="E24:G24"/>
    <mergeCell ref="F31:G31"/>
    <mergeCell ref="C28:E28"/>
    <mergeCell ref="G36:H36"/>
    <mergeCell ref="B19:B20"/>
    <mergeCell ref="C20:D20"/>
    <mergeCell ref="E20:G20"/>
    <mergeCell ref="C25:G25"/>
    <mergeCell ref="C26:G26"/>
    <mergeCell ref="B31:D31"/>
    <mergeCell ref="C34:D34"/>
    <mergeCell ref="C35:D35"/>
    <mergeCell ref="C30:D30"/>
    <mergeCell ref="C36:D36"/>
    <mergeCell ref="F28:G28"/>
    <mergeCell ref="C21:G21"/>
    <mergeCell ref="C22:G22"/>
    <mergeCell ref="F30:H30"/>
    <mergeCell ref="B29:H29"/>
  </mergeCells>
  <printOptions horizontalCentered="1" verticalCentered="1"/>
  <pageMargins left="0.2" right="0.2" top="0.25" bottom="0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Data!$B$3:$B$5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46"/>
  <sheetViews>
    <sheetView zoomScale="70" zoomScaleNormal="70" workbookViewId="0">
      <selection activeCell="D11" sqref="D11"/>
    </sheetView>
  </sheetViews>
  <sheetFormatPr defaultRowHeight="14.5" x14ac:dyDescent="0.35"/>
  <cols>
    <col min="5" max="5" width="31.26953125" bestFit="1" customWidth="1"/>
    <col min="9" max="9" width="20.26953125" bestFit="1" customWidth="1"/>
    <col min="10" max="10" width="11.1796875" bestFit="1" customWidth="1"/>
  </cols>
  <sheetData>
    <row r="2" spans="2:13" x14ac:dyDescent="0.35">
      <c r="B2" t="s">
        <v>10</v>
      </c>
      <c r="E2" t="s">
        <v>22</v>
      </c>
      <c r="F2" t="s">
        <v>23</v>
      </c>
      <c r="I2" t="s">
        <v>77</v>
      </c>
      <c r="J2" t="s">
        <v>23</v>
      </c>
      <c r="M2" t="s">
        <v>83</v>
      </c>
    </row>
    <row r="3" spans="2:13" x14ac:dyDescent="0.35">
      <c r="B3" t="s">
        <v>137</v>
      </c>
      <c r="I3" s="88" t="s">
        <v>132</v>
      </c>
      <c r="M3" t="s">
        <v>137</v>
      </c>
    </row>
    <row r="4" spans="2:13" x14ac:dyDescent="0.35">
      <c r="B4" t="s">
        <v>11</v>
      </c>
      <c r="E4" t="s">
        <v>24</v>
      </c>
      <c r="F4">
        <v>7101</v>
      </c>
      <c r="I4" t="s">
        <v>106</v>
      </c>
      <c r="J4">
        <v>7121</v>
      </c>
      <c r="M4" t="s">
        <v>84</v>
      </c>
    </row>
    <row r="5" spans="2:13" x14ac:dyDescent="0.35">
      <c r="B5" t="s">
        <v>12</v>
      </c>
      <c r="E5" t="s">
        <v>25</v>
      </c>
      <c r="F5">
        <v>7197</v>
      </c>
      <c r="I5" t="s">
        <v>48</v>
      </c>
      <c r="J5">
        <v>7123</v>
      </c>
      <c r="M5" t="s">
        <v>85</v>
      </c>
    </row>
    <row r="6" spans="2:13" x14ac:dyDescent="0.35">
      <c r="E6" t="s">
        <v>26</v>
      </c>
      <c r="F6" t="s">
        <v>27</v>
      </c>
      <c r="I6" t="s">
        <v>107</v>
      </c>
      <c r="J6">
        <v>7127</v>
      </c>
    </row>
    <row r="7" spans="2:13" x14ac:dyDescent="0.35">
      <c r="E7" t="s">
        <v>28</v>
      </c>
      <c r="F7">
        <v>7121</v>
      </c>
      <c r="I7" t="s">
        <v>113</v>
      </c>
      <c r="J7">
        <v>7129</v>
      </c>
    </row>
    <row r="8" spans="2:13" x14ac:dyDescent="0.35">
      <c r="E8" t="s">
        <v>29</v>
      </c>
      <c r="F8" t="s">
        <v>30</v>
      </c>
      <c r="I8" t="s">
        <v>114</v>
      </c>
      <c r="J8">
        <v>7131</v>
      </c>
    </row>
    <row r="9" spans="2:13" x14ac:dyDescent="0.35">
      <c r="E9" t="s">
        <v>31</v>
      </c>
      <c r="F9" t="s">
        <v>32</v>
      </c>
      <c r="I9" t="s">
        <v>115</v>
      </c>
      <c r="J9">
        <v>7135</v>
      </c>
    </row>
    <row r="10" spans="2:13" x14ac:dyDescent="0.35">
      <c r="E10" t="s">
        <v>33</v>
      </c>
      <c r="F10">
        <v>7103</v>
      </c>
      <c r="I10" s="87" t="s">
        <v>116</v>
      </c>
      <c r="J10" s="87">
        <v>7137</v>
      </c>
    </row>
    <row r="11" spans="2:13" x14ac:dyDescent="0.35">
      <c r="E11" t="s">
        <v>34</v>
      </c>
      <c r="F11">
        <v>7102</v>
      </c>
      <c r="I11" t="s">
        <v>79</v>
      </c>
      <c r="J11" s="1" t="s">
        <v>78</v>
      </c>
    </row>
    <row r="12" spans="2:13" x14ac:dyDescent="0.35">
      <c r="E12" t="s">
        <v>35</v>
      </c>
      <c r="F12">
        <v>7119</v>
      </c>
      <c r="I12" t="s">
        <v>72</v>
      </c>
      <c r="J12">
        <v>7124</v>
      </c>
    </row>
    <row r="13" spans="2:13" x14ac:dyDescent="0.35">
      <c r="E13" t="s">
        <v>36</v>
      </c>
      <c r="F13">
        <v>7111</v>
      </c>
      <c r="I13" t="s">
        <v>117</v>
      </c>
      <c r="J13">
        <v>7130</v>
      </c>
    </row>
    <row r="14" spans="2:13" x14ac:dyDescent="0.35">
      <c r="E14" t="s">
        <v>37</v>
      </c>
      <c r="F14">
        <v>7107</v>
      </c>
      <c r="I14" t="s">
        <v>108</v>
      </c>
      <c r="J14">
        <v>7138</v>
      </c>
    </row>
    <row r="15" spans="2:13" x14ac:dyDescent="0.35">
      <c r="E15" t="s">
        <v>38</v>
      </c>
      <c r="F15">
        <v>7127</v>
      </c>
      <c r="I15" t="s">
        <v>109</v>
      </c>
      <c r="J15">
        <v>7140</v>
      </c>
    </row>
    <row r="16" spans="2:13" x14ac:dyDescent="0.35">
      <c r="E16" t="s">
        <v>39</v>
      </c>
      <c r="F16">
        <v>7125</v>
      </c>
      <c r="I16" t="s">
        <v>110</v>
      </c>
      <c r="J16">
        <v>7142</v>
      </c>
    </row>
    <row r="17" spans="5:10" x14ac:dyDescent="0.35">
      <c r="E17" t="s">
        <v>40</v>
      </c>
      <c r="F17">
        <v>7110</v>
      </c>
      <c r="I17" t="s">
        <v>118</v>
      </c>
      <c r="J17">
        <v>7132</v>
      </c>
    </row>
    <row r="18" spans="5:10" x14ac:dyDescent="0.35">
      <c r="E18" t="s">
        <v>41</v>
      </c>
      <c r="F18">
        <v>7138</v>
      </c>
      <c r="I18" t="s">
        <v>111</v>
      </c>
      <c r="J18">
        <v>7122</v>
      </c>
    </row>
    <row r="19" spans="5:10" x14ac:dyDescent="0.35">
      <c r="E19" t="s">
        <v>42</v>
      </c>
      <c r="F19" t="s">
        <v>43</v>
      </c>
      <c r="I19" t="s">
        <v>119</v>
      </c>
      <c r="J19">
        <v>7136</v>
      </c>
    </row>
    <row r="20" spans="5:10" x14ac:dyDescent="0.35">
      <c r="E20" t="s">
        <v>44</v>
      </c>
      <c r="F20">
        <v>7114</v>
      </c>
      <c r="I20" s="87" t="s">
        <v>120</v>
      </c>
      <c r="J20" s="87">
        <v>7141</v>
      </c>
    </row>
    <row r="21" spans="5:10" x14ac:dyDescent="0.35">
      <c r="E21" t="s">
        <v>45</v>
      </c>
      <c r="F21">
        <v>7120</v>
      </c>
      <c r="I21" t="s">
        <v>112</v>
      </c>
      <c r="J21">
        <v>7128</v>
      </c>
    </row>
    <row r="22" spans="5:10" x14ac:dyDescent="0.35">
      <c r="E22" t="s">
        <v>46</v>
      </c>
      <c r="F22">
        <v>7140</v>
      </c>
    </row>
    <row r="23" spans="5:10" x14ac:dyDescent="0.35">
      <c r="E23" t="s">
        <v>47</v>
      </c>
      <c r="F23">
        <v>7104</v>
      </c>
    </row>
    <row r="24" spans="5:10" x14ac:dyDescent="0.35">
      <c r="E24" t="s">
        <v>48</v>
      </c>
      <c r="F24">
        <v>7123</v>
      </c>
    </row>
    <row r="25" spans="5:10" x14ac:dyDescent="0.35">
      <c r="E25" t="s">
        <v>49</v>
      </c>
      <c r="F25">
        <v>7129</v>
      </c>
    </row>
    <row r="26" spans="5:10" x14ac:dyDescent="0.35">
      <c r="E26" t="s">
        <v>50</v>
      </c>
      <c r="F26">
        <v>7131</v>
      </c>
    </row>
    <row r="27" spans="5:10" x14ac:dyDescent="0.35">
      <c r="E27" t="s">
        <v>51</v>
      </c>
      <c r="F27">
        <v>7135</v>
      </c>
    </row>
    <row r="28" spans="5:10" x14ac:dyDescent="0.35">
      <c r="E28" t="s">
        <v>52</v>
      </c>
      <c r="F28">
        <v>7137</v>
      </c>
    </row>
    <row r="29" spans="5:10" x14ac:dyDescent="0.35">
      <c r="E29" t="s">
        <v>53</v>
      </c>
      <c r="F29">
        <v>7142</v>
      </c>
    </row>
    <row r="30" spans="5:10" x14ac:dyDescent="0.35">
      <c r="E30" t="s">
        <v>54</v>
      </c>
      <c r="F30">
        <v>7122</v>
      </c>
    </row>
    <row r="31" spans="5:10" x14ac:dyDescent="0.35">
      <c r="E31" t="s">
        <v>55</v>
      </c>
      <c r="F31">
        <v>7109</v>
      </c>
    </row>
    <row r="32" spans="5:10" x14ac:dyDescent="0.35">
      <c r="E32" t="s">
        <v>56</v>
      </c>
      <c r="F32" t="s">
        <v>57</v>
      </c>
    </row>
    <row r="33" spans="5:6" x14ac:dyDescent="0.35">
      <c r="E33" t="s">
        <v>58</v>
      </c>
      <c r="F33" t="s">
        <v>59</v>
      </c>
    </row>
    <row r="34" spans="5:6" x14ac:dyDescent="0.35">
      <c r="E34" t="s">
        <v>60</v>
      </c>
      <c r="F34" t="s">
        <v>61</v>
      </c>
    </row>
    <row r="35" spans="5:6" x14ac:dyDescent="0.35">
      <c r="E35" t="s">
        <v>62</v>
      </c>
      <c r="F35">
        <v>7105</v>
      </c>
    </row>
    <row r="36" spans="5:6" x14ac:dyDescent="0.35">
      <c r="E36" t="s">
        <v>63</v>
      </c>
      <c r="F36">
        <v>7116</v>
      </c>
    </row>
    <row r="37" spans="5:6" x14ac:dyDescent="0.35">
      <c r="E37" t="s">
        <v>64</v>
      </c>
      <c r="F37">
        <v>7106</v>
      </c>
    </row>
    <row r="38" spans="5:6" x14ac:dyDescent="0.35">
      <c r="E38" t="s">
        <v>65</v>
      </c>
      <c r="F38">
        <v>7128</v>
      </c>
    </row>
    <row r="39" spans="5:6" x14ac:dyDescent="0.35">
      <c r="E39" t="s">
        <v>66</v>
      </c>
      <c r="F39" t="s">
        <v>67</v>
      </c>
    </row>
    <row r="40" spans="5:6" x14ac:dyDescent="0.35">
      <c r="E40" t="s">
        <v>68</v>
      </c>
      <c r="F40" t="s">
        <v>69</v>
      </c>
    </row>
    <row r="41" spans="5:6" x14ac:dyDescent="0.35">
      <c r="E41" t="s">
        <v>70</v>
      </c>
      <c r="F41" t="s">
        <v>71</v>
      </c>
    </row>
    <row r="42" spans="5:6" x14ac:dyDescent="0.35">
      <c r="E42" t="s">
        <v>72</v>
      </c>
      <c r="F42">
        <v>7124</v>
      </c>
    </row>
    <row r="43" spans="5:6" x14ac:dyDescent="0.35">
      <c r="E43" t="s">
        <v>73</v>
      </c>
      <c r="F43">
        <v>7130</v>
      </c>
    </row>
    <row r="44" spans="5:6" x14ac:dyDescent="0.35">
      <c r="E44" t="s">
        <v>74</v>
      </c>
      <c r="F44">
        <v>7132</v>
      </c>
    </row>
    <row r="45" spans="5:6" x14ac:dyDescent="0.35">
      <c r="E45" t="s">
        <v>75</v>
      </c>
      <c r="F45">
        <v>7136</v>
      </c>
    </row>
    <row r="46" spans="5:6" x14ac:dyDescent="0.35">
      <c r="E46" t="s">
        <v>76</v>
      </c>
      <c r="F46">
        <v>7141</v>
      </c>
    </row>
  </sheetData>
  <sortState xmlns:xlrd2="http://schemas.microsoft.com/office/spreadsheetml/2017/richdata2" ref="I4:J21">
    <sortCondition ref="I4:I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Travel Authorization</vt:lpstr>
      <vt:lpstr>Data</vt:lpstr>
      <vt:lpstr>'Team Travel Authorization'!Print_Area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 Mcbee II</dc:creator>
  <cp:lastModifiedBy>Miles McBee </cp:lastModifiedBy>
  <cp:lastPrinted>2022-02-11T16:23:52Z</cp:lastPrinted>
  <dcterms:created xsi:type="dcterms:W3CDTF">2021-11-24T14:25:54Z</dcterms:created>
  <dcterms:modified xsi:type="dcterms:W3CDTF">2022-09-01T16:48:31Z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