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AYT3\Desktop\"/>
    </mc:Choice>
  </mc:AlternateContent>
  <xr:revisionPtr revIDLastSave="0" documentId="13_ncr:1_{57EE0C8B-ECCA-4645-8C1C-59A0BAECF31C}" xr6:coauthVersionLast="47" xr6:coauthVersionMax="47" xr10:uidLastSave="{00000000-0000-0000-0000-000000000000}"/>
  <workbookProtection workbookAlgorithmName="SHA-512" workbookHashValue="OCU1x/FuD+fKBKYE+2Qp4+EIJChRiL0Dx0X1y4QpLvEyHIDJZdkAFwuw3tpHrXpKU1B2BVNaA8VBoj7yKouIuA==" workbookSaltValue="nzPCOJ4y6zuyxj6mVC5zKA==" workbookSpinCount="100000" lockStructure="1"/>
  <bookViews>
    <workbookView xWindow="-108" yWindow="-108" windowWidth="23256" windowHeight="12576" xr2:uid="{9CD8866D-732D-44CC-8ED5-904E225DC60E}"/>
  </bookViews>
  <sheets>
    <sheet name="Autobaremación" sheetId="1" r:id="rId1"/>
    <sheet name="List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8" i="1"/>
  <c r="D27" i="1"/>
  <c r="D28" i="1"/>
  <c r="D26" i="1"/>
  <c r="D29" i="1" s="1"/>
  <c r="D41" i="1" l="1"/>
  <c r="D42" i="1" s="1"/>
  <c r="D22" i="1"/>
  <c r="D21" i="1"/>
  <c r="D23" i="1" s="1"/>
  <c r="D16" i="1"/>
  <c r="D17" i="1"/>
  <c r="D15" i="1"/>
  <c r="D18" i="1" s="1"/>
  <c r="D44" i="1" s="1"/>
  <c r="D8" i="1"/>
  <c r="D9" i="1"/>
  <c r="D7" i="1"/>
  <c r="D10" i="1" l="1"/>
  <c r="D46" i="1" s="1"/>
</calcChain>
</file>

<file path=xl/sharedStrings.xml><?xml version="1.0" encoding="utf-8"?>
<sst xmlns="http://schemas.openxmlformats.org/spreadsheetml/2006/main" count="67" uniqueCount="55">
  <si>
    <t>Bloque I. Méritos profesionales</t>
  </si>
  <si>
    <t>Puntuación máxima</t>
  </si>
  <si>
    <t>Servicios prestados y reconocidos en la AQUIB como personal laboral en la misma categoría y especialidad a que se opta</t>
  </si>
  <si>
    <t>Puntos por mes</t>
  </si>
  <si>
    <t>Meses trabajados</t>
  </si>
  <si>
    <t>Total</t>
  </si>
  <si>
    <t>Total méritos profesionales</t>
  </si>
  <si>
    <t>Puntación máxima</t>
  </si>
  <si>
    <t>1. Experiencia profesional</t>
  </si>
  <si>
    <t>Puntos por título</t>
  </si>
  <si>
    <t>Cantidad de títulos</t>
  </si>
  <si>
    <t>Doctor (reconocido como nivel MECES 4)</t>
  </si>
  <si>
    <t>Máster oficial, licenciatura, arquitectura, ingeniería o grado (reconocido como nivel MECES 3)</t>
  </si>
  <si>
    <t>Diplomatura, grado, arquitectura técnica o ingeniería técnica (reconocido como nivel MECES 2)</t>
  </si>
  <si>
    <t>Total estudios oficiales</t>
  </si>
  <si>
    <t>2.1. Estudios oficiales</t>
  </si>
  <si>
    <t>2.2. Cursos de formación</t>
  </si>
  <si>
    <t>Puntos por hora</t>
  </si>
  <si>
    <t>Cantidad de horas</t>
  </si>
  <si>
    <t>Cursos con certificado de aprovechamiento</t>
  </si>
  <si>
    <t>Cursos con certificado de asistencia</t>
  </si>
  <si>
    <t>Total cursos de formación</t>
  </si>
  <si>
    <t>2.3. Conocimientos de lengua catalana</t>
  </si>
  <si>
    <t>Puntos por nivel</t>
  </si>
  <si>
    <t>Nivel C1</t>
  </si>
  <si>
    <t>Nivel C2</t>
  </si>
  <si>
    <t>Lenguaje administrativo</t>
  </si>
  <si>
    <t>Servicios prestados y reconocidos en la AQUIB como personal laboral en una categoría y especialidad diferente a la que se opta</t>
  </si>
  <si>
    <t>Servicios prestados y reconocidos en otra Administración como personal funcionario o laboral en un cuerpo, escala y especialidad o en una subescala, clase o categoría con funciones análogas y siempre que se trate del mismo grupo, subgrupo o agrupación profesional que aquellos a que se opta</t>
  </si>
  <si>
    <t>2.4. Otros idiomas</t>
  </si>
  <si>
    <t>Inglés</t>
  </si>
  <si>
    <t>Total conocimientos de lengua catalana</t>
  </si>
  <si>
    <t>2.5. Otros méritos</t>
  </si>
  <si>
    <t>Trienios reconocidos</t>
  </si>
  <si>
    <t>Puntos por trienio</t>
  </si>
  <si>
    <t>Cantidad de trienios</t>
  </si>
  <si>
    <t>Total trienios</t>
  </si>
  <si>
    <t>Alemán</t>
  </si>
  <si>
    <t>Francés</t>
  </si>
  <si>
    <t>Bloque II. Otros méritos</t>
  </si>
  <si>
    <t>Total otros méritos</t>
  </si>
  <si>
    <t>Otro:</t>
  </si>
  <si>
    <t>B1:0,75 / B2:1 / C1:1,50 / C2:2</t>
  </si>
  <si>
    <t>B1:0,50 / B2:0,75 / C1:1,25 / C2:1,50</t>
  </si>
  <si>
    <t>C1</t>
  </si>
  <si>
    <t>C2</t>
  </si>
  <si>
    <t>No</t>
  </si>
  <si>
    <t>B1</t>
  </si>
  <si>
    <t>B2</t>
  </si>
  <si>
    <t>Elegir nivel</t>
  </si>
  <si>
    <t>Sí</t>
  </si>
  <si>
    <t>INGLÉS</t>
  </si>
  <si>
    <t>Otros idiomas</t>
  </si>
  <si>
    <t>Total otros idiomas (máxima puntuación posible 2 puntos)</t>
  </si>
  <si>
    <t>TOTAL 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</si>
</sst>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B42E3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0" xfId="0" applyFont="1" applyFill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wrapText="1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2E34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1973580</xdr:colOff>
      <xdr:row>2</xdr:row>
      <xdr:rowOff>160020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6B211FA8-1DFC-105D-5340-B68F928D6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22860"/>
          <a:ext cx="1943100" cy="640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1996440</xdr:colOff>
      <xdr:row>0</xdr:row>
      <xdr:rowOff>30480</xdr:rowOff>
    </xdr:from>
    <xdr:to>
      <xdr:col>3</xdr:col>
      <xdr:colOff>1066800</xdr:colOff>
      <xdr:row>2</xdr:row>
      <xdr:rowOff>198120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BE4B0D3-AC41-0417-18DE-A9930B06F5DF}"/>
            </a:ext>
          </a:extLst>
        </xdr:cNvPr>
        <xdr:cNvSpPr txBox="1"/>
      </xdr:nvSpPr>
      <xdr:spPr>
        <a:xfrm>
          <a:off x="1996440" y="30480"/>
          <a:ext cx="5105400" cy="670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</a:rPr>
            <a:t>Anexo V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</a:rPr>
            <a:t>                                                                            </a:t>
          </a: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</a:rPr>
            <a:t>Hoja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</a:rPr>
            <a:t> autobaremación de méritos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9B7B-F811-4CAB-A6AD-77F700FDA82E}">
  <dimension ref="A1:D46"/>
  <sheetViews>
    <sheetView tabSelected="1" zoomScaleNormal="100" workbookViewId="0">
      <selection activeCell="F6" sqref="F6"/>
    </sheetView>
  </sheetViews>
  <sheetFormatPr baseColWidth="10" defaultRowHeight="13.8" x14ac:dyDescent="0.25"/>
  <cols>
    <col min="1" max="1" width="46.44140625" style="1" customWidth="1"/>
    <col min="2" max="3" width="25.77734375" style="1" customWidth="1"/>
    <col min="4" max="4" width="15.77734375" style="1" customWidth="1"/>
    <col min="5" max="16384" width="11.5546875" style="1"/>
  </cols>
  <sheetData>
    <row r="1" spans="1:4" ht="19.95" customHeight="1" x14ac:dyDescent="0.25"/>
    <row r="2" spans="1:4" ht="19.95" customHeight="1" x14ac:dyDescent="0.25"/>
    <row r="3" spans="1:4" ht="40.799999999999997" customHeight="1" x14ac:dyDescent="0.25"/>
    <row r="4" spans="1:4" ht="16.2" x14ac:dyDescent="0.3">
      <c r="A4" s="2" t="s">
        <v>0</v>
      </c>
      <c r="B4" s="2" t="s">
        <v>1</v>
      </c>
      <c r="C4" s="2"/>
      <c r="D4" s="2">
        <v>32</v>
      </c>
    </row>
    <row r="5" spans="1:4" ht="6.6" customHeight="1" x14ac:dyDescent="0.25"/>
    <row r="6" spans="1:4" x14ac:dyDescent="0.25">
      <c r="A6" s="6" t="s">
        <v>8</v>
      </c>
      <c r="B6" s="7" t="s">
        <v>3</v>
      </c>
      <c r="C6" s="7" t="s">
        <v>4</v>
      </c>
      <c r="D6" s="8" t="s">
        <v>5</v>
      </c>
    </row>
    <row r="7" spans="1:4" ht="45.6" customHeight="1" x14ac:dyDescent="0.25">
      <c r="A7" s="9" t="s">
        <v>2</v>
      </c>
      <c r="B7" s="10">
        <v>0.17777000000000001</v>
      </c>
      <c r="C7" s="10"/>
      <c r="D7" s="11">
        <f>B7*C7</f>
        <v>0</v>
      </c>
    </row>
    <row r="8" spans="1:4" ht="38.4" x14ac:dyDescent="0.25">
      <c r="A8" s="12" t="s">
        <v>27</v>
      </c>
      <c r="B8" s="10">
        <v>7.1110000000000007E-2</v>
      </c>
      <c r="C8" s="10"/>
      <c r="D8" s="11">
        <f t="shared" ref="D8:D9" si="0">B8*C8</f>
        <v>0</v>
      </c>
    </row>
    <row r="9" spans="1:4" ht="89.4" thickBot="1" x14ac:dyDescent="0.3">
      <c r="A9" s="37" t="s">
        <v>28</v>
      </c>
      <c r="B9" s="38">
        <v>7.1110000000000007E-2</v>
      </c>
      <c r="C9" s="38"/>
      <c r="D9" s="39">
        <f t="shared" si="0"/>
        <v>0</v>
      </c>
    </row>
    <row r="10" spans="1:4" s="4" customFormat="1" ht="25.05" customHeight="1" thickBot="1" x14ac:dyDescent="0.35">
      <c r="A10" s="34" t="s">
        <v>6</v>
      </c>
      <c r="B10" s="35"/>
      <c r="C10" s="35"/>
      <c r="D10" s="36">
        <f>IF(SUM(D7:D9)&gt;D4,D4,SUM(D7:D9))</f>
        <v>0</v>
      </c>
    </row>
    <row r="12" spans="1:4" ht="16.2" x14ac:dyDescent="0.3">
      <c r="A12" s="2" t="s">
        <v>39</v>
      </c>
      <c r="B12" s="2" t="s">
        <v>7</v>
      </c>
      <c r="C12" s="2"/>
      <c r="D12" s="2">
        <v>8</v>
      </c>
    </row>
    <row r="13" spans="1:4" ht="6.6" customHeight="1" x14ac:dyDescent="0.25"/>
    <row r="14" spans="1:4" x14ac:dyDescent="0.25">
      <c r="A14" s="6" t="s">
        <v>15</v>
      </c>
      <c r="B14" s="7" t="s">
        <v>9</v>
      </c>
      <c r="C14" s="7" t="s">
        <v>10</v>
      </c>
      <c r="D14" s="8">
        <v>3</v>
      </c>
    </row>
    <row r="15" spans="1:4" ht="21.6" customHeight="1" x14ac:dyDescent="0.25">
      <c r="A15" s="15" t="s">
        <v>11</v>
      </c>
      <c r="B15" s="10">
        <v>3</v>
      </c>
      <c r="C15" s="10"/>
      <c r="D15" s="11">
        <f>B15*C15</f>
        <v>0</v>
      </c>
    </row>
    <row r="16" spans="1:4" ht="47.4" customHeight="1" x14ac:dyDescent="0.25">
      <c r="A16" s="9" t="s">
        <v>12</v>
      </c>
      <c r="B16" s="10">
        <v>2.8</v>
      </c>
      <c r="C16" s="10"/>
      <c r="D16" s="11">
        <f t="shared" ref="D16:D17" si="1">B16*C16</f>
        <v>0</v>
      </c>
    </row>
    <row r="17" spans="1:4" ht="42" customHeight="1" x14ac:dyDescent="0.25">
      <c r="A17" s="16" t="s">
        <v>13</v>
      </c>
      <c r="B17" s="13">
        <v>2.6</v>
      </c>
      <c r="C17" s="13"/>
      <c r="D17" s="14">
        <f t="shared" si="1"/>
        <v>0</v>
      </c>
    </row>
    <row r="18" spans="1:4" s="4" customFormat="1" ht="19.95" customHeight="1" x14ac:dyDescent="0.3">
      <c r="A18" s="17" t="s">
        <v>14</v>
      </c>
      <c r="B18" s="18"/>
      <c r="C18" s="18"/>
      <c r="D18" s="19">
        <f>IF(SUM(D15:D17)&gt;D14,D14,SUM(D15:D17))</f>
        <v>0</v>
      </c>
    </row>
    <row r="19" spans="1:4" ht="6.6" customHeight="1" x14ac:dyDescent="0.25"/>
    <row r="20" spans="1:4" x14ac:dyDescent="0.25">
      <c r="A20" s="6" t="s">
        <v>16</v>
      </c>
      <c r="B20" s="7" t="s">
        <v>17</v>
      </c>
      <c r="C20" s="7" t="s">
        <v>18</v>
      </c>
      <c r="D20" s="8">
        <v>2.5</v>
      </c>
    </row>
    <row r="21" spans="1:4" x14ac:dyDescent="0.25">
      <c r="A21" s="20" t="s">
        <v>19</v>
      </c>
      <c r="B21" s="28">
        <v>0.03</v>
      </c>
      <c r="C21" s="21"/>
      <c r="D21" s="26">
        <f>B21*C21</f>
        <v>0</v>
      </c>
    </row>
    <row r="22" spans="1:4" x14ac:dyDescent="0.25">
      <c r="A22" s="23" t="s">
        <v>20</v>
      </c>
      <c r="B22" s="29">
        <v>0.02</v>
      </c>
      <c r="C22" s="24"/>
      <c r="D22" s="27">
        <f>B22*C22</f>
        <v>0</v>
      </c>
    </row>
    <row r="23" spans="1:4" ht="19.95" customHeight="1" x14ac:dyDescent="0.25">
      <c r="A23" s="17" t="s">
        <v>21</v>
      </c>
      <c r="B23" s="18"/>
      <c r="C23" s="18"/>
      <c r="D23" s="19">
        <f>IF(SUM(D21:D22)&gt;D20,D20,SUM(D21:D22))</f>
        <v>0</v>
      </c>
    </row>
    <row r="24" spans="1:4" ht="6.6" customHeight="1" x14ac:dyDescent="0.25"/>
    <row r="25" spans="1:4" x14ac:dyDescent="0.25">
      <c r="A25" s="6" t="s">
        <v>22</v>
      </c>
      <c r="B25" s="7" t="s">
        <v>23</v>
      </c>
      <c r="C25" s="7" t="s">
        <v>49</v>
      </c>
      <c r="D25" s="8">
        <v>3</v>
      </c>
    </row>
    <row r="26" spans="1:4" x14ac:dyDescent="0.25">
      <c r="A26" s="5" t="s">
        <v>24</v>
      </c>
      <c r="B26" s="30">
        <v>2</v>
      </c>
      <c r="C26" s="43"/>
      <c r="D26" s="3">
        <f>IF(C26="C1",B26,0)</f>
        <v>0</v>
      </c>
    </row>
    <row r="27" spans="1:4" x14ac:dyDescent="0.25">
      <c r="A27" s="5" t="s">
        <v>25</v>
      </c>
      <c r="B27" s="30">
        <v>2.6</v>
      </c>
      <c r="C27" s="44"/>
      <c r="D27" s="3">
        <f>IF(C26="C2",B27,0)</f>
        <v>0</v>
      </c>
    </row>
    <row r="28" spans="1:4" x14ac:dyDescent="0.25">
      <c r="A28" s="5" t="s">
        <v>26</v>
      </c>
      <c r="B28" s="30">
        <v>0.4</v>
      </c>
      <c r="C28" s="5"/>
      <c r="D28" s="3">
        <f>IF(C28="Sí",B28,0)</f>
        <v>0</v>
      </c>
    </row>
    <row r="29" spans="1:4" x14ac:dyDescent="0.25">
      <c r="A29" s="17" t="s">
        <v>31</v>
      </c>
      <c r="B29" s="18"/>
      <c r="C29" s="18"/>
      <c r="D29" s="19">
        <f>SUM(D26:D28)</f>
        <v>0</v>
      </c>
    </row>
    <row r="31" spans="1:4" x14ac:dyDescent="0.25">
      <c r="A31" s="6" t="s">
        <v>29</v>
      </c>
      <c r="B31" s="7" t="s">
        <v>23</v>
      </c>
      <c r="C31" s="7" t="s">
        <v>49</v>
      </c>
      <c r="D31" s="8">
        <v>2</v>
      </c>
    </row>
    <row r="32" spans="1:4" x14ac:dyDescent="0.25">
      <c r="A32" s="20" t="s">
        <v>30</v>
      </c>
      <c r="B32" s="31" t="s">
        <v>42</v>
      </c>
      <c r="C32" s="21"/>
      <c r="D32" s="22">
        <f>IFERROR(INDEX(Listas!D2:E6,MATCH(Autobaremación!C32,Listas!D2:D6,0),2),0)</f>
        <v>0</v>
      </c>
    </row>
    <row r="33" spans="1:4" x14ac:dyDescent="0.25">
      <c r="A33" s="20" t="s">
        <v>37</v>
      </c>
      <c r="B33" s="45" t="s">
        <v>43</v>
      </c>
      <c r="C33" s="21"/>
      <c r="D33" s="22">
        <f>IFERROR(INDEX(Listas!$G$2:$H$6,MATCH(Autobaremación!C33,Listas!$G$2:$G$6,0),2),0)</f>
        <v>0</v>
      </c>
    </row>
    <row r="34" spans="1:4" ht="14.4" customHeight="1" x14ac:dyDescent="0.25">
      <c r="A34" s="20" t="s">
        <v>38</v>
      </c>
      <c r="B34" s="46"/>
      <c r="C34" s="21"/>
      <c r="D34" s="22">
        <f>IFERROR(INDEX(Listas!$G$2:$H$6,MATCH(Autobaremación!C34,Listas!$G$2:$G$6,0),2),0)</f>
        <v>0</v>
      </c>
    </row>
    <row r="35" spans="1:4" ht="14.4" customHeight="1" x14ac:dyDescent="0.25">
      <c r="A35" s="20" t="s">
        <v>41</v>
      </c>
      <c r="B35" s="46"/>
      <c r="C35" s="21"/>
      <c r="D35" s="22">
        <f>IFERROR(INDEX(Listas!$G$2:$H$6,MATCH(Autobaremación!C35,Listas!$G$2:$G$6,0),2),0)</f>
        <v>0</v>
      </c>
    </row>
    <row r="36" spans="1:4" ht="14.4" customHeight="1" x14ac:dyDescent="0.25">
      <c r="A36" s="23" t="s">
        <v>41</v>
      </c>
      <c r="B36" s="47"/>
      <c r="C36" s="24"/>
      <c r="D36" s="25">
        <f>IFERROR(INDEX(Listas!$G$2:$H$6,MATCH(Autobaremación!C36,Listas!$G$2:$G$6,0),2),0)</f>
        <v>0</v>
      </c>
    </row>
    <row r="37" spans="1:4" ht="6.6" customHeight="1" x14ac:dyDescent="0.25"/>
    <row r="38" spans="1:4" x14ac:dyDescent="0.25">
      <c r="A38" s="17" t="s">
        <v>53</v>
      </c>
      <c r="B38" s="18"/>
      <c r="C38" s="18"/>
      <c r="D38" s="19">
        <f>IFERROR(IF(SUM(D32:D36)&gt;D31,D31,SUM(D32:D36)),0)</f>
        <v>0</v>
      </c>
    </row>
    <row r="39" spans="1:4" ht="6.6" customHeight="1" x14ac:dyDescent="0.25"/>
    <row r="40" spans="1:4" x14ac:dyDescent="0.25">
      <c r="A40" s="6" t="s">
        <v>32</v>
      </c>
      <c r="B40" s="7" t="s">
        <v>34</v>
      </c>
      <c r="C40" s="7" t="s">
        <v>35</v>
      </c>
      <c r="D40" s="8">
        <v>1.8</v>
      </c>
    </row>
    <row r="41" spans="1:4" x14ac:dyDescent="0.25">
      <c r="A41" s="23" t="s">
        <v>33</v>
      </c>
      <c r="B41" s="29">
        <v>0.6</v>
      </c>
      <c r="C41" s="29"/>
      <c r="D41" s="25">
        <f>B41*C41</f>
        <v>0</v>
      </c>
    </row>
    <row r="42" spans="1:4" x14ac:dyDescent="0.25">
      <c r="A42" s="17" t="s">
        <v>36</v>
      </c>
      <c r="B42" s="18"/>
      <c r="C42" s="18"/>
      <c r="D42" s="19">
        <f>IF(D41&gt;D40,D40,D41)</f>
        <v>0</v>
      </c>
    </row>
    <row r="43" spans="1:4" ht="14.4" thickBot="1" x14ac:dyDescent="0.3"/>
    <row r="44" spans="1:4" ht="25.05" customHeight="1" thickBot="1" x14ac:dyDescent="0.3">
      <c r="A44" s="34" t="s">
        <v>40</v>
      </c>
      <c r="B44" s="35"/>
      <c r="C44" s="35"/>
      <c r="D44" s="36">
        <f>IF(SUM(D42+D38+D29+D23+D18)&gt;D12,D12,SUM(D18+D23+D29+D38+D42))</f>
        <v>0</v>
      </c>
    </row>
    <row r="45" spans="1:4" ht="14.4" thickBot="1" x14ac:dyDescent="0.3"/>
    <row r="46" spans="1:4" ht="25.05" customHeight="1" thickBot="1" x14ac:dyDescent="0.3">
      <c r="A46" s="40" t="s">
        <v>54</v>
      </c>
      <c r="B46" s="41"/>
      <c r="C46" s="41"/>
      <c r="D46" s="42">
        <f>IF(SUM(D10+D44)&gt;40,404,SUM(D10+D44))</f>
        <v>0</v>
      </c>
    </row>
  </sheetData>
  <sheetProtection algorithmName="SHA-512" hashValue="xjwIIG8X/UN9v5jxcuuOVlF2mm8/20/llhRK/fWjfxg3d9LFHxTzIoAcIdYPzX7Sc1erAAvPePN65bqgaARptQ==" saltValue="pTi7mR+cjdlZBccSSRD/4g==" spinCount="100000" sheet="1" objects="1" scenarios="1"/>
  <protectedRanges>
    <protectedRange sqref="I8 C7:C9 C15:C17 C21:C22 C26:C28 C32:C36 C41" name="Editables"/>
  </protectedRanges>
  <mergeCells count="2">
    <mergeCell ref="C26:C27"/>
    <mergeCell ref="B33:B36"/>
  </mergeCells>
  <pageMargins left="0.7" right="0.7" top="0.75" bottom="0.75" header="0.3" footer="0.3"/>
  <pageSetup paperSize="9" scale="76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A6F3C12-AFE7-4757-BE35-6CDB697F31A0}">
          <x14:formula1>
            <xm:f>Listas!$C$2:$C$3</xm:f>
          </x14:formula1>
          <xm:sqref>C28</xm:sqref>
        </x14:dataValidation>
        <x14:dataValidation type="list" allowBlank="1" showInputMessage="1" showErrorMessage="1" xr:uid="{D9003593-D9AB-449F-AD07-7308839B0D52}">
          <x14:formula1>
            <xm:f>Listas!$A$2:$A$4</xm:f>
          </x14:formula1>
          <xm:sqref>C26:C27</xm:sqref>
        </x14:dataValidation>
        <x14:dataValidation type="list" allowBlank="1" showInputMessage="1" showErrorMessage="1" xr:uid="{A4BBDD18-91D8-4B60-A710-6A177DC772EE}">
          <x14:formula1>
            <xm:f>Listas!$D$2:$D$6</xm:f>
          </x14:formula1>
          <xm:sqref>C32</xm:sqref>
        </x14:dataValidation>
        <x14:dataValidation type="list" allowBlank="1" showInputMessage="1" showErrorMessage="1" xr:uid="{7585D535-A682-4DE6-81DB-20FA3B44B1FD}">
          <x14:formula1>
            <xm:f>Listas!$G$2:$G$6</xm:f>
          </x14:formula1>
          <xm:sqref>C33:C36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9504-CB01-4260-AEA5-54F61DD079B9}">
  <dimension ref="A1:H6"/>
  <sheetViews>
    <sheetView workbookViewId="0">
      <selection activeCell="H4" sqref="H4"/>
    </sheetView>
  </sheetViews>
  <sheetFormatPr baseColWidth="10" defaultRowHeight="14.4" x14ac:dyDescent="0.3"/>
  <sheetData>
    <row r="1" spans="1:8" x14ac:dyDescent="0.3">
      <c r="D1" s="48" t="s">
        <v>51</v>
      </c>
      <c r="E1" s="48"/>
      <c r="G1" s="48" t="s">
        <v>52</v>
      </c>
      <c r="H1" s="48"/>
    </row>
    <row r="2" spans="1:8" x14ac:dyDescent="0.3">
      <c r="A2" t="s">
        <v>46</v>
      </c>
      <c r="C2" t="s">
        <v>50</v>
      </c>
      <c r="D2" s="32" t="s">
        <v>46</v>
      </c>
      <c r="E2" s="32">
        <v>0</v>
      </c>
      <c r="F2" s="33"/>
      <c r="G2" s="32" t="s">
        <v>46</v>
      </c>
      <c r="H2" s="32">
        <v>0</v>
      </c>
    </row>
    <row r="3" spans="1:8" x14ac:dyDescent="0.3">
      <c r="A3" t="s">
        <v>44</v>
      </c>
      <c r="C3" t="s">
        <v>46</v>
      </c>
      <c r="D3" s="32" t="s">
        <v>47</v>
      </c>
      <c r="E3" s="32">
        <v>0.75</v>
      </c>
      <c r="F3" s="33"/>
      <c r="G3" s="32" t="s">
        <v>47</v>
      </c>
      <c r="H3" s="32">
        <v>0.5</v>
      </c>
    </row>
    <row r="4" spans="1:8" x14ac:dyDescent="0.3">
      <c r="A4" t="s">
        <v>45</v>
      </c>
      <c r="D4" s="32" t="s">
        <v>48</v>
      </c>
      <c r="E4" s="32">
        <v>1</v>
      </c>
      <c r="F4" s="33"/>
      <c r="G4" s="32" t="s">
        <v>48</v>
      </c>
      <c r="H4" s="32">
        <v>0.75</v>
      </c>
    </row>
    <row r="5" spans="1:8" x14ac:dyDescent="0.3">
      <c r="D5" s="32" t="s">
        <v>44</v>
      </c>
      <c r="E5" s="32">
        <v>1.5</v>
      </c>
      <c r="F5" s="33"/>
      <c r="G5" s="32" t="s">
        <v>44</v>
      </c>
      <c r="H5" s="32">
        <v>1.25</v>
      </c>
    </row>
    <row r="6" spans="1:8" x14ac:dyDescent="0.3">
      <c r="D6" s="32" t="s">
        <v>45</v>
      </c>
      <c r="E6" s="32">
        <v>2</v>
      </c>
      <c r="G6" s="32" t="s">
        <v>45</v>
      </c>
      <c r="H6" s="32">
        <v>1.5</v>
      </c>
    </row>
  </sheetData>
  <sheetProtection algorithmName="SHA-512" hashValue="8Or6SE0umc/OMCv1FYXQkFK/hdmmEbYNTKdTHABSb/xxmzzmg/zcMpC87CGZduN6Bp2MLrJcYjrMnlxhSzHe9g==" saltValue="lXi+1pQdaqJghc7cK17Kkw==" spinCount="100000" sheet="1" objects="1" scenarios="1"/>
  <mergeCells count="2">
    <mergeCell ref="G1:H1"/>
    <mergeCell ref="D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G C P V R u w s 2 2 k A A A A 9 g A A A B I A H A B D b 2 5 m a W c v U G F j a 2 F n Z S 5 4 b W w g o h g A K K A U A A A A A A A A A A A A A A A A A A A A A A A A A A A A h Y 9 N C s I w G E S v U r J v / g S R 8 j V d i D s L Q k H c h j S 2 w T a V J j W 9 m w u P 5 B W s a N W d y 3 n z F j P 3 6 w 2 y s W 2 i i + 6 d 6 W y K G K Y o 0 l Z 1 p b F V i g Z / j F c o E 7 C T 6 i Q r H U 2 y d c n o y h T V 3 p 8 T Q k I I O C x w 1 1 e E U 8 r I I d 8 W q t a t R B / Z / J d j Y 5 2 X V m k k Y P 8 a I z h m j O E l 5 Z g C m S H k x n 4 F P u 1 9 t j 8 Q 1 k P j h 1 4 L 7 e J N A W S O Q N 4 f x A N Q S w M E F A A C A A g A C G C P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h g j 1 U o i k e 4 D g A A A B E A A A A T A B w A R m 9 y b X V s Y X M v U 2 V j d G l v b j E u b S C i G A A o o B Q A A A A A A A A A A A A A A A A A A A A A A A A A A A A r T k 0 u y c z P U w i G 0 I b W A F B L A Q I t A B Q A A g A I A A h g j 1 U b s L N t p A A A A P Y A A A A S A A A A A A A A A A A A A A A A A A A A A A B D b 2 5 m a W c v U G F j a 2 F n Z S 5 4 b W x Q S w E C L Q A U A A I A C A A I Y I 9 V D 8 r p q 6 Q A A A D p A A A A E w A A A A A A A A A A A A A A A A D w A A A A W 0 N v b n R l b n R f V H l w Z X N d L n h t b F B L A Q I t A B Q A A g A I A A h g j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N 9 t w V D A G s Q L B N V G u 2 d + 5 g A A A A A A I A A A A A A A N m A A D A A A A A E A A A A H 5 G B E V W w h h P 9 K V c + j F Y p b g A A A A A B I A A A K A A A A A Q A A A A U 3 9 j I l H U I Q H U 0 g F h N X m s 6 1 A A A A D B 5 Z A t t x 5 s t J i z 9 r O e B v N u T G W i k i h f 0 p K H w P F G d e f L 6 x 9 L I f o E r F j T s h + m q j A C o P V P D b h Q D R Z k H 7 s M W h 5 K / n H i U 8 4 H l t n 6 j s Q c 7 r k t 0 1 n c p x Q A A A B 0 m U 3 A y n L i C F Z T z j q z U 9 H f 9 t Q V l Q = = < / D a t a M a s h u p > 
</file>

<file path=customXml/itemProps1.xml><?xml version="1.0" encoding="utf-8"?>
<ds:datastoreItem xmlns:ds="http://schemas.openxmlformats.org/officeDocument/2006/customXml" ds:itemID="{0E14A564-8E06-4DFA-AD5B-76D611C5CE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Autobaremación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AYT3</cp:lastModifiedBy>
  <cp:lastPrinted>2022-12-14T14:08:01Z</cp:lastPrinted>
  <dcterms:created xsi:type="dcterms:W3CDTF">2022-12-14T10:58:29Z</dcterms:created>
  <dcterms:modified xsi:type="dcterms:W3CDTF">2022-12-22T11:36:21Z</dcterms:modified>
</cp:coreProperties>
</file>