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codeName="ThisWorkbook"/>
  <mc:AlternateContent xmlns:mc="http://schemas.openxmlformats.org/markup-compatibility/2006">
    <mc:Choice Requires="x15">
      <x15ac:absPath xmlns:x15ac="http://schemas.microsoft.com/office/spreadsheetml/2010/11/ac" url="/Users/haseena/Downloads/"/>
    </mc:Choice>
  </mc:AlternateContent>
  <xr:revisionPtr revIDLastSave="0" documentId="8_{678E3C4C-45D0-9B4E-90BF-0C35CBB47E06}" xr6:coauthVersionLast="47" xr6:coauthVersionMax="47" xr10:uidLastSave="{00000000-0000-0000-0000-000000000000}"/>
  <workbookProtection workbookAlgorithmName="SHA-512" workbookHashValue="tXPBCbgHsTAEHHuq5r742pHxa4I1cEphup/NBq+TjM2RPXsX/8jwFbzKtWBiCpzXLdX5acdwXt0Uvk/4MGIzHw==" workbookSaltValue="O/Rhf+AqoFeuijswEsKOag==" workbookSpinCount="100000" lockStructure="1"/>
  <bookViews>
    <workbookView xWindow="-38400" yWindow="-4360" windowWidth="38400" windowHeight="19520" xr2:uid="{00000000-000D-0000-FFFF-FFFF00000000}"/>
  </bookViews>
  <sheets>
    <sheet name="Cover Page" sheetId="1" r:id="rId1"/>
    <sheet name="Version history" sheetId="23" r:id="rId2"/>
    <sheet name="0. Instructions &amp; sign" sheetId="24" r:id="rId3"/>
    <sheet name="0. FI Information" sheetId="3" r:id="rId4"/>
    <sheet name="1. FINZ Commitment &amp; Policies" sheetId="4" r:id="rId5"/>
    <sheet name="2. Portfolio Assessment" sheetId="14" r:id="rId6"/>
    <sheet name="4. Non-Portfolio Targets" sheetId="21" r:id="rId7"/>
    <sheet name="3. Portfolio Target Info" sheetId="28" r:id="rId8"/>
    <sheet name="PF_Calculator" sheetId="29" state="hidden" r:id="rId9"/>
    <sheet name="5. Target Language" sheetId="19" r:id="rId10"/>
    <sheet name="6. Reporting" sheetId="22" r:id="rId11"/>
  </sheets>
  <externalReferences>
    <externalReference r:id="rId12"/>
  </externalReferences>
  <definedNames>
    <definedName name="Cat15BaseYr">'[1]Category 15 Targets (FINZ)'!$C$25</definedName>
    <definedName name="Cat15TgtYr">'[1]Category 15 Targets (FINZ)'!$C$33</definedName>
    <definedName name="ghg_y1" localSheetId="6">'4. Non-Portfolio Targets'!$G$448</definedName>
    <definedName name="ghg_y1" localSheetId="10">'4. Non-Portfolio Targets'!$G$448</definedName>
    <definedName name="ghg_y1">#REF!</definedName>
    <definedName name="ghg_y2" localSheetId="6">'4. Non-Portfolio Targets'!$G$471</definedName>
    <definedName name="ghg_y2" localSheetId="10">'4. Non-Portfolio Targets'!$G$471</definedName>
    <definedName name="ghg_y2">#REF!</definedName>
    <definedName name="ghg_y3" localSheetId="6">'4. Non-Portfolio Targets'!$G$493</definedName>
    <definedName name="ghg_y3" localSheetId="10">'4. Non-Portfolio Targets'!$G$493</definedName>
    <definedName name="ghg_y3">#REF!</definedName>
    <definedName name="list_by12">#REF!</definedName>
    <definedName name="list_by3">#REF!</definedName>
    <definedName name="list_country">#REF!</definedName>
    <definedName name="list_ex_thr">#REF!</definedName>
    <definedName name="list_ex12_ch">#REF!</definedName>
    <definedName name="list_ghg_years">#REF!</definedName>
    <definedName name="list_sub_type">#REF!</definedName>
  </definedNames>
  <calcPr calcId="191029"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128" i="29" l="1"/>
  <c r="B127" i="29"/>
  <c r="B130" i="29"/>
  <c r="B133" i="29"/>
  <c r="B134" i="29"/>
  <c r="B136" i="29"/>
  <c r="B137" i="29"/>
  <c r="B139" i="29"/>
  <c r="B140" i="29"/>
  <c r="E128" i="29"/>
  <c r="E127" i="29"/>
  <c r="G123" i="29"/>
  <c r="G122" i="29"/>
  <c r="G121" i="29"/>
  <c r="G120" i="29"/>
  <c r="G119" i="29"/>
  <c r="G117" i="29"/>
  <c r="G116" i="29"/>
  <c r="G115" i="29"/>
  <c r="G114" i="29"/>
  <c r="G113" i="29"/>
  <c r="G112" i="29"/>
  <c r="G110" i="29"/>
  <c r="G109" i="29"/>
  <c r="G108" i="29"/>
  <c r="G107" i="29"/>
  <c r="G106" i="29"/>
  <c r="G105" i="29"/>
  <c r="G103" i="29"/>
  <c r="G102" i="29"/>
  <c r="G101" i="29"/>
  <c r="G100" i="29"/>
  <c r="G98" i="29"/>
  <c r="G99" i="29"/>
  <c r="G96" i="29"/>
  <c r="G95" i="29"/>
  <c r="G94" i="29"/>
  <c r="G93" i="29"/>
  <c r="G92" i="29"/>
  <c r="G91" i="29"/>
  <c r="G89" i="29"/>
  <c r="G88" i="29"/>
  <c r="G87" i="29"/>
  <c r="G86" i="29"/>
  <c r="G85" i="29"/>
  <c r="G84" i="29"/>
  <c r="B120" i="29"/>
  <c r="B121" i="29"/>
  <c r="D123" i="29"/>
  <c r="D122" i="29"/>
  <c r="I123" i="29"/>
  <c r="E122" i="29"/>
  <c r="F122" i="29"/>
  <c r="I121" i="29"/>
  <c r="I120" i="29"/>
  <c r="F121" i="29"/>
  <c r="E121" i="29"/>
  <c r="D121" i="29"/>
  <c r="D120" i="29"/>
  <c r="D119" i="29"/>
  <c r="I119" i="29"/>
  <c r="F120" i="29"/>
  <c r="E120" i="29"/>
  <c r="E119" i="29"/>
  <c r="F119" i="29"/>
  <c r="E44" i="21"/>
  <c r="E45" i="21"/>
  <c r="E46" i="21"/>
  <c r="E43" i="21"/>
  <c r="D46" i="21"/>
  <c r="D44" i="21"/>
  <c r="D45" i="21"/>
  <c r="D43" i="21"/>
  <c r="D372" i="21"/>
  <c r="E372" i="21"/>
  <c r="E370" i="21"/>
  <c r="E371" i="21"/>
  <c r="E369" i="21"/>
  <c r="D370" i="21"/>
  <c r="D371" i="21"/>
  <c r="D369" i="21"/>
  <c r="B80" i="4"/>
  <c r="B92" i="4"/>
  <c r="B71" i="4"/>
  <c r="D73" i="21"/>
  <c r="B123" i="29"/>
  <c r="B122" i="29"/>
  <c r="B119" i="29"/>
  <c r="B117" i="29"/>
  <c r="F123" i="29"/>
  <c r="E123" i="29"/>
  <c r="I122" i="29"/>
  <c r="B66" i="19" l="1"/>
  <c r="H122" i="29"/>
  <c r="H121" i="29"/>
  <c r="H120" i="29"/>
  <c r="H123" i="29"/>
  <c r="H119" i="29"/>
  <c r="B10" i="19" l="1"/>
  <c r="B9" i="19"/>
  <c r="B8" i="19"/>
  <c r="B7" i="19"/>
  <c r="B6" i="19"/>
  <c r="B5" i="19"/>
  <c r="B4" i="19"/>
  <c r="B3" i="19"/>
  <c r="B13" i="19"/>
  <c r="B16" i="19"/>
  <c r="B15" i="19"/>
  <c r="B14" i="19"/>
  <c r="I84" i="29"/>
  <c r="C7" i="29" l="1"/>
  <c r="C6" i="29"/>
  <c r="C5" i="29"/>
  <c r="C4" i="29"/>
  <c r="C3" i="29"/>
  <c r="B3" i="29" l="1"/>
  <c r="B131" i="29"/>
  <c r="B80" i="29"/>
  <c r="B79" i="29"/>
  <c r="B78" i="29"/>
  <c r="B77" i="29"/>
  <c r="B76" i="29"/>
  <c r="B84" i="29"/>
  <c r="B113" i="29"/>
  <c r="B114" i="29"/>
  <c r="B115" i="29"/>
  <c r="B116" i="29"/>
  <c r="B112" i="29"/>
  <c r="B106" i="29"/>
  <c r="B107" i="29"/>
  <c r="B108" i="29"/>
  <c r="B109" i="29"/>
  <c r="B110" i="29"/>
  <c r="B105" i="29"/>
  <c r="B99" i="29"/>
  <c r="B100" i="29"/>
  <c r="B101" i="29"/>
  <c r="B102" i="29"/>
  <c r="B103" i="29"/>
  <c r="B98" i="29"/>
  <c r="B92" i="29"/>
  <c r="B93" i="29"/>
  <c r="B94" i="29"/>
  <c r="B95" i="29"/>
  <c r="B96" i="29"/>
  <c r="B91" i="29"/>
  <c r="B89" i="29"/>
  <c r="B65" i="19" s="1"/>
  <c r="B87" i="29"/>
  <c r="B88" i="29"/>
  <c r="B86" i="29"/>
  <c r="B85" i="29"/>
  <c r="B67" i="19" l="1"/>
  <c r="B62" i="19"/>
  <c r="B63" i="19"/>
  <c r="B64" i="19"/>
  <c r="B61" i="19"/>
  <c r="B68" i="19"/>
  <c r="C80" i="29"/>
  <c r="C79" i="29"/>
  <c r="C78" i="29"/>
  <c r="C77" i="29"/>
  <c r="C76" i="29"/>
  <c r="B27" i="19" l="1"/>
  <c r="F140" i="29"/>
  <c r="E140" i="29"/>
  <c r="G140" i="29" s="1"/>
  <c r="D140" i="29"/>
  <c r="C140" i="29"/>
  <c r="F139" i="29"/>
  <c r="E139" i="29"/>
  <c r="D139" i="29"/>
  <c r="C139" i="29"/>
  <c r="F137" i="29"/>
  <c r="E137" i="29"/>
  <c r="G137" i="29" s="1"/>
  <c r="D137" i="29"/>
  <c r="C137" i="29"/>
  <c r="F136" i="29"/>
  <c r="E136" i="29"/>
  <c r="D136" i="29"/>
  <c r="C136" i="29"/>
  <c r="F134" i="29"/>
  <c r="E134" i="29"/>
  <c r="D134" i="29"/>
  <c r="C134" i="29"/>
  <c r="F133" i="29"/>
  <c r="E133" i="29"/>
  <c r="D133" i="29"/>
  <c r="C133" i="29"/>
  <c r="F131" i="29"/>
  <c r="E131" i="29"/>
  <c r="D131" i="29"/>
  <c r="C131" i="29"/>
  <c r="F130" i="29"/>
  <c r="E130" i="29"/>
  <c r="D130" i="29"/>
  <c r="C130" i="29"/>
  <c r="F128" i="29"/>
  <c r="D128" i="29"/>
  <c r="C128" i="29"/>
  <c r="F127" i="29"/>
  <c r="D127" i="29"/>
  <c r="C127" i="29"/>
  <c r="I117" i="29"/>
  <c r="F117" i="29"/>
  <c r="E117" i="29"/>
  <c r="D117" i="29"/>
  <c r="I116" i="29"/>
  <c r="F116" i="29"/>
  <c r="E116" i="29"/>
  <c r="D116" i="29"/>
  <c r="I115" i="29"/>
  <c r="F115" i="29"/>
  <c r="E115" i="29"/>
  <c r="D115" i="29"/>
  <c r="I114" i="29"/>
  <c r="F114" i="29"/>
  <c r="E114" i="29"/>
  <c r="D114" i="29"/>
  <c r="I113" i="29"/>
  <c r="F113" i="29"/>
  <c r="E113" i="29"/>
  <c r="D113" i="29"/>
  <c r="I112" i="29"/>
  <c r="F112" i="29"/>
  <c r="E112" i="29"/>
  <c r="D112" i="29"/>
  <c r="I110" i="29"/>
  <c r="F110" i="29"/>
  <c r="E110" i="29"/>
  <c r="D110" i="29"/>
  <c r="I109" i="29"/>
  <c r="F109" i="29"/>
  <c r="E109" i="29"/>
  <c r="D109" i="29"/>
  <c r="I108" i="29"/>
  <c r="F108" i="29"/>
  <c r="E108" i="29"/>
  <c r="D108" i="29"/>
  <c r="I107" i="29"/>
  <c r="F107" i="29"/>
  <c r="E107" i="29"/>
  <c r="D107" i="29"/>
  <c r="I106" i="29"/>
  <c r="F106" i="29"/>
  <c r="E106" i="29"/>
  <c r="D106" i="29"/>
  <c r="I105" i="29"/>
  <c r="F105" i="29"/>
  <c r="H105" i="29" s="1"/>
  <c r="E105" i="29"/>
  <c r="D105" i="29"/>
  <c r="I103" i="29"/>
  <c r="F103" i="29"/>
  <c r="E103" i="29"/>
  <c r="D103" i="29"/>
  <c r="I102" i="29"/>
  <c r="F102" i="29"/>
  <c r="E102" i="29"/>
  <c r="D102" i="29"/>
  <c r="I101" i="29"/>
  <c r="F101" i="29"/>
  <c r="E101" i="29"/>
  <c r="D101" i="29"/>
  <c r="I100" i="29"/>
  <c r="F100" i="29"/>
  <c r="E100" i="29"/>
  <c r="D100" i="29"/>
  <c r="I99" i="29"/>
  <c r="F99" i="29"/>
  <c r="E99" i="29"/>
  <c r="D99" i="29"/>
  <c r="I98" i="29"/>
  <c r="F98" i="29"/>
  <c r="E98" i="29"/>
  <c r="D98" i="29"/>
  <c r="I96" i="29"/>
  <c r="F96" i="29"/>
  <c r="E96" i="29"/>
  <c r="D96" i="29"/>
  <c r="I95" i="29"/>
  <c r="F95" i="29"/>
  <c r="E95" i="29"/>
  <c r="D95" i="29"/>
  <c r="I94" i="29"/>
  <c r="F94" i="29"/>
  <c r="E94" i="29"/>
  <c r="D94" i="29"/>
  <c r="I93" i="29"/>
  <c r="F93" i="29"/>
  <c r="E93" i="29"/>
  <c r="D93" i="29"/>
  <c r="I92" i="29"/>
  <c r="F92" i="29"/>
  <c r="E92" i="29"/>
  <c r="D92" i="29"/>
  <c r="I91" i="29"/>
  <c r="F91" i="29"/>
  <c r="E91" i="29"/>
  <c r="D91" i="29"/>
  <c r="I89" i="29"/>
  <c r="F89" i="29"/>
  <c r="E89" i="29"/>
  <c r="D89" i="29"/>
  <c r="I88" i="29"/>
  <c r="F88" i="29"/>
  <c r="E88" i="29"/>
  <c r="D88" i="29"/>
  <c r="I87" i="29"/>
  <c r="F87" i="29"/>
  <c r="E87" i="29"/>
  <c r="D87" i="29"/>
  <c r="I86" i="29"/>
  <c r="F86" i="29"/>
  <c r="E86" i="29"/>
  <c r="D86" i="29"/>
  <c r="I85" i="29"/>
  <c r="F85" i="29"/>
  <c r="E85" i="29"/>
  <c r="D85" i="29"/>
  <c r="B60" i="19"/>
  <c r="F84" i="29"/>
  <c r="H84" i="29" s="1"/>
  <c r="E84" i="29"/>
  <c r="D84" i="29"/>
  <c r="G80" i="29"/>
  <c r="F80" i="29"/>
  <c r="E80" i="29"/>
  <c r="D80" i="29"/>
  <c r="G79" i="29"/>
  <c r="F79" i="29"/>
  <c r="E79" i="29"/>
  <c r="D79" i="29"/>
  <c r="G78" i="29"/>
  <c r="F78" i="29"/>
  <c r="E78" i="29"/>
  <c r="D78" i="29"/>
  <c r="G77" i="29"/>
  <c r="F77" i="29"/>
  <c r="E77" i="29"/>
  <c r="D77" i="29"/>
  <c r="G76" i="29"/>
  <c r="F76" i="29"/>
  <c r="E76" i="29"/>
  <c r="D76" i="29"/>
  <c r="G72" i="29"/>
  <c r="F72" i="29"/>
  <c r="E72" i="29"/>
  <c r="D72" i="29"/>
  <c r="C72" i="29"/>
  <c r="B72" i="29"/>
  <c r="G71" i="29"/>
  <c r="F71" i="29"/>
  <c r="E71" i="29"/>
  <c r="D71" i="29"/>
  <c r="C71" i="29"/>
  <c r="B71" i="29"/>
  <c r="G70" i="29"/>
  <c r="F70" i="29"/>
  <c r="E70" i="29"/>
  <c r="D70" i="29"/>
  <c r="C70" i="29"/>
  <c r="B70" i="29"/>
  <c r="G69" i="29"/>
  <c r="F69" i="29"/>
  <c r="E69" i="29"/>
  <c r="D69" i="29"/>
  <c r="C69" i="29"/>
  <c r="B69" i="29"/>
  <c r="G67" i="29"/>
  <c r="F67" i="29"/>
  <c r="E67" i="29"/>
  <c r="D67" i="29"/>
  <c r="C67" i="29"/>
  <c r="B67" i="29"/>
  <c r="G66" i="29"/>
  <c r="F66" i="29"/>
  <c r="E66" i="29"/>
  <c r="D66" i="29"/>
  <c r="C66" i="29"/>
  <c r="B66" i="29"/>
  <c r="G65" i="29"/>
  <c r="F65" i="29"/>
  <c r="E65" i="29"/>
  <c r="D65" i="29"/>
  <c r="C65" i="29"/>
  <c r="B65" i="29"/>
  <c r="G64" i="29"/>
  <c r="F64" i="29"/>
  <c r="E64" i="29"/>
  <c r="D64" i="29"/>
  <c r="C64" i="29"/>
  <c r="B64" i="29"/>
  <c r="G62" i="29"/>
  <c r="F62" i="29"/>
  <c r="E62" i="29"/>
  <c r="D62" i="29"/>
  <c r="C62" i="29"/>
  <c r="B62" i="29"/>
  <c r="G61" i="29"/>
  <c r="F61" i="29"/>
  <c r="E61" i="29"/>
  <c r="D61" i="29"/>
  <c r="C61" i="29"/>
  <c r="B61" i="29"/>
  <c r="G60" i="29"/>
  <c r="F60" i="29"/>
  <c r="E60" i="29"/>
  <c r="D60" i="29"/>
  <c r="C60" i="29"/>
  <c r="B60" i="29"/>
  <c r="G59" i="29"/>
  <c r="F59" i="29"/>
  <c r="E59" i="29"/>
  <c r="D59" i="29"/>
  <c r="C59" i="29"/>
  <c r="B59" i="29"/>
  <c r="G57" i="29"/>
  <c r="F57" i="29"/>
  <c r="E57" i="29"/>
  <c r="D57" i="29"/>
  <c r="C57" i="29"/>
  <c r="B57" i="29"/>
  <c r="G56" i="29"/>
  <c r="F56" i="29"/>
  <c r="E56" i="29"/>
  <c r="D56" i="29"/>
  <c r="C56" i="29"/>
  <c r="B56" i="29"/>
  <c r="G55" i="29"/>
  <c r="F55" i="29"/>
  <c r="E55" i="29"/>
  <c r="D55" i="29"/>
  <c r="C55" i="29"/>
  <c r="B55" i="29"/>
  <c r="G54" i="29"/>
  <c r="F54" i="29"/>
  <c r="E54" i="29"/>
  <c r="D54" i="29"/>
  <c r="C54" i="29"/>
  <c r="B54" i="29"/>
  <c r="G52" i="29"/>
  <c r="F52" i="29"/>
  <c r="E52" i="29"/>
  <c r="D52" i="29"/>
  <c r="C52" i="29"/>
  <c r="B52" i="29"/>
  <c r="G51" i="29"/>
  <c r="F51" i="29"/>
  <c r="E51" i="29"/>
  <c r="D51" i="29"/>
  <c r="C51" i="29"/>
  <c r="B51" i="29"/>
  <c r="G50" i="29"/>
  <c r="F50" i="29"/>
  <c r="E50" i="29"/>
  <c r="D50" i="29"/>
  <c r="C50" i="29"/>
  <c r="B50" i="29"/>
  <c r="G49" i="29"/>
  <c r="F49" i="29"/>
  <c r="E49" i="29"/>
  <c r="D49" i="29"/>
  <c r="C49" i="29"/>
  <c r="B49" i="29"/>
  <c r="H45" i="29"/>
  <c r="G45" i="29"/>
  <c r="F45" i="29"/>
  <c r="E45" i="29"/>
  <c r="D45" i="29"/>
  <c r="C45" i="29"/>
  <c r="B45" i="29"/>
  <c r="H44" i="29"/>
  <c r="G44" i="29"/>
  <c r="F44" i="29"/>
  <c r="E44" i="29"/>
  <c r="D44" i="29"/>
  <c r="C44" i="29"/>
  <c r="B44" i="29"/>
  <c r="H43" i="29"/>
  <c r="G43" i="29"/>
  <c r="F43" i="29"/>
  <c r="E43" i="29"/>
  <c r="D43" i="29"/>
  <c r="C43" i="29"/>
  <c r="B43" i="29"/>
  <c r="H42" i="29"/>
  <c r="G42" i="29"/>
  <c r="F42" i="29"/>
  <c r="E42" i="29"/>
  <c r="D42" i="29"/>
  <c r="C42" i="29"/>
  <c r="B42" i="29"/>
  <c r="H41" i="29"/>
  <c r="G41" i="29"/>
  <c r="F41" i="29"/>
  <c r="E41" i="29"/>
  <c r="D41" i="29"/>
  <c r="C41" i="29"/>
  <c r="B41" i="29"/>
  <c r="H40" i="29"/>
  <c r="G40" i="29"/>
  <c r="F40" i="29"/>
  <c r="E40" i="29"/>
  <c r="D40" i="29"/>
  <c r="C40" i="29"/>
  <c r="B40" i="29"/>
  <c r="H38" i="29"/>
  <c r="G38" i="29"/>
  <c r="F38" i="29"/>
  <c r="E38" i="29"/>
  <c r="D38" i="29"/>
  <c r="C38" i="29"/>
  <c r="B38" i="29"/>
  <c r="H37" i="29"/>
  <c r="G37" i="29"/>
  <c r="F37" i="29"/>
  <c r="E37" i="29"/>
  <c r="D37" i="29"/>
  <c r="C37" i="29"/>
  <c r="B37" i="29"/>
  <c r="H36" i="29"/>
  <c r="G36" i="29"/>
  <c r="F36" i="29"/>
  <c r="E36" i="29"/>
  <c r="D36" i="29"/>
  <c r="C36" i="29"/>
  <c r="B36" i="29"/>
  <c r="H35" i="29"/>
  <c r="G35" i="29"/>
  <c r="F35" i="29"/>
  <c r="E35" i="29"/>
  <c r="D35" i="29"/>
  <c r="C35" i="29"/>
  <c r="B35" i="29"/>
  <c r="H34" i="29"/>
  <c r="G34" i="29"/>
  <c r="F34" i="29"/>
  <c r="E34" i="29"/>
  <c r="D34" i="29"/>
  <c r="C34" i="29"/>
  <c r="B34" i="29"/>
  <c r="H33" i="29"/>
  <c r="G33" i="29"/>
  <c r="F33" i="29"/>
  <c r="E33" i="29"/>
  <c r="D33" i="29"/>
  <c r="C33" i="29"/>
  <c r="B33" i="29"/>
  <c r="H31" i="29"/>
  <c r="G31" i="29"/>
  <c r="F31" i="29"/>
  <c r="E31" i="29"/>
  <c r="D31" i="29"/>
  <c r="C31" i="29"/>
  <c r="B31" i="29"/>
  <c r="H30" i="29"/>
  <c r="G30" i="29"/>
  <c r="F30" i="29"/>
  <c r="E30" i="29"/>
  <c r="D30" i="29"/>
  <c r="C30" i="29"/>
  <c r="B30" i="29"/>
  <c r="H29" i="29"/>
  <c r="G29" i="29"/>
  <c r="F29" i="29"/>
  <c r="E29" i="29"/>
  <c r="D29" i="29"/>
  <c r="C29" i="29"/>
  <c r="B29" i="29"/>
  <c r="H28" i="29"/>
  <c r="G28" i="29"/>
  <c r="F28" i="29"/>
  <c r="E28" i="29"/>
  <c r="D28" i="29"/>
  <c r="C28" i="29"/>
  <c r="B28" i="29"/>
  <c r="H27" i="29"/>
  <c r="G27" i="29"/>
  <c r="F27" i="29"/>
  <c r="E27" i="29"/>
  <c r="D27" i="29"/>
  <c r="C27" i="29"/>
  <c r="B27" i="29"/>
  <c r="H26" i="29"/>
  <c r="G26" i="29"/>
  <c r="F26" i="29"/>
  <c r="E26" i="29"/>
  <c r="D26" i="29"/>
  <c r="C26" i="29"/>
  <c r="B26" i="29"/>
  <c r="H24" i="29"/>
  <c r="G24" i="29"/>
  <c r="F24" i="29"/>
  <c r="E24" i="29"/>
  <c r="D24" i="29"/>
  <c r="C24" i="29"/>
  <c r="B24" i="29"/>
  <c r="H23" i="29"/>
  <c r="G23" i="29"/>
  <c r="F23" i="29"/>
  <c r="E23" i="29"/>
  <c r="D23" i="29"/>
  <c r="C23" i="29"/>
  <c r="B23" i="29"/>
  <c r="H22" i="29"/>
  <c r="G22" i="29"/>
  <c r="F22" i="29"/>
  <c r="E22" i="29"/>
  <c r="D22" i="29"/>
  <c r="C22" i="29"/>
  <c r="B22" i="29"/>
  <c r="H21" i="29"/>
  <c r="G21" i="29"/>
  <c r="F21" i="29"/>
  <c r="E21" i="29"/>
  <c r="D21" i="29"/>
  <c r="C21" i="29"/>
  <c r="B21" i="29"/>
  <c r="H20" i="29"/>
  <c r="G20" i="29"/>
  <c r="F20" i="29"/>
  <c r="E20" i="29"/>
  <c r="D20" i="29"/>
  <c r="C20" i="29"/>
  <c r="B20" i="29"/>
  <c r="H19" i="29"/>
  <c r="G19" i="29"/>
  <c r="F19" i="29"/>
  <c r="E19" i="29"/>
  <c r="D19" i="29"/>
  <c r="C19" i="29"/>
  <c r="B19" i="29"/>
  <c r="H17" i="29"/>
  <c r="G17" i="29"/>
  <c r="F17" i="29"/>
  <c r="E17" i="29"/>
  <c r="D17" i="29"/>
  <c r="C17" i="29"/>
  <c r="B17" i="29"/>
  <c r="H16" i="29"/>
  <c r="G16" i="29"/>
  <c r="F16" i="29"/>
  <c r="E16" i="29"/>
  <c r="D16" i="29"/>
  <c r="C16" i="29"/>
  <c r="B16" i="29"/>
  <c r="H15" i="29"/>
  <c r="G15" i="29"/>
  <c r="F15" i="29"/>
  <c r="E15" i="29"/>
  <c r="D15" i="29"/>
  <c r="C15" i="29"/>
  <c r="B15" i="29"/>
  <c r="H14" i="29"/>
  <c r="G14" i="29"/>
  <c r="F14" i="29"/>
  <c r="E14" i="29"/>
  <c r="D14" i="29"/>
  <c r="C14" i="29"/>
  <c r="B14" i="29"/>
  <c r="H13" i="29"/>
  <c r="G13" i="29"/>
  <c r="F13" i="29"/>
  <c r="E13" i="29"/>
  <c r="D13" i="29"/>
  <c r="C13" i="29"/>
  <c r="B13" i="29"/>
  <c r="H12" i="29"/>
  <c r="G12" i="29"/>
  <c r="F12" i="29"/>
  <c r="E12" i="29"/>
  <c r="D12" i="29"/>
  <c r="C12" i="29"/>
  <c r="B12" i="29"/>
  <c r="B7" i="29"/>
  <c r="D7" i="29" s="1" a="1"/>
  <c r="B6" i="29"/>
  <c r="I6" i="29" s="1" a="1"/>
  <c r="B5" i="29"/>
  <c r="I5" i="29" s="1" a="1"/>
  <c r="B4" i="29"/>
  <c r="B71" i="19" s="1"/>
  <c r="K252" i="28" a="1"/>
  <c r="S252" i="28" a="1"/>
  <c r="G128" i="29" l="1"/>
  <c r="B69" i="19"/>
  <c r="H107" i="29"/>
  <c r="H115" i="29"/>
  <c r="B70" i="19"/>
  <c r="H95" i="29"/>
  <c r="G131" i="29"/>
  <c r="H96" i="29"/>
  <c r="D6" i="29" a="1"/>
  <c r="E6" i="29" s="1" a="1"/>
  <c r="G136" i="29"/>
  <c r="H87" i="29"/>
  <c r="H93" i="29"/>
  <c r="H91" i="29"/>
  <c r="H100" i="29"/>
  <c r="H109" i="29"/>
  <c r="H77" i="29"/>
  <c r="G139" i="29"/>
  <c r="H112" i="29"/>
  <c r="H86" i="29"/>
  <c r="H114" i="29"/>
  <c r="H76" i="29"/>
  <c r="H78" i="29"/>
  <c r="H80" i="29"/>
  <c r="H116" i="29"/>
  <c r="H106" i="29"/>
  <c r="H110" i="29"/>
  <c r="H98" i="29"/>
  <c r="H102" i="29"/>
  <c r="G133" i="29"/>
  <c r="H92" i="29"/>
  <c r="H94" i="29"/>
  <c r="H108" i="29"/>
  <c r="H117" i="29"/>
  <c r="H79" i="29"/>
  <c r="H113" i="29"/>
  <c r="G130" i="29"/>
  <c r="G127" i="29"/>
  <c r="H88" i="29"/>
  <c r="H89" i="29"/>
  <c r="H85" i="29"/>
  <c r="D3" i="29" a="1"/>
  <c r="H101" i="29"/>
  <c r="H99" i="29"/>
  <c r="H103" i="29"/>
  <c r="D5" i="29" a="1"/>
  <c r="E5" i="29" s="1" a="1"/>
  <c r="G134" i="29"/>
  <c r="E7" i="29" a="1"/>
  <c r="F7" i="29"/>
  <c r="I4" i="29" a="1"/>
  <c r="I3" i="29" a="1"/>
  <c r="I7" i="29" a="1"/>
  <c r="D4" i="29" a="1"/>
  <c r="F4" i="29" s="1"/>
  <c r="S329" i="28" a="1"/>
  <c r="K329" i="28" a="1"/>
  <c r="S176" i="28" a="1"/>
  <c r="K176" i="28" a="1"/>
  <c r="S100" i="28" a="1"/>
  <c r="K100" i="28" a="1"/>
  <c r="S24" i="28" a="1"/>
  <c r="K24" i="28" a="1"/>
  <c r="F6" i="29" l="1"/>
  <c r="E3" i="29" a="1"/>
  <c r="F3" i="29"/>
  <c r="F5" i="29"/>
  <c r="H5" i="29" s="1"/>
  <c r="G4" i="29"/>
  <c r="H4" i="29"/>
  <c r="E4" i="29" a="1"/>
  <c r="H7" i="29"/>
  <c r="G7" i="29"/>
  <c r="B27" i="14"/>
  <c r="B11" i="14"/>
  <c r="B9" i="14"/>
  <c r="B7" i="14"/>
  <c r="G6" i="29" l="1"/>
  <c r="H6" i="29"/>
  <c r="G3" i="29"/>
  <c r="H3" i="29"/>
  <c r="J4" i="29"/>
  <c r="J7" i="29"/>
  <c r="G5" i="29"/>
  <c r="J5" i="29" s="1"/>
  <c r="D7" i="14"/>
  <c r="J6" i="29" l="1"/>
  <c r="J3" i="29"/>
  <c r="Q394" i="21"/>
  <c r="M394" i="21"/>
  <c r="B47" i="4"/>
  <c r="B48" i="4"/>
  <c r="B56" i="4" l="1"/>
  <c r="B55" i="4"/>
  <c r="B68" i="4"/>
  <c r="B67" i="4"/>
  <c r="D63" i="21"/>
  <c r="B72" i="4" l="1"/>
  <c r="B37" i="19" l="1"/>
  <c r="B34" i="19"/>
  <c r="E67" i="14"/>
  <c r="B24" i="14"/>
  <c r="B13" i="14"/>
  <c r="B4" i="14"/>
  <c r="D74" i="21" l="1"/>
  <c r="D64" i="21"/>
  <c r="D53" i="21"/>
  <c r="D52" i="21"/>
  <c r="D51" i="21"/>
  <c r="D50" i="21"/>
  <c r="I511" i="21" l="1"/>
  <c r="I512" i="21"/>
  <c r="I513" i="21"/>
  <c r="I514" i="21"/>
  <c r="I515" i="21"/>
  <c r="G477" i="21" l="1"/>
  <c r="G455" i="21"/>
  <c r="M450" i="21"/>
  <c r="M449" i="21"/>
  <c r="M448" i="21"/>
  <c r="M447" i="21"/>
  <c r="M446" i="21"/>
  <c r="M445" i="21"/>
  <c r="M444" i="21"/>
  <c r="M443" i="21"/>
  <c r="M442" i="21"/>
  <c r="M441" i="21"/>
  <c r="M440" i="21"/>
  <c r="M439" i="21"/>
  <c r="M438" i="21"/>
  <c r="M437" i="21"/>
  <c r="D436" i="21"/>
  <c r="M435" i="21"/>
  <c r="M434" i="21"/>
  <c r="M433" i="21"/>
  <c r="D432" i="21"/>
  <c r="I501" i="21" s="1"/>
  <c r="M397" i="21"/>
  <c r="D396" i="21"/>
  <c r="D392" i="21"/>
  <c r="R337" i="21"/>
  <c r="R314" i="21"/>
  <c r="R295" i="21"/>
  <c r="R276" i="21"/>
  <c r="R258" i="21"/>
  <c r="R238" i="21"/>
  <c r="R215" i="21"/>
  <c r="R197" i="21"/>
  <c r="R179" i="21"/>
  <c r="R160" i="21"/>
  <c r="R141" i="21"/>
  <c r="R128" i="21"/>
  <c r="R110" i="21"/>
  <c r="R90" i="21"/>
  <c r="M26" i="21"/>
  <c r="M19" i="21"/>
  <c r="M9" i="21"/>
  <c r="O513" i="21" l="1"/>
  <c r="M512" i="21"/>
  <c r="M515" i="21"/>
  <c r="M511" i="21"/>
  <c r="O514" i="21"/>
  <c r="O512" i="21"/>
  <c r="O511" i="21"/>
  <c r="M514" i="21"/>
  <c r="M513" i="21"/>
  <c r="O515" i="21"/>
  <c r="I503" i="21"/>
  <c r="I499" i="21"/>
  <c r="I507" i="21"/>
  <c r="I502" i="21"/>
  <c r="I506" i="21"/>
  <c r="I510" i="21"/>
  <c r="I500" i="21"/>
  <c r="I504" i="21"/>
  <c r="I508" i="21"/>
  <c r="I505" i="21"/>
  <c r="I509" i="21"/>
  <c r="H67" i="14" l="1"/>
  <c r="K67" i="14"/>
  <c r="N67" i="14"/>
  <c r="Q67"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<sst xmlns="http://schemas.openxmlformats.org/spreadsheetml/2006/main" count="2417" uniqueCount="1014">
  <si>
    <t>INSTRUCTIONS</t>
  </si>
  <si>
    <t>COMPLETENESS OF FORM</t>
  </si>
  <si>
    <t>Please fill this form out as clearly, comprehensively, and accurately as possible. Missing, unclear, or erroneous information will result in the evaluation process being delayed. Please indicate “NA” (not applicable) for table cells where information does not apply.</t>
  </si>
  <si>
    <t>Cells in light blue are mandatory to fill. Cells in grey with grey font are conditional upon data entry above and should be ignored unless they change color to light blue. Cells in purple show examples of data entry to be completed by financial institutions in the light blue cells.</t>
  </si>
  <si>
    <t>Data entry example</t>
  </si>
  <si>
    <t>VERACITY OF THE INFORMATION</t>
  </si>
  <si>
    <t>Financial Institutions should enter only true and accurate information and complete the form to the best of their knowledge. The person giving sign off does not have to do so physically but should just enter his/her name in the space provided.</t>
  </si>
  <si>
    <t>PLEASE CONFIRM THAT THE INFORMATION ENTERED BELOW IS TRUE AND COMPLETE TO THE BEST OF YOUR KNOWLEDGE:</t>
  </si>
  <si>
    <t>I,</t>
  </si>
  <si>
    <t>hereby certify that I have reviewed the relevant guidance documents and that the information provided below is true and complete to the best of my knowledge.</t>
  </si>
  <si>
    <t>Title:</t>
  </si>
  <si>
    <t>Date:</t>
  </si>
  <si>
    <t>Signature:</t>
  </si>
  <si>
    <t>Day</t>
  </si>
  <si>
    <t>Month</t>
  </si>
  <si>
    <t>Year</t>
  </si>
  <si>
    <t>SUBMISSION DOCUMENTS</t>
  </si>
  <si>
    <t>For</t>
  </si>
  <si>
    <t>CONTACT US</t>
  </si>
  <si>
    <t>#</t>
  </si>
  <si>
    <t xml:space="preserve"> Question</t>
  </si>
  <si>
    <t>Financial institution response</t>
  </si>
  <si>
    <t>Guidance</t>
  </si>
  <si>
    <t>FINANCIAL INSTITUTION INFORMATION</t>
  </si>
  <si>
    <t>0.1.1.</t>
  </si>
  <si>
    <t xml:space="preserve">Financial Institution legal name   </t>
  </si>
  <si>
    <t>Financial institution legal name to be publicly displayed on the SBTi and its partner’s websites, as well as, in other communication materials. If you are using your financial institution’s legal designation, please make sure that the spelling, capitalization and punctuation of your company name is correct. 
If the organization uses a commonly known trading name or business name that is different from its legal name, it is to report this in addition to its legal name in parenthesis.
If you are a CDP Responder and the name differs from how it appears in your CDP questionnaire response, please indicate how it differs.</t>
  </si>
  <si>
    <t>0.1.4.</t>
  </si>
  <si>
    <t>If Other, please specify:</t>
  </si>
  <si>
    <t>0.1.7.</t>
  </si>
  <si>
    <t>Headquarters’ location (city)</t>
  </si>
  <si>
    <t>Please indicate the city where your headquarters are located.
The entity’s headquarters are the place from which it is controlled or directed.</t>
  </si>
  <si>
    <t>0.1.8.</t>
  </si>
  <si>
    <t>Headquarters’ location (country)</t>
  </si>
  <si>
    <t>Please indicate the country where your headquarters are located.</t>
  </si>
  <si>
    <t>WEBSITE LINKS</t>
  </si>
  <si>
    <t>Financial Institution’s website</t>
  </si>
  <si>
    <t>Financial Institution’s website URL (English)</t>
  </si>
  <si>
    <t>Please include your financial institution’s website address (both English version and main language spoken in the country of operation, if applicable).</t>
  </si>
  <si>
    <t>Financial Institution’s website URL (original language version)</t>
  </si>
  <si>
    <t>Sustainability report</t>
  </si>
  <si>
    <t>Please include a link to the English language version of your company’s most recent sustainability report.</t>
  </si>
  <si>
    <t>Annual report</t>
  </si>
  <si>
    <t>Please include a link to the English language version of your company’s most recent annual report or financial report.</t>
  </si>
  <si>
    <t>ORGANIZATIONAL BOUNDARY</t>
  </si>
  <si>
    <t>To simplify the target-setting process, financial institutions should use the operational control or financial control approach and include all investment and lending activities in scope 3, category 15. For more information, please refer to Chapter 3 “Setting Organizational Boundaries” of the GHG Protocol Corporate Standard.</t>
  </si>
  <si>
    <t>Justification</t>
  </si>
  <si>
    <t xml:space="preserve">Please explain the reason for choosing the selected consolidation approach. </t>
  </si>
  <si>
    <t>If your financial institution is a subsidiary of a larger holding company that has its targets approved by the SBTi or is planning to submit their targets for approval, please select yes and indicate the name of the company and a short description of the relationship between the companies.</t>
  </si>
  <si>
    <t>1.3.</t>
  </si>
  <si>
    <t>Financial institution’s general description</t>
  </si>
  <si>
    <t>Methodology</t>
  </si>
  <si>
    <t>Sector</t>
  </si>
  <si>
    <t>Data source(s)</t>
  </si>
  <si>
    <t>Template</t>
  </si>
  <si>
    <t>Target ID</t>
  </si>
  <si>
    <t>Total</t>
  </si>
  <si>
    <t>Pathway</t>
  </si>
  <si>
    <t>Metric Unit</t>
  </si>
  <si>
    <t>Metric Type</t>
  </si>
  <si>
    <t>Platform, channel or location where the net-zero commitment is available</t>
  </si>
  <si>
    <t>Reference in the net-zero commitment regarding the annual progress</t>
  </si>
  <si>
    <t>Confirmation that the net-zero commitment covers all relevant  in-scope financial activities defined in Section 1.2 of the SBTi FINZ Standard Version 1.0.</t>
  </si>
  <si>
    <t>List of financial activities covered by the net-zero commitment</t>
  </si>
  <si>
    <t>GOVERNANCE OF CLIMATE TARGETS</t>
  </si>
  <si>
    <t>1.4.1.</t>
  </si>
  <si>
    <t xml:space="preserve">Table 1.1. Subsidiaries </t>
  </si>
  <si>
    <t xml:space="preserve">Subsidiary Name	</t>
  </si>
  <si>
    <t>Scope 1</t>
  </si>
  <si>
    <t>Scope 3</t>
  </si>
  <si>
    <t>Base year for the share of revenue assessment</t>
  </si>
  <si>
    <t>1.1.2</t>
  </si>
  <si>
    <t>Indicate if using calendar year or financial/fiscal year</t>
  </si>
  <si>
    <t>General answer</t>
  </si>
  <si>
    <t xml:space="preserve">Please indicate the metric selected to perform the financial exposure segmentation </t>
  </si>
  <si>
    <t>Hyperlink to the public document</t>
  </si>
  <si>
    <t>Base year for target setting</t>
  </si>
  <si>
    <t>Methodology, assumptions, data sources and data quality scores</t>
  </si>
  <si>
    <t>Assumptions made to calculate GHG emissions</t>
  </si>
  <si>
    <t>Fossil fuel exposure</t>
  </si>
  <si>
    <t>Clean energy exposure</t>
  </si>
  <si>
    <t>Base Year</t>
  </si>
  <si>
    <t>Segment</t>
  </si>
  <si>
    <t>A</t>
  </si>
  <si>
    <t>B</t>
  </si>
  <si>
    <t>C</t>
  </si>
  <si>
    <t>D</t>
  </si>
  <si>
    <t xml:space="preserve">Deforestation exposure
</t>
  </si>
  <si>
    <t xml:space="preserve">Fossil Fuel Policy
</t>
  </si>
  <si>
    <t>COMPLIANCE WITH GHG PROTOCOL</t>
  </si>
  <si>
    <t xml:space="preserve">FINANCIAL INSTITUTIONS SCOPE 1 &amp; 2 </t>
  </si>
  <si>
    <t>Emissions sources</t>
  </si>
  <si>
    <t>Description of business activities</t>
  </si>
  <si>
    <t>Absolute emissions, tCO2e</t>
  </si>
  <si>
    <t>Total, tCO2e</t>
  </si>
  <si>
    <t>Stationary combustion fuels and equipment</t>
  </si>
  <si>
    <t>Mobile combustion fuels and vehicle</t>
  </si>
  <si>
    <t>Fugitive emissions</t>
  </si>
  <si>
    <t>Process emissions</t>
  </si>
  <si>
    <t xml:space="preserve">Description of business activities		</t>
  </si>
  <si>
    <t>Electricity</t>
  </si>
  <si>
    <t>District heating</t>
  </si>
  <si>
    <t xml:space="preserve">Other heating/cooling </t>
  </si>
  <si>
    <t xml:space="preserve">Please select one answer from the dropdown menu.	</t>
  </si>
  <si>
    <t xml:space="preserve">How do these instruments meet the Scope 2 Quality Criteria?	</t>
  </si>
  <si>
    <t>Please provide information demonstrating how the above instruments meet the Scope 2 Quality Criteria.</t>
  </si>
  <si>
    <t xml:space="preserve">Please specify the share of electricity consumption from renewable electricity procurement in the base year (in %). </t>
  </si>
  <si>
    <t>Please fill in this question even if not submitting a renewable electricty target with the SBTi Services.</t>
  </si>
  <si>
    <t xml:space="preserve">Please specify the share of electricity consumption from renewable electricity procurement in the most recent year (in %). </t>
  </si>
  <si>
    <t xml:space="preserve">Please specify the share of electricity consumption from renewable electricity procurement in the target year (only if setting a renewable electricity target) (in %). </t>
  </si>
  <si>
    <t xml:space="preserve">SUBMITTED TARGETS: SCOPE 1&amp;2 </t>
  </si>
  <si>
    <t>2. General questions</t>
  </si>
  <si>
    <t>As per FI-C11 – Progress to Date: Targets that have already been achieved by the date they are submitted to the SBTi are not acceptable. The SBTi uses the year the target is submitted to the initiative or the most recent year to assess forward-looking ambition.</t>
  </si>
  <si>
    <t xml:space="preserve">Justification </t>
  </si>
  <si>
    <t>NA</t>
  </si>
  <si>
    <t>Target information</t>
  </si>
  <si>
    <t>Base year</t>
  </si>
  <si>
    <t>Most recent year</t>
  </si>
  <si>
    <t>Target year</t>
  </si>
  <si>
    <t>Target ambition (%)</t>
  </si>
  <si>
    <t xml:space="preserve">Scopes </t>
  </si>
  <si>
    <t xml:space="preserve">SBTi tool name </t>
  </si>
  <si>
    <t>Version of the tool used</t>
  </si>
  <si>
    <t>Target language</t>
  </si>
  <si>
    <t>Target language (calculated automatically)</t>
  </si>
  <si>
    <t>Target language (manual entry)</t>
  </si>
  <si>
    <t>If you need to make changes to the target language automatically calculated on the left cell, please manually enter the target language here.</t>
  </si>
  <si>
    <t xml:space="preserve">Most recent year </t>
  </si>
  <si>
    <t>Target type</t>
  </si>
  <si>
    <t>Base year % of procurement of renewable electricity</t>
  </si>
  <si>
    <t>Most recent year % of procurement of renewable electricity</t>
  </si>
  <si>
    <t>Target year % procurement of renewable electricity (Target ambition)</t>
  </si>
  <si>
    <t xml:space="preserve"> Target language</t>
  </si>
  <si>
    <t>FINANCIAL INSTITUTIONS SCOPE 3 CATEGORIES 1-14</t>
  </si>
  <si>
    <t>Please describe the business activities of the company, including typical products and services sold and how provision of these products/services relies on other businesses (both upstream and downstream) in your value chain. For example, if your company produces intermediate products, please clarify this and provide information on the resulting final products.</t>
  </si>
  <si>
    <t>Please refer to the minimum boundary defined in section 5 of the GHG Protocol's Corporate Value Chain (Scope 3) Accounting and Reporting Standard as well as the SBTi category specific requirements in table 3 of the SBTi SERVICES CRITERIA ASSESSMENT INDICATORS.</t>
  </si>
  <si>
    <t>General description</t>
  </si>
  <si>
    <t>Key goods and services</t>
  </si>
  <si>
    <t>Data type</t>
  </si>
  <si>
    <t>Extrapolation, %</t>
  </si>
  <si>
    <t>Representativeness</t>
  </si>
  <si>
    <t>Emission factor source</t>
  </si>
  <si>
    <t>Assumptions</t>
  </si>
  <si>
    <t>Other</t>
  </si>
  <si>
    <t>Please confirm that this is consistent with the GHG Protocol minimum boundary.</t>
  </si>
  <si>
    <t>Please confirm that the emissions are reported on a cradle-to-gate basis.</t>
  </si>
  <si>
    <t>Please confirm that all purchased services have been captured in the reporting.</t>
  </si>
  <si>
    <t>Please refer to the minimum boundary defined in table 5.4 of the GHG Protocol's Corporate Value Chain (Scope 3) Accounting and Reporting Standard as well as the SBTi category specific requirements in table 3 of the SBTi SERVICES CRITERIA ASSESSMENT INDICATORS.</t>
  </si>
  <si>
    <t>Key goods</t>
  </si>
  <si>
    <t>Please confirm that the emissions are representative of the company's normal activities.</t>
  </si>
  <si>
    <t>Activities</t>
  </si>
  <si>
    <t>Upstream emissions of purchased fuels</t>
  </si>
  <si>
    <t>Upstream emissions of purchased electricity</t>
  </si>
  <si>
    <t>T&amp;D losses</t>
  </si>
  <si>
    <t>Generation of purchased electricity that is sold to end users</t>
  </si>
  <si>
    <t>Key activities/trips/locations</t>
  </si>
  <si>
    <t>Please confirm that the company is covering all upstream transport and distribution emissions paid by the company.</t>
  </si>
  <si>
    <t>Please confirm if additional emissions from refrigeration for the transportation and storage of chilled goods have been calculated, if relevant.</t>
  </si>
  <si>
    <t>Key materials</t>
  </si>
  <si>
    <t>Please provide an overall percentage breakdown for each waste treatment assumed in category 5.</t>
  </si>
  <si>
    <t>Please confirm that the company is only including recovery for recycling, but not recycling itself.</t>
  </si>
  <si>
    <t>Key transport modes</t>
  </si>
  <si>
    <t>Please confirm that hotel stay emissions are disaggregated from the minimum boundary.</t>
  </si>
  <si>
    <t>Please confirm that homeworking emissions are disaggregated from the minimum boundary.</t>
  </si>
  <si>
    <t>Key assets</t>
  </si>
  <si>
    <t>If your company has selected the operational control consolidation approach and reported emissions in this category, please provide justification as to why your company does not have operational control over the leased asset.</t>
  </si>
  <si>
    <t>Does your company have the ability to choose and switch energy suppliers for the asset(s)?</t>
  </si>
  <si>
    <t>Does your company have the capacity to influence energy usage for the asset(s)?</t>
  </si>
  <si>
    <t>Does your company have the capacity to select and/or install energy saving technology for the asset(s)?</t>
  </si>
  <si>
    <t>Does your company pay for the energy used to power the asset(s)?</t>
  </si>
  <si>
    <t>Please confirm that the life cycle emissions from manufacturing or construction of leased assets have not been included in the submitted figures.</t>
  </si>
  <si>
    <t>Please confirm that, for transportation of sold goods, the emissions disclosed relate only to services purchased by third parties (i.e. emissions from the transportation of goods purchased by the company have not been included).</t>
  </si>
  <si>
    <t>If your company sells products which are sold in third party retail spaces, please confirm that you have included the scope 1 and 2 emissions from the retail storage.</t>
  </si>
  <si>
    <t>Key intermediate goods</t>
  </si>
  <si>
    <t>If your company sells intermediate goods or components and has not listed any emissions from processing, please explain here why these are considered final goods.</t>
  </si>
  <si>
    <t>For goods sold requiring direct consumption of fossil fuels (except vehicles), please confirm that emissions have been calculated on a tank-to-wheel basis.</t>
  </si>
  <si>
    <t>For sold fossil fuels, please confirm that emissions have been calculated on a tank-to-wheel basis.</t>
  </si>
  <si>
    <t>For sold services, please outline how direct use phase emissions have been attributed.</t>
  </si>
  <si>
    <t>Key goods/materials/activities</t>
  </si>
  <si>
    <t>Please provide an overall percentage breakdown for each waste treatment assumed in category 12.</t>
  </si>
  <si>
    <t>Please confirm that emissions reported encompass the operation of assets owned by the reporting company (lessor) and leased to other entities in the reporting year, not included in scope 1 and scope 2.</t>
  </si>
  <si>
    <t>Please provide a description of lessee(s), leasing arrangement(s) and leasing location(s).</t>
  </si>
  <si>
    <t>Key franchises/licenses</t>
  </si>
  <si>
    <t>Please confirm that emissions reported encompass the operation of franchises in the reporting year, not included in scope 1 and scope 2.</t>
  </si>
  <si>
    <t>Please provide a description of franchising arrangements.</t>
  </si>
  <si>
    <t>Please confirm that if the reporting company grants licenses to other entities to sell or distribute goods or services in return for payments, the scope 1 and 2 emissions arising from the creation or provision of those goods and services, are accounted for in category 14.</t>
  </si>
  <si>
    <t>Please provide a description of licensing arrangements.</t>
  </si>
  <si>
    <t>What plans does your company have in place to disaggregate these emissions?</t>
  </si>
  <si>
    <t>Intensity targets: general questions</t>
  </si>
  <si>
    <t>Please provide further details on your activity metrics and projections, detailing why these are appropriate for your financial institution's target setting.</t>
  </si>
  <si>
    <t>Level of ambition for scope 3 emissions reductions targets: At a minimum, near-term scope 3 targets (covering total required scope 3 emissions or individual scope 3 categories) shall be aligned with methods consistent with the level of decarbonization required to keep global temperature increase well-below 2°C compared to pre-industrial temperatures. 
Please explain how the physical intensity metric was selected and justify why the selected metric is reflective of emissions within the target boundary.</t>
  </si>
  <si>
    <t>The economic intensity metric must be based on greenhouse gas emissions per unit of value added (GEVA), the calculations of value added must use the formulae set out in
“Greenhouse gas emissions per unit of value added (“GEVA”) — A corporate guide to voluntary climate action”:
● Value added = gross profit.
● Value added = operating profit = earnings before interest and depreciation (EBITDA) + all personnel costs. Personnel costs should include payment to management and  board members.
● Value added = sales revenue - the cost of goods and services purchased from external suppliers.</t>
  </si>
  <si>
    <t>Supplier engagement targets: general questions</t>
  </si>
  <si>
    <t>Please provide justification for the appropriateness of this target.</t>
  </si>
  <si>
    <t xml:space="preserve">Financial Institutions setting customer engagement targets must have customers that are eligible to set science-based targets - i.e., they must have business-to-business relationships with downstream customers who are legal corporate entities. </t>
  </si>
  <si>
    <t>Please confirm that your customers are eligible to set science-based targets.</t>
  </si>
  <si>
    <t>INVENTORY EXCLUSIONS</t>
  </si>
  <si>
    <t>GHG Inventory breakdown</t>
  </si>
  <si>
    <t>Exclusions from the minimum boundary, %</t>
  </si>
  <si>
    <t>Description of exclusions</t>
  </si>
  <si>
    <t>Total exclusion</t>
  </si>
  <si>
    <t>Scopes 1&amp;2</t>
  </si>
  <si>
    <t>Scope 2 location-based</t>
  </si>
  <si>
    <t>Scope 2 market-based</t>
  </si>
  <si>
    <t>1. Purchased goods and services</t>
  </si>
  <si>
    <t>2. Capital goods</t>
  </si>
  <si>
    <t>3. Fuel- and energy-related activities</t>
  </si>
  <si>
    <t>4. Upstream transportation and distribution</t>
  </si>
  <si>
    <t>5. Waste generated in operations</t>
  </si>
  <si>
    <t>6. Business travel</t>
  </si>
  <si>
    <t>7. Employee commuting</t>
  </si>
  <si>
    <t>8. Upstream leased assets</t>
  </si>
  <si>
    <t>9. Downstream transportation and distribution</t>
  </si>
  <si>
    <t>10. Processing of sold products</t>
  </si>
  <si>
    <t>11. Use of sold products</t>
  </si>
  <si>
    <t>12. End-of-life treatment of sold products</t>
  </si>
  <si>
    <t>13. Downstream leased assets</t>
  </si>
  <si>
    <t>14. Franchises</t>
  </si>
  <si>
    <t>What gases have you excluded?</t>
  </si>
  <si>
    <t>CO2</t>
  </si>
  <si>
    <t>HFC</t>
  </si>
  <si>
    <t>HF6</t>
  </si>
  <si>
    <t>PFC</t>
  </si>
  <si>
    <t>CH4</t>
  </si>
  <si>
    <t>N2O</t>
  </si>
  <si>
    <t>NF3</t>
  </si>
  <si>
    <t>BIOENERGY</t>
  </si>
  <si>
    <t>Please select yes if your company uses and/or produces bioenergy (biofuels and/or biomass) as defined by IEA*. CO2 emissions from the combustion, processing and distribution phase of bioenergy – as well as the land use emissions and removals associated with bioenergy feedstocks – shall be reported alongside a company’s GHG inventory.</t>
  </si>
  <si>
    <t>Please provide information on the methodology used to estimate CO2 emissions from biofuels/biomass combustion and/or CO2 removals from the bioenergy sources used.</t>
  </si>
  <si>
    <t xml:space="preserve">Please provide information on the methodology used to estimate CO2 removals from the bioenergy sources used.				</t>
  </si>
  <si>
    <t>As per GHG Protocol, biogenic N20 and CH4 emissions must be reported inside the main GHG inventory.</t>
  </si>
  <si>
    <t>What are the business activities which utilize bioenergy or biomass feedstocks?</t>
  </si>
  <si>
    <t>Please clarify which activities the CO2 emissions from bioenergy use/ production and/or biomass feedstock production for bioenergy covers e.g., direct CO2 emissions from combustion of biofuels and/or biomass feedstocks and/or direct CO2 emissions from production of biomass feedstocks.</t>
  </si>
  <si>
    <t>For targets that include bioenergy, the target language must include the following footnote: "*The target boundary includes land-related emissions and removals from bioenergy feedstocks.”</t>
  </si>
  <si>
    <t>Biogenic CO2 Emissions</t>
  </si>
  <si>
    <t>Biogenic CO2 Removals</t>
  </si>
  <si>
    <t>Exclusions from the inventory, tCO2</t>
  </si>
  <si>
    <t>Net Biogenic CO2 emissions</t>
  </si>
  <si>
    <t>Base year for scope 1&amp;2</t>
  </si>
  <si>
    <t>Base year for scope 3</t>
  </si>
  <si>
    <t>OVERVIEW : GHG INVENTORY AND TARGET COVERAGE</t>
  </si>
  <si>
    <t>Minimum boundary emissions</t>
  </si>
  <si>
    <t>Exclusions from the minimum boundary</t>
  </si>
  <si>
    <t>Optional emissions</t>
  </si>
  <si>
    <t>Near-term coverage</t>
  </si>
  <si>
    <t xml:space="preserve">Long-term coverage </t>
  </si>
  <si>
    <t>Target(s) for Coverage</t>
  </si>
  <si>
    <t>Near-term Biogenic coverage</t>
  </si>
  <si>
    <t>Long-term Biogenic coverage</t>
  </si>
  <si>
    <t>Provide a list and briefly describe any background information submitted with this form.</t>
  </si>
  <si>
    <t>SUPPORTING DOCUMENTATION</t>
  </si>
  <si>
    <t>SBTi CLAIMS</t>
  </si>
  <si>
    <t>TARGET RECALCULATION AND VALIDITY</t>
  </si>
  <si>
    <t xml:space="preserve">If officially approved by the SBTi, companies must announce their targets at any time within 6 months of the approval date. Targets that go unannounced after 6 months must be resubmitted to the SBTi for a complete re-validation with the most recent version of the criteria. </t>
  </si>
  <si>
    <t>ANNUAL PUBLIC REPORTING</t>
  </si>
  <si>
    <t>Version</t>
  </si>
  <si>
    <t>Change/update description </t>
  </si>
  <si>
    <t>Release date</t>
  </si>
  <si>
    <t>Version 1.0</t>
  </si>
  <si>
    <t>Data entry mandatory</t>
  </si>
  <si>
    <t>Do not enter data (data entry conditional)</t>
  </si>
  <si>
    <t>If you have any questions on the target validation process, please contact us at info@sbtiservices.com.</t>
  </si>
  <si>
    <r>
      <rPr>
        <sz val="14"/>
        <color theme="1"/>
        <rFont val="Arial"/>
        <family val="2"/>
      </rPr>
      <t xml:space="preserve">If you have any feedback on this submission form, or have identified an error in the document, please provide details using this </t>
    </r>
    <r>
      <rPr>
        <u/>
        <sz val="14"/>
        <color theme="10"/>
        <rFont val="Arial"/>
        <family val="2"/>
      </rPr>
      <t>form.</t>
    </r>
  </si>
  <si>
    <t>Provide the link to the signed public-facing net-zero commitment. 
If the net-zero commitment is part of another document, such as an annual report, please also provide the page number on which the net-zero commitment can be found.</t>
  </si>
  <si>
    <t xml:space="preserve">List of financial activities covered by the net-zero commitment e.g. lending, asset manager investing etc. </t>
  </si>
  <si>
    <t>Ownership structure and legal form:</t>
  </si>
  <si>
    <t xml:space="preserve"> State whether the entity is publicly or privately owned and whether it is a corporate, partnership, sole proprietorship, or any other entity type. </t>
  </si>
  <si>
    <r>
      <rPr>
        <i/>
        <sz val="11"/>
        <color theme="1"/>
        <rFont val="Helvetica"/>
        <family val="2"/>
      </rPr>
      <t xml:space="preserve">
Per GHG Protocol Corporate Standard, parent companies, with the ability to direct the financial and operating policies of the subsidiaries, shall include 100% of subsidiaries’ emissions under operational or financial control approach. . 
Please list all the FI's subsidiaries and indicate the percentage of their emissions/activities that are included in the parent Financial institution’s inventory in each scope. For example, if 100% of Subsidiary A’s scope 1 emissions are included in its scope 1 inventory, enter “100%”. 	
</t>
    </r>
    <r>
      <rPr>
        <b/>
        <i/>
        <sz val="11"/>
        <color theme="1"/>
        <rFont val="Helvetica"/>
        <family val="2"/>
      </rPr>
      <t xml:space="preserve">	
	</t>
    </r>
  </si>
  <si>
    <t>Decommissioning of fossil fuel production activities and capacity</t>
  </si>
  <si>
    <t>Does the selected base year reflect your FI’s typical operations?</t>
  </si>
  <si>
    <t>FOSSIL FUEL TRANSITION POLICY</t>
  </si>
  <si>
    <t>New oil and gas expansion activities covered in this criterion include new upstream oil and gas projects (i.e., exploration, extraction, and the development or expansion of oil and gas fields) and new liquefied natural gas (LNG) infrastructure that would require a Final Investment Decision after the FI’s fossil fuel policy publication date.
This criterion applies to new applicable financial activities with a known use of proceeds (i.e., oil and gas project finance/insurance) only.</t>
  </si>
  <si>
    <t>New oil and gas expansion activities covered in this criterion include new upstream oil and gas projects and new LNG infrastructure that would require a Final Investment Decision after 2030.
This criterion applies to new applicable financial activities with an unknown use of proceeds (i.e., general-purpose finance/insurance to fossil fuel companies) only.</t>
  </si>
  <si>
    <t>REAL ESTATE  POLICY</t>
  </si>
  <si>
    <t xml:space="preserve">Scope 1 and 2 base year </t>
  </si>
  <si>
    <t>Scope 1 and 2 most recent year</t>
  </si>
  <si>
    <t>The SBTi permits most recent years of up to two years prior to the date of submission.</t>
  </si>
  <si>
    <t>Please confirm that the scope 3 (category 1-14) targets submitted for validation have not been achieved.</t>
  </si>
  <si>
    <t xml:space="preserve">Scope 3 (category 1-14) base year </t>
  </si>
  <si>
    <t xml:space="preserve">Scope 3 (category 1-14) most recent year </t>
  </si>
  <si>
    <t>Code</t>
  </si>
  <si>
    <t>Proposed Target Meets Minimum Ambition</t>
  </si>
  <si>
    <t>TARGET PROGRESS</t>
  </si>
  <si>
    <t>e.g. Name(s) and position(s) of the directors who approved and adopted the net-zero commitment.</t>
  </si>
  <si>
    <t>Description of the governing body who has approved the net-zero standard and/or name of the responsible approvers</t>
  </si>
  <si>
    <t>Confirmation to annually report progress on achieving net-zero targets as per FINZ-C1.</t>
  </si>
  <si>
    <t>Lending (LND)</t>
  </si>
  <si>
    <t>Asset Owner Investing (AOI)</t>
  </si>
  <si>
    <t>Asset Manager Investing (AMI)</t>
  </si>
  <si>
    <t>Insurance Underwriting (INS)</t>
  </si>
  <si>
    <t>Capital Market Activities (CMA)</t>
  </si>
  <si>
    <t>If your financial institution has combined the emissions from two or more categories into one scope 3 category, please select 'Yes'.</t>
  </si>
  <si>
    <t>Financial institutions should provide disaggregated emissions data for each scope 3 category, as per the GHG Protocol definitions. In some instances, there may be certain categories which are merged due to an interim data limitation. If this exists for your company, please disclose details.</t>
  </si>
  <si>
    <t>Please disclose your financial institution's plans to rectify the limitation and disaggregate all scope 3 emissions in accordance with GHG Protocol in future.</t>
  </si>
  <si>
    <t>Fossil Fuel Transition Policy commitment</t>
  </si>
  <si>
    <t>Near-term sector targets (if relevant)</t>
  </si>
  <si>
    <t>The subsidiary ceased to exist</t>
  </si>
  <si>
    <t>The subsidiary did not exist in the base year, e.g. was acquired after the base year, but I confirm it will be part of the FI's organizational boundary going forward</t>
  </si>
  <si>
    <t>If the subsidiary is not included, please indicate the reason(s)</t>
  </si>
  <si>
    <t>Other: please use the space to the right to justify</t>
  </si>
  <si>
    <t>Outline of the specific roles or committees within its governance structure and/or within the leadership of the organization (e.g. C-suite level) responsible for overseeing and implementing its net-zero targets.</t>
  </si>
  <si>
    <t>Platform, channel or location where the climate governance framework is available</t>
  </si>
  <si>
    <t>Lending</t>
  </si>
  <si>
    <t>Asset Manager Investing</t>
  </si>
  <si>
    <t>Asset Owner Investing</t>
  </si>
  <si>
    <t>Please provide a hyperlink or confirm you have uploaded (e.g. Annual financial report) to reconcile the total financial exposure for review and that the total exposure reconciles with the figures disclosed above</t>
  </si>
  <si>
    <t>CLIMATE TRANSITION PLAN</t>
  </si>
  <si>
    <t>Base year segmentation</t>
  </si>
  <si>
    <t>Please indicate the year selected for the segmentation</t>
  </si>
  <si>
    <t>Total financial exposure per financial activity</t>
  </si>
  <si>
    <t>Section or page number to locate the figure to reconcile financial exposure per in-scope financial activity</t>
  </si>
  <si>
    <t>Deforestation Exposure</t>
  </si>
  <si>
    <t>No-deforestation Engagement plan</t>
  </si>
  <si>
    <t>0.1.2.</t>
  </si>
  <si>
    <t>0.1.3.</t>
  </si>
  <si>
    <t>0.1.5.</t>
  </si>
  <si>
    <t>0.1.6.</t>
  </si>
  <si>
    <t>0.2.1.</t>
  </si>
  <si>
    <t>0.2.2.</t>
  </si>
  <si>
    <t>0.2.3.</t>
  </si>
  <si>
    <t>0.3.1.</t>
  </si>
  <si>
    <t>0.3.2.</t>
  </si>
  <si>
    <t>1.1.1</t>
  </si>
  <si>
    <t>1.1.2.1.</t>
  </si>
  <si>
    <t>1.1.3.</t>
  </si>
  <si>
    <t>1.1.4.</t>
  </si>
  <si>
    <t>1.1.5.</t>
  </si>
  <si>
    <t>1.1.5.1.</t>
  </si>
  <si>
    <t>1.1.6.</t>
  </si>
  <si>
    <t>1.1.7.</t>
  </si>
  <si>
    <t>1.1.8.</t>
  </si>
  <si>
    <t>1.1.9.</t>
  </si>
  <si>
    <t>1.2.1.</t>
  </si>
  <si>
    <t>1.2.2.</t>
  </si>
  <si>
    <t>1.2.3.</t>
  </si>
  <si>
    <t>1.5.1.</t>
  </si>
  <si>
    <t>1.5.2.</t>
  </si>
  <si>
    <t>1.5.4.</t>
  </si>
  <si>
    <t>Please indicate the selected weighting factor</t>
  </si>
  <si>
    <t>2.1.</t>
  </si>
  <si>
    <t>2.1.1.</t>
  </si>
  <si>
    <t>2.1.2.</t>
  </si>
  <si>
    <t>2.1.3.</t>
  </si>
  <si>
    <t>2.2.1.</t>
  </si>
  <si>
    <t>2.2.2.</t>
  </si>
  <si>
    <t>2.2.3.</t>
  </si>
  <si>
    <t>2.3.1.</t>
  </si>
  <si>
    <t>2.3.2.</t>
  </si>
  <si>
    <t>2.3.3.</t>
  </si>
  <si>
    <t>2.3.4.</t>
  </si>
  <si>
    <t>2.3.5.</t>
  </si>
  <si>
    <t>2.3.6.</t>
  </si>
  <si>
    <t>2.3.7.</t>
  </si>
  <si>
    <t>2.3.8.</t>
  </si>
  <si>
    <t>2.3.8.1.</t>
  </si>
  <si>
    <t>2.3.8.2.</t>
  </si>
  <si>
    <t>2.4.1.</t>
  </si>
  <si>
    <t>2.4.2.</t>
  </si>
  <si>
    <t>2.4.3.</t>
  </si>
  <si>
    <t>2.4.4.</t>
  </si>
  <si>
    <t>2.4.5.</t>
  </si>
  <si>
    <t>2.5.2.</t>
  </si>
  <si>
    <t>2.5.3.</t>
  </si>
  <si>
    <t>2.5.4.</t>
  </si>
  <si>
    <t>2.5.5.</t>
  </si>
  <si>
    <t>2.5.6.</t>
  </si>
  <si>
    <t>2.5.7.</t>
  </si>
  <si>
    <t>2.6.1.</t>
  </si>
  <si>
    <t>2.6.2.</t>
  </si>
  <si>
    <t>2.6.3.</t>
  </si>
  <si>
    <t>2.6.4.</t>
  </si>
  <si>
    <t>2.6.5.</t>
  </si>
  <si>
    <t>2.6.7.</t>
  </si>
  <si>
    <t>2.6.8.</t>
  </si>
  <si>
    <t>2.8.1.</t>
  </si>
  <si>
    <t>2.8.2.</t>
  </si>
  <si>
    <t>Exemption target language.</t>
  </si>
  <si>
    <t>1.5.1.1</t>
  </si>
  <si>
    <t>1.5.1.2</t>
  </si>
  <si>
    <t>1.5.1.3</t>
  </si>
  <si>
    <t>A financial institution's deforestation exposure is defined as the amount of in-scope activities provided to portfolio entities that are linked to, at a minimum, the loss of natural forest as a result of (1) conversion to agriculture or other non-forest land use, (2) conversion to a tree plantation, or (3) severe and sustained degradation, stemming from any critical deforestation-linked commodities, as specified in Annex A in the FINZ Standard.</t>
  </si>
  <si>
    <t>Fossil fuel policy components</t>
  </si>
  <si>
    <t>Target ID
NT-PIC</t>
  </si>
  <si>
    <t>Target ID
NT-PIA</t>
  </si>
  <si>
    <t>Target ID-
NT-P-ABS</t>
  </si>
  <si>
    <t>Consistency of the near-term target metric</t>
  </si>
  <si>
    <t>Progress to date</t>
  </si>
  <si>
    <t>TARGET LANGUAGE SPECIFICATION AND PUBLICATION</t>
  </si>
  <si>
    <t>Investments through advisory mandates in AMI</t>
  </si>
  <si>
    <t xml:space="preserve">The policy should also contain an engagement plan to transition counterparties in the fossil fuel sector. This should include expectations of companies, an escalation strategy, managed phaseout plans for coal with facility-by-facility closure dates and just transition plans for workers, and progress on engagement-related outcomes.
R9.1. 	While a 2030 transition timeframe is provided, considering the urgency to accelerate the net-zero transformation, the policy should commit to earlier and, where feasible, immediate cessation of new applicable financial activities that are provided to companies involved in new oil and gas expansion activities.
R9.2. 	Asset managers that  have advisory mandates are recommended to engage their clients to align with this fossil fuel policy.
R9.3	The policy should also contain an engagement plan to transition counterparties in the fossil fuel sector. This should include expectations of companies, an escalation strategy, managed phaseout plans for coal with facility-by-facility closure dates and fair transition plans for workers, and progress on engagement-related outcomes.
</t>
  </si>
  <si>
    <t>(1) conversion to agriculture or other non-forest land use,</t>
  </si>
  <si>
    <t xml:space="preserve">(2) conversion to a tree plantation, </t>
  </si>
  <si>
    <t>or (3) severe and sustained degradation, stemming from any critical deforestation-linked commodities, as specified in Annex A?</t>
  </si>
  <si>
    <t xml:space="preserve">(i) definition of deforestation that can go beyond the minimum as defined as the amount of in-scope activities provided to portfolio entities that are linked to, at a minimum, the loss of natural forest as a result of:  </t>
  </si>
  <si>
    <t xml:space="preserve">For CMA (also known as facilitated emissions, as per the PCAF Facilitated Emissions Standard), a weighting factor of 100% instead of 33% is recommended. </t>
  </si>
  <si>
    <t>Base year climate assessment</t>
  </si>
  <si>
    <t>Please provide a rationale for categorizing activities as “not assessed”</t>
  </si>
  <si>
    <t>Gross GHG emissions inventory in FINZ-C6 for segments A, B and C, as well as the GHG accounting methodology, assumptions, data sources and data quality scores of the underlying data used listed per FINZ-C6.6, with separate reporting of:</t>
  </si>
  <si>
    <t>State whether you plan to use the location-based or the market-based method to calculate your scope 2 emissions in future inventories and track progress towards your scope 2 target(s). If you plan to set two scope 2 targets, one for the market-based approach and one for the location-based approach, please specify the method for each target using the Target ID.The GHG Protocol requires measuring and reporting scope 2 emissions using both approaches. However, a single and consistent approach must be used for setting and tracking progress toward a SBT (e.g., using location-based approach for both target setting and progress tracking).
For more information on this please refer to Chapter 4 “Scope 2 Accounting Methods” of the GHG Protocol Scope 2 Guidance.</t>
  </si>
  <si>
    <t>1) General questions</t>
  </si>
  <si>
    <t xml:space="preserve">2) Absolute targets </t>
  </si>
  <si>
    <t xml:space="preserve">3) Zero emissions maintenance targets  </t>
  </si>
  <si>
    <t>4) Renewable electricity targets (for scope 2 GHG)</t>
  </si>
  <si>
    <t>Activity</t>
  </si>
  <si>
    <t xml:space="preserve">Do you confirm permanent decomissioning of fossil fuel production and capacity has not been included in the fossil fuel exposure? </t>
  </si>
  <si>
    <t>Scope 1 and 2</t>
  </si>
  <si>
    <t>Scope 3 Categories 1-14</t>
  </si>
  <si>
    <t>Please provide links to any publicly available claims relating to science-based target setting and SBTi validation</t>
  </si>
  <si>
    <t>Long-term portfolio targets</t>
  </si>
  <si>
    <t>Gross portfolio GHG emissions inventory for financial activities</t>
  </si>
  <si>
    <t>Data source(s) used</t>
  </si>
  <si>
    <t>Gross Portfolio emissions data</t>
  </si>
  <si>
    <t>Insurance Underwriting</t>
  </si>
  <si>
    <t>Coal Exposure</t>
  </si>
  <si>
    <t>Coal Transition</t>
  </si>
  <si>
    <t>Oil and Gas Project Exposure</t>
  </si>
  <si>
    <t>Oil and Gas Project Transition</t>
  </si>
  <si>
    <t>Oil and Gas Company Exposure</t>
  </si>
  <si>
    <t>Oil and Gas Company Transition</t>
  </si>
  <si>
    <t>FI-NZ</t>
  </si>
  <si>
    <t>1.4.1.1.</t>
  </si>
  <si>
    <t>1.4.1.2.</t>
  </si>
  <si>
    <t>1.4.1.3.</t>
  </si>
  <si>
    <t>1.4.2.</t>
  </si>
  <si>
    <t>1.4.3.2.</t>
  </si>
  <si>
    <t>1.4.3.1.</t>
  </si>
  <si>
    <t>1.4.4.1</t>
  </si>
  <si>
    <t>1.4.4.2</t>
  </si>
  <si>
    <t>1.4.4.3.</t>
  </si>
  <si>
    <t>1.4.4.4.</t>
  </si>
  <si>
    <t>1.4.5.1.</t>
  </si>
  <si>
    <t>1.4.5.2.</t>
  </si>
  <si>
    <t>1.4.5.3.</t>
  </si>
  <si>
    <t>1.4.6.1.</t>
  </si>
  <si>
    <t>1.4.6.2.</t>
  </si>
  <si>
    <t>1.4.6.3.</t>
  </si>
  <si>
    <t>1.4.6.4.</t>
  </si>
  <si>
    <t>1.4.6.5.</t>
  </si>
  <si>
    <t>1.4.6.7.</t>
  </si>
  <si>
    <t>1.4.7.</t>
  </si>
  <si>
    <t>1.4.8.1.</t>
  </si>
  <si>
    <t>1.4.8.2.</t>
  </si>
  <si>
    <t>1.5.3.1.</t>
  </si>
  <si>
    <t>1.5.3.2.</t>
  </si>
  <si>
    <t>1.5.3.3.</t>
  </si>
  <si>
    <t>1.5.3.4.</t>
  </si>
  <si>
    <t>1.5.3.5.</t>
  </si>
  <si>
    <t>1.6.1.1.</t>
  </si>
  <si>
    <t>1.6.1.2.</t>
  </si>
  <si>
    <t>1.6.1.3.</t>
  </si>
  <si>
    <t>1.6.1.4.</t>
  </si>
  <si>
    <t>1.6.1.5</t>
  </si>
  <si>
    <t>1.6.3.</t>
  </si>
  <si>
    <t>1.6.2.</t>
  </si>
  <si>
    <t>2.5.1.</t>
  </si>
  <si>
    <t>2.7.1.</t>
  </si>
  <si>
    <t>2.7.2.</t>
  </si>
  <si>
    <t>Table 2: Clean energy to fossil fuel exposure</t>
  </si>
  <si>
    <t>2.8.3.</t>
  </si>
  <si>
    <t>2.8.4.</t>
  </si>
  <si>
    <t>2.8.5.</t>
  </si>
  <si>
    <t>6.1.1.</t>
  </si>
  <si>
    <t>6.1.2.</t>
  </si>
  <si>
    <t>6.2.1.</t>
  </si>
  <si>
    <t>6.2.2.</t>
  </si>
  <si>
    <t>6.3.1.</t>
  </si>
  <si>
    <t>6.3.2.</t>
  </si>
  <si>
    <t>6.3.3.</t>
  </si>
  <si>
    <t>6.3.4.</t>
  </si>
  <si>
    <t>6.4.2.</t>
  </si>
  <si>
    <t>6.4.3.</t>
  </si>
  <si>
    <t>6.4.4.</t>
  </si>
  <si>
    <t>6.4.5.</t>
  </si>
  <si>
    <t>6.4.6.</t>
  </si>
  <si>
    <t>6.4.7.</t>
  </si>
  <si>
    <t>6.4.1.1.</t>
  </si>
  <si>
    <t>6.4.1.2.</t>
  </si>
  <si>
    <t>6.4.1.3.</t>
  </si>
  <si>
    <t>6.4.1.4.</t>
  </si>
  <si>
    <t>6.4.1.5.</t>
  </si>
  <si>
    <t>6.5.1.</t>
  </si>
  <si>
    <t>6.5.2.</t>
  </si>
  <si>
    <t>6.6.1.</t>
  </si>
  <si>
    <t>6.6.2.</t>
  </si>
  <si>
    <t>4.1.</t>
  </si>
  <si>
    <t>4.2.1.</t>
  </si>
  <si>
    <t>4.2.3.</t>
  </si>
  <si>
    <t>4.2.4.</t>
  </si>
  <si>
    <t>4.2.5.</t>
  </si>
  <si>
    <t>4.2.6.</t>
  </si>
  <si>
    <t>4.2.7.</t>
  </si>
  <si>
    <t>4.2.8.</t>
  </si>
  <si>
    <t>4.3.1.</t>
  </si>
  <si>
    <t>4.3.2.</t>
  </si>
  <si>
    <t>4.4.1.</t>
  </si>
  <si>
    <t>4.4.2.</t>
  </si>
  <si>
    <t>4.4.3.</t>
  </si>
  <si>
    <t>4.5.1.</t>
  </si>
  <si>
    <t>4.5.2.</t>
  </si>
  <si>
    <t>4.5.3</t>
  </si>
  <si>
    <t>4.5.4.</t>
  </si>
  <si>
    <t>4.5.5.</t>
  </si>
  <si>
    <t>4.5.6.</t>
  </si>
  <si>
    <t>4.5.7.</t>
  </si>
  <si>
    <t>4.5.8.</t>
  </si>
  <si>
    <t>E</t>
  </si>
  <si>
    <t>F</t>
  </si>
  <si>
    <t>G</t>
  </si>
  <si>
    <t>4.5.9.</t>
  </si>
  <si>
    <t>4.5.10.</t>
  </si>
  <si>
    <t>4.5.11.</t>
  </si>
  <si>
    <t>4.5.12.</t>
  </si>
  <si>
    <t>4.5.13.</t>
  </si>
  <si>
    <t>4.5.14.</t>
  </si>
  <si>
    <t>4.6.1.</t>
  </si>
  <si>
    <t>4.6.3.</t>
  </si>
  <si>
    <t>4.6.2.</t>
  </si>
  <si>
    <t>4.7.1.</t>
  </si>
  <si>
    <t>4.7.2.</t>
  </si>
  <si>
    <t>4.7.3.</t>
  </si>
  <si>
    <t>4.7.4.</t>
  </si>
  <si>
    <t>4.8.1.</t>
  </si>
  <si>
    <t>4.8.2.</t>
  </si>
  <si>
    <t>4.9.1.</t>
  </si>
  <si>
    <t>4.9.2.</t>
  </si>
  <si>
    <t>4.10.</t>
  </si>
  <si>
    <t>4.11.</t>
  </si>
  <si>
    <t>4.11.1.</t>
  </si>
  <si>
    <t>4.12.1.</t>
  </si>
  <si>
    <t>4.12.2.</t>
  </si>
  <si>
    <t>4.12.3.</t>
  </si>
  <si>
    <t>4.12.4.</t>
  </si>
  <si>
    <t>4.12.5.</t>
  </si>
  <si>
    <t>4.12.6.</t>
  </si>
  <si>
    <t>4.12.7.</t>
  </si>
  <si>
    <t>0.3.3.</t>
  </si>
  <si>
    <t>Please describe the timing and weighting approaches to account for dynamic portfolio.</t>
  </si>
  <si>
    <t>Data quality score of the underlying data</t>
  </si>
  <si>
    <t>Data quality score(s) methodology</t>
  </si>
  <si>
    <t xml:space="preserve"> GHG accounting methodology used to calculate the GHG emissions inventory</t>
  </si>
  <si>
    <t>Is this activity excluded?</t>
  </si>
  <si>
    <t>Explanation for excluded activity</t>
  </si>
  <si>
    <t>The definition of new coal expansion activities are defined as new coal mines, extensions/expansions of existing coal mines, and new unabated coal-fired power plants that would require a Final Investment Decision after the financial institution's fossil fuel policy publication date.</t>
  </si>
  <si>
    <t>The definition of new upstream oil and gas projects (i.e., exploration, extraction, and the development or expansion of oil and gas fields) and new liquefied natural gas (LNG) infrastructure that would require a Final Investment Decision after the financial institution's fossil fuel policy publication date.</t>
  </si>
  <si>
    <t>The financial activities covered are new applicable financial activities with a known use of proceeds (i.e., oil and gas project finance/insurance) only.</t>
  </si>
  <si>
    <t xml:space="preserve">The definition of new upstream oil and gas projects and new LNG infrastructure that would require a Final Investment Decision after 2030. </t>
  </si>
  <si>
    <t>The financial activities covered are new applicable financial activities with an unknown use of proceeds (i.e., general-purpose finance/insurance to fossil fuel companies) only.</t>
  </si>
  <si>
    <t>6.4.8.</t>
  </si>
  <si>
    <t>July 22, 2025</t>
  </si>
  <si>
    <t>Global or Regional</t>
  </si>
  <si>
    <t>Proposed ambition
%</t>
  </si>
  <si>
    <t>If Regional,  Developed or Developing economy</t>
  </si>
  <si>
    <t>Near-Term Portfolio Climate-Alignment Targets</t>
  </si>
  <si>
    <t>Long-Term Portfolio Climate-Alignment Targets</t>
  </si>
  <si>
    <t>Target ID
NT-CA#</t>
  </si>
  <si>
    <t>Net-Zero Target Year</t>
  </si>
  <si>
    <r>
      <t xml:space="preserve">Asset class(es) covered with the target
</t>
    </r>
    <r>
      <rPr>
        <sz val="12"/>
        <color theme="0"/>
        <rFont val="Helvetica"/>
        <family val="2"/>
      </rPr>
      <t>(e.g. project finance, corporate loans)</t>
    </r>
  </si>
  <si>
    <r>
      <t xml:space="preserve">Sector or Segment
</t>
    </r>
    <r>
      <rPr>
        <i/>
        <sz val="12"/>
        <color theme="0"/>
        <rFont val="Helvetica"/>
        <family val="2"/>
      </rPr>
      <t>e.g., fossil fuel sector or segment A/B/C/D or XX sector in segment A/B/C/D or remaining financial activities</t>
    </r>
  </si>
  <si>
    <t>Target ID
LT-CA#</t>
  </si>
  <si>
    <t xml:space="preserve">    Lending (LND):</t>
  </si>
  <si>
    <t xml:space="preserve">    Asset Owner Investing (AOI):</t>
  </si>
  <si>
    <t xml:space="preserve">    Asset Manager Investing (AMI):</t>
  </si>
  <si>
    <t xml:space="preserve">    Insurance Underwriting (INS):</t>
  </si>
  <si>
    <t xml:space="preserve">    Capital Markets Activities (CMA):</t>
  </si>
  <si>
    <t>Near-term climate-alignment targets</t>
  </si>
  <si>
    <t>Public Net-zero commitment link</t>
  </si>
  <si>
    <r>
      <t xml:space="preserve">Scope 1+2 and scope 1+2+3 portfolio-level GHG emissions, separately.
</t>
    </r>
    <r>
      <rPr>
        <i/>
        <sz val="11"/>
        <color theme="2" tint="-0.499984740745262"/>
        <rFont val="Helvetica"/>
        <family val="2"/>
      </rPr>
      <t>Single choice question</t>
    </r>
  </si>
  <si>
    <r>
      <t xml:space="preserve">Carbon removals, carbon credits, and avoided emissions, (as relevant). 
</t>
    </r>
    <r>
      <rPr>
        <i/>
        <sz val="11"/>
        <color theme="2" tint="-0.499984740745262"/>
        <rFont val="Helvetica"/>
        <family val="2"/>
      </rPr>
      <t>Single choice question</t>
    </r>
  </si>
  <si>
    <r>
      <t xml:space="preserve">Fossil fuel-related emissions, and as data quality allows, methane emissions (CH₄) within that.
</t>
    </r>
    <r>
      <rPr>
        <i/>
        <sz val="11"/>
        <color theme="2" tint="-0.499984740745262"/>
        <rFont val="Helvetica"/>
        <family val="2"/>
      </rPr>
      <t>Single choice question</t>
    </r>
  </si>
  <si>
    <r>
      <t xml:space="preserve">Are there any discrepancies between supporting documents and/or other publicly available data?
</t>
    </r>
    <r>
      <rPr>
        <i/>
        <sz val="11"/>
        <color rgb="FF7F7F7F"/>
        <rFont val="Helvetica"/>
        <family val="2"/>
      </rPr>
      <t>Single choice question</t>
    </r>
  </si>
  <si>
    <r>
      <t xml:space="preserve">Does the net-zero commitment meet the minimum timeframe of 2050 or sooner? 
</t>
    </r>
    <r>
      <rPr>
        <i/>
        <sz val="12"/>
        <color rgb="FF818181"/>
        <rFont val="Helvetica"/>
        <family val="2"/>
      </rPr>
      <t>Single choice question</t>
    </r>
  </si>
  <si>
    <r>
      <t xml:space="preserve">Net-zero target year
</t>
    </r>
    <r>
      <rPr>
        <i/>
        <sz val="12"/>
        <color rgb="FF818181"/>
        <rFont val="Helvetica"/>
        <family val="2"/>
      </rPr>
      <t>Single choice question</t>
    </r>
  </si>
  <si>
    <r>
      <t xml:space="preserve">Is the net-zero commitment publicly available? 
</t>
    </r>
    <r>
      <rPr>
        <i/>
        <sz val="12"/>
        <color rgb="FF818181"/>
        <rFont val="Helvetica"/>
        <family val="2"/>
      </rPr>
      <t>Single choice question</t>
    </r>
  </si>
  <si>
    <r>
      <t xml:space="preserve">Does the net-zero commitment includes the commitment to publicly and transparently report its progress toward achieving its net-zero targets on an annual basis? 
</t>
    </r>
    <r>
      <rPr>
        <i/>
        <sz val="12"/>
        <color rgb="FF818181"/>
        <rFont val="Helvetica"/>
        <family val="2"/>
      </rPr>
      <t>Single choice question</t>
    </r>
  </si>
  <si>
    <r>
      <t xml:space="preserve">Is the climate governance framework publicly available? 
</t>
    </r>
    <r>
      <rPr>
        <i/>
        <sz val="12"/>
        <color rgb="FF818181"/>
        <rFont val="Helvetica"/>
        <family val="2"/>
      </rPr>
      <t>Single choice question</t>
    </r>
  </si>
  <si>
    <r>
      <rPr>
        <i/>
        <sz val="12"/>
        <color rgb="FF818181"/>
        <rFont val="Helvetica"/>
        <family val="2"/>
      </rPr>
      <t>(Recommendation)</t>
    </r>
    <r>
      <rPr>
        <sz val="12"/>
        <color theme="1"/>
        <rFont val="Helvetica"/>
        <family val="2"/>
      </rPr>
      <t xml:space="preserve">
Hyperlink and page number of Net-Zero climate transition plan</t>
    </r>
  </si>
  <si>
    <r>
      <t xml:space="preserve">Do you agree with the definition of coal as per FINZ C9.2?
</t>
    </r>
    <r>
      <rPr>
        <i/>
        <sz val="12"/>
        <color rgb="FF818181"/>
        <rFont val="Helvetica"/>
        <family val="2"/>
      </rPr>
      <t>Single choice question</t>
    </r>
  </si>
  <si>
    <r>
      <t xml:space="preserve">Do you agree with the financial activities to be covered in coal as per FINZ C9.2?
</t>
    </r>
    <r>
      <rPr>
        <i/>
        <sz val="12"/>
        <color rgb="FF818181"/>
        <rFont val="Helvetica"/>
        <family val="2"/>
      </rPr>
      <t>Single choice question</t>
    </r>
  </si>
  <si>
    <t>1.4.4.5.</t>
  </si>
  <si>
    <t>1.4.4.6.</t>
  </si>
  <si>
    <r>
      <t xml:space="preserve">Do you agree with the definition of oil and gas projects as per FINZ C9.3?
</t>
    </r>
    <r>
      <rPr>
        <i/>
        <sz val="12"/>
        <color rgb="FF818181"/>
        <rFont val="Helvetica"/>
        <family val="2"/>
      </rPr>
      <t>Single choice question</t>
    </r>
  </si>
  <si>
    <r>
      <t xml:space="preserve">Do you agree with the financial activities to be covered in oil and gas projects as per FINZ C9.3?
</t>
    </r>
    <r>
      <rPr>
        <i/>
        <sz val="12"/>
        <color rgb="FF818181"/>
        <rFont val="Helvetica"/>
        <family val="2"/>
      </rPr>
      <t>Single choice question</t>
    </r>
  </si>
  <si>
    <r>
      <t xml:space="preserve">Do you agree with the definition of oil and gas companies as per FINZ C9.4?
</t>
    </r>
    <r>
      <rPr>
        <i/>
        <sz val="12"/>
        <color rgb="FF818181"/>
        <rFont val="Helvetica"/>
        <family val="2"/>
      </rPr>
      <t>Single choice question</t>
    </r>
  </si>
  <si>
    <r>
      <t xml:space="preserve">Do you agree with the financial activities to be covered in oil and gas companies as per FINZ C9.4?
</t>
    </r>
    <r>
      <rPr>
        <i/>
        <sz val="12"/>
        <color rgb="FF818181"/>
        <rFont val="Helvetica"/>
        <family val="2"/>
      </rPr>
      <t>Single choice question</t>
    </r>
  </si>
  <si>
    <r>
      <t xml:space="preserve">Does your fossil fuel policy commit to the immediate cessation, or by 2030 at the latest, of new applicable financial activities that are provided to companies involved in new oil and gas expansion activities?
</t>
    </r>
    <r>
      <rPr>
        <i/>
        <sz val="12"/>
        <color rgb="FF818181"/>
        <rFont val="Helvetica"/>
        <family val="2"/>
      </rPr>
      <t>Single choice question</t>
    </r>
  </si>
  <si>
    <t>1.4.6.8.</t>
  </si>
  <si>
    <t>Target Year</t>
  </si>
  <si>
    <t>Benchmark % Reduction in Financial Exposure</t>
  </si>
  <si>
    <t>Proposed % Reduction in Financial Exposure</t>
  </si>
  <si>
    <t>Base Year Emissions [tCO2e]</t>
  </si>
  <si>
    <t>Base Year Activity</t>
  </si>
  <si>
    <t>Base Year Scrap Ratio [%]</t>
  </si>
  <si>
    <t>Base Year Intensity</t>
  </si>
  <si>
    <t>Benchmark Base Year Intensity</t>
  </si>
  <si>
    <t>Base Year Value Aligns With Benchmark</t>
  </si>
  <si>
    <t>Benchmark Target Year Intensity</t>
  </si>
  <si>
    <t>Proposed Target Year Intensity</t>
  </si>
  <si>
    <t>Proposed % Reduction in Emissions Intensity</t>
  </si>
  <si>
    <t>Base Year Activity [RTK]</t>
  </si>
  <si>
    <t>Base Year Zero-Emissions Generation Capacity [MW]</t>
  </si>
  <si>
    <t>Base Year Total Generation Capacity [MW]</t>
  </si>
  <si>
    <t>Base Year % Zero-Emissions Generation Capacity</t>
  </si>
  <si>
    <t>Benchmark Base Year % Zero-Emissions Generation Capacity</t>
  </si>
  <si>
    <t>Benchmark Target Year % Zero-Emissions Generation Capacity</t>
  </si>
  <si>
    <t>Proposed Target Year % Zero-Emissions Generation Capacity</t>
  </si>
  <si>
    <t>Proposed % Growth in Technology Share</t>
  </si>
  <si>
    <t>Base Year Zero-Emissions Vehicles Production [Units]</t>
  </si>
  <si>
    <t>Base Year Total Vehicle Production [Units]</t>
  </si>
  <si>
    <t>Base Year % New Zero-Emissions Vehicles</t>
  </si>
  <si>
    <t>Benchmark Base Year % New Zero-Emissions Vehicles</t>
  </si>
  <si>
    <t>Benchmark Target Year % New Zero-Emissions Vehicles</t>
  </si>
  <si>
    <t>Proposed Target Year % New Zero-Emissions Vehicles</t>
  </si>
  <si>
    <t>Phaseout Targets</t>
  </si>
  <si>
    <t>Absolute Contraction Targets</t>
  </si>
  <si>
    <t>Target ID
NT-Ph</t>
  </si>
  <si>
    <t>PORTFOLIO TARGETS INFORMATION</t>
  </si>
  <si>
    <r>
      <t xml:space="preserve">Select the year for the target wording above
</t>
    </r>
    <r>
      <rPr>
        <i/>
        <sz val="12"/>
        <color rgb="FF818181"/>
        <rFont val="Helvetica"/>
        <family val="2"/>
      </rPr>
      <t>Single choice question</t>
    </r>
  </si>
  <si>
    <t>For scope 1 and 2, and scope 3 categories 1-15 the SBTi requires companies’ inventory and accounting practices to be in line with the GHG Protocol Corporate Standard for recalculation purposes. The detailed guidelines can be found in Chapter 5 of the GHG Protocol Corporate Standard.
A target recalculation for financial institutions is triggered by the following changes:
Significant change in scope 1 and scope 2 emissions, as well as in any scope 3, categories 1-14 emissions that are covered by target(s), from a financial institution's base year emissions.
Significant changes in company structure and activities (e.g., acquisition, divestiture, merger, insourcing, or outsourcing).
Other significant changes to projections/assumptions used in setting the target(s).
Significant adjustments to the base year assessment, data sources or calculation methodologies, or changes in data used to set targets (e.g., discovery of significant errors or a multiple cumulative errors that are collectively significant).</t>
  </si>
  <si>
    <t xml:space="preserve">SBTi defines the threshold of significance as a cumulative change of 5% or more in an organization’s total base year emissions (tCO2e). </t>
  </si>
  <si>
    <t>As per FINZ-C9.1, the fossil fuel transition policy shall include the explanation of any use of permitted options to exclude in-scope counterparties and financial activities.</t>
  </si>
  <si>
    <t>As per FINZ-C9.1, the fossil fuel transition policy shall include definitions of coal, oil and gas projects and companies used (e.g., how they were determined to be in-scope against an industry classification system or approved list). The definitions must at least include the value chain activities listed in Table 2: List of emissions-intensive sectors (and as relevant to a financial institution's portfolio).</t>
  </si>
  <si>
    <t>As per FINZ C9.2. Cessation of new financial activities in coal value chain: The policy shall commit to the immediate cessation of new applicable financial activities provided to projects and companies involved in new coal expansion activities.</t>
  </si>
  <si>
    <t>As per FINZ C9.3 Cessation of new project finance/insurance linked to new oil and gas expansion activities: The policy shall commit to the immediate cessation of new applicable financial activities provided to projects involved in new oil and gas expansion activities.</t>
  </si>
  <si>
    <t>As per FINZ C9.4 Cessation of new general-purpose finance/insurance for companies involved in new oil and gas expansion activities: The policy shall commit to the immediate cessation—or by 2030 at the latest— of new applicable financial activities provided to companies involved in new oil and gas expansion activities.</t>
  </si>
  <si>
    <t>New oil and gas expansion activities covered in this criterion are defined as new upstream oil and gas projects and new LNG infrastructure that would require a Final Investment Decision after 2030. 
This criterion applies to new applicable financial activities with an unknown use of proceeds (e.g., general-purpose finance/insurance to fossil fuel companies) only.
The commitment within the policy shall clearly indicate the intended time frame to cease new general- purpose finance/insurance, and shall either be valid as of the fossil fuel transition policy publication date, or by no later than 2030.</t>
  </si>
  <si>
    <t>DEFORESTATION EXPOSURE ASSESSMENT, COMMITMENT AND POLICY</t>
  </si>
  <si>
    <t>Public disclosures shall include: (i) definition of deforestation that can go beyond the minimum as defined above; (ii) definition of “significant deforestation exposure” for the purposes of FINZ-C10 (using a percentage or absolute amount); (iii) methodologies and metrics for tracking deforestation (including a cutoff date in the past); (iv) and approach and frequency of public reporting.</t>
  </si>
  <si>
    <t>1.5.3.6.</t>
  </si>
  <si>
    <t>R8.1. Financial institutions should also cover other sources of deforestation beyond required critical deforestation-linked commodities (e.g., other commodities, infrastructure and mining).
R8.2. Financial institutions should commit to no new in-scope financial activities involving portfolio entities engaged in commodity-driven deforestation.
R8.3. The cutoff date is the date after which deforestation is counted rather than the date to cease all deforestation. The Accountability Framework initiative recommends a default cutoff date of December 31, 2020.
R8.4. Financial institutions are recommended to consider any financial exposure to portfolio entities linked to deforestation activities as significant.</t>
  </si>
  <si>
    <t>FINZ-R2. Real estate policy recommendation: Financial institutions should develop and publish a policy to address their financial activities related to real estate assets.</t>
  </si>
  <si>
    <t xml:space="preserve">Please provide the real estate policy. </t>
  </si>
  <si>
    <t>Please provide the information to access the real estate policy.</t>
  </si>
  <si>
    <t>Any in-scope financial activity that generates 5% or more of total revenue shall comply with the SBTi
Financial Institutions Net-Zero Standard criteria.</t>
  </si>
  <si>
    <t>Metrics as defined as per FINZ C3.3.</t>
  </si>
  <si>
    <t>Please confirm the total financial exposure per activity.</t>
  </si>
  <si>
    <t>Please provide the supporting evidence to reconcile the total financial exposure for the related financial activity.</t>
  </si>
  <si>
    <t>Financial institutions shall select a base year that is representative of their activities—i.e., reflecting typical operations—avoiding years with anomalies such as one-off events or unusual economic conditions, and that is no earlier than 2020. The base year selection for portfolio climate-alignment targets shall be consistent across all financial activities. It serves as an input for base year assessments as per: FINZ-C6: GHG emissions inventory; FINZ-C7: Base- year climate-alignment assessment; and FINZ-C8: Exposure assessment.</t>
  </si>
  <si>
    <t>As an exception for insurance underwriting: lines of business without an existing GHG emissions accounting methodology (e.g., treaty reinsurance and project insurance) are only required to be included in the inventory two years after a GHG emissions accounting methodology is published for these lines of business.</t>
  </si>
  <si>
    <t xml:space="preserve">As per FINZ C-6 GHG emissions inventory: Financial institutions shall calculate a GHG emissions inventory for their base year across their operations, value chain, and in-scope financial activities. These will be referred to as gross portfolio emissions. Please refer to FINZ C6.3 for the minimum requirements in the calculation of gross portfolio emissions. </t>
  </si>
  <si>
    <t xml:space="preserve">As per FINZ C-6.4, gross portfolio emissions shall exclude the following items in its calculations. </t>
  </si>
  <si>
    <t>All in-scope financial activities in the fossil fuel sector dedicated to permanent decommissioning of fossil fuel production activities and capacity has been disclosed separately and not included in the ratio.</t>
  </si>
  <si>
    <t>does not and will not engage in any applicable financial activities in the fossil fuel sector throughout the SBTi near-term target time frame. This covers applicable financial activities: (i) in the
coal sector, (ii) related to oil and gas projects and new liquified natural gas infrastructure, and (iii) related to oil and gas companies.</t>
  </si>
  <si>
    <t>6.2.3.</t>
  </si>
  <si>
    <t>6.2.4.</t>
  </si>
  <si>
    <t>6.2.5.</t>
  </si>
  <si>
    <t>6.2.6.</t>
  </si>
  <si>
    <t xml:space="preserve">As per FINZ-C16 - Triggered target recalculation: Financial institutions shall commit to recalculation based on significant organizational changes and adherence to SBTi validation cycles and policies.
</t>
  </si>
  <si>
    <t>6.5.3.</t>
  </si>
  <si>
    <t>6.5.4.</t>
  </si>
  <si>
    <t>As per FINZ-C19, Financial institutions shall ensure all claims are accurate, transparent, verifiable, and compatible with the criteria in this Standard and SBTi policies.</t>
  </si>
  <si>
    <t xml:space="preserve">Please provide an explanation if there is a discrepancy from the information provided in the submission form and public reporting. Examples could include mismatching GHG inventory, discrepanices in policies, etc. </t>
  </si>
  <si>
    <r>
      <t xml:space="preserve">Which method will the company use to track performance towards its scope 2 target?
</t>
    </r>
    <r>
      <rPr>
        <i/>
        <sz val="12"/>
        <color theme="6"/>
        <rFont val="Helvetica"/>
        <family val="2"/>
      </rPr>
      <t>Single choice question</t>
    </r>
  </si>
  <si>
    <r>
      <t xml:space="preserve">Please confirm if the company has emissions in its value chain allocated to Category 1 - Purchased goods and services.
</t>
    </r>
    <r>
      <rPr>
        <i/>
        <sz val="12"/>
        <color theme="6"/>
        <rFont val="Helvetica"/>
        <family val="2"/>
      </rPr>
      <t>Single choice question</t>
    </r>
  </si>
  <si>
    <r>
      <rPr>
        <sz val="12"/>
        <color theme="1"/>
        <rFont val="Helvetica"/>
        <family val="2"/>
      </rPr>
      <t>Have you excluded any facilities, activities, geographies, operations, and/or others from the inventory?</t>
    </r>
    <r>
      <rPr>
        <b/>
        <sz val="12"/>
        <color theme="1"/>
        <rFont val="Helvetica"/>
        <family val="2"/>
      </rPr>
      <t xml:space="preserve">
</t>
    </r>
    <r>
      <rPr>
        <i/>
        <sz val="12"/>
        <color theme="1" tint="0.499984740745262"/>
        <rFont val="Helvetica"/>
        <family val="2"/>
      </rPr>
      <t>Single choice question</t>
    </r>
  </si>
  <si>
    <r>
      <rPr>
        <sz val="12"/>
        <color theme="1"/>
        <rFont val="Helvetica"/>
        <family val="2"/>
      </rPr>
      <t>Does the GHG inventory cover all seven GHGs (CO2, CH4, N2O, HFC, PFC, SF6, NF3) when relevant?</t>
    </r>
    <r>
      <rPr>
        <b/>
        <sz val="12"/>
        <color theme="1"/>
        <rFont val="Helvetica"/>
        <family val="2"/>
      </rPr>
      <t xml:space="preserve">
</t>
    </r>
    <r>
      <rPr>
        <i/>
        <sz val="12"/>
        <color theme="1" tint="0.499984740745262"/>
        <rFont val="Helvetica"/>
        <family val="2"/>
      </rPr>
      <t>Single choice question</t>
    </r>
  </si>
  <si>
    <t>FINANCIAL INSTITUTIONS NET-ZERO COMMITMENT</t>
  </si>
  <si>
    <t>1.4.5.4.</t>
  </si>
  <si>
    <r>
      <rPr>
        <i/>
        <sz val="12"/>
        <color theme="0" tint="-0.499984740745262"/>
        <rFont val="Helvetica"/>
        <family val="2"/>
      </rPr>
      <t>(Recommendation)</t>
    </r>
    <r>
      <rPr>
        <sz val="12"/>
        <color theme="1"/>
        <rFont val="Helvetica"/>
        <family val="2"/>
      </rPr>
      <t xml:space="preserve">
An engagement plan to transition counterparties in the fossil fuel sector</t>
    </r>
  </si>
  <si>
    <t>4.2.2.</t>
  </si>
  <si>
    <t xml:space="preserve">Table 4.1: Scope 1 </t>
  </si>
  <si>
    <t>Table 4.2.1: Scope 2 (Location-based)</t>
  </si>
  <si>
    <t>Table 4.2.2: Scope 2 (Market-based)</t>
  </si>
  <si>
    <t>Table 4.3.1: Purchased goods and services</t>
  </si>
  <si>
    <t>Table 4.3.2: Capital goods</t>
  </si>
  <si>
    <t>Table 4.3.3: Fuel- and energy-related activities</t>
  </si>
  <si>
    <t xml:space="preserve">Table 4.3.4: Upstream transportation and distribution 																					</t>
  </si>
  <si>
    <t xml:space="preserve">Table 4.3.5: Waste generated in operations																					</t>
  </si>
  <si>
    <t xml:space="preserve">Table 4.3.7: Employee commuting																			</t>
  </si>
  <si>
    <t xml:space="preserve">Table 4.3.8: Upstream leased assets																			</t>
  </si>
  <si>
    <t xml:space="preserve">Table 4.3.9: Downstream transportation and distribution																		</t>
  </si>
  <si>
    <t xml:space="preserve">Table 4.3.10: Processing of sold products																</t>
  </si>
  <si>
    <t xml:space="preserve">Table 4.3.11: Use of sold products																</t>
  </si>
  <si>
    <t xml:space="preserve">Table 4.3.12: End-of-life treatment of sold products															</t>
  </si>
  <si>
    <t xml:space="preserve">Table 4.3.13: Downstream leased assets														</t>
  </si>
  <si>
    <t xml:space="preserve">Table 4.3.14: Franchises													</t>
  </si>
  <si>
    <t>Table 4.4 Exclusions of facilities, activities, geographies, operations, and/or others</t>
  </si>
  <si>
    <t>Table 4.5 Exclusions of greenhouse gases</t>
  </si>
  <si>
    <r>
      <t xml:space="preserve">Table 4.6 Bioenergy
</t>
    </r>
    <r>
      <rPr>
        <i/>
        <sz val="11"/>
        <color theme="3"/>
        <rFont val="Helvetica"/>
        <family val="2"/>
      </rPr>
      <t xml:space="preserve">(Ungroup if you answered "Yes" for Bioenergy) </t>
    </r>
  </si>
  <si>
    <t xml:space="preserve">Table 4.7.3 Biogenic Coverage </t>
  </si>
  <si>
    <t xml:space="preserve">Table 4.3.6: Business travel																				</t>
  </si>
  <si>
    <t>Please read the 'Guidance' column carefully when completing this Submission Form. Adherence to these guidelines will ensure that our team has all the information needed and will help streamline the target validation process. Where relevant, this document provides references to additional guidance, such as specific chapters of the Greenhouse Gas Protocol Corporate Standard. The references provided are not exhaustive and financial institutions are encouraged to refer to additional guidance where needed.</t>
  </si>
  <si>
    <t>Before filling out this form, please review the Standard Operating Procedure for the Validation of SBTi Targets, which provides guidance on target development and describes the underlying principles and process followed to assess targets. The SBTi Services Criteria Assessment Indicators are used determine conformance with the SBTi Criteria and sector-specific requirements and must be referred to when completing this form. The SBTi requires companies and financial institutions to review the SBTi Criteria, any SBTi sector-specific guidance where relevant, and the SBTi Services Criteria Assessment Indicators before target development.</t>
  </si>
  <si>
    <t>0.1.9.</t>
  </si>
  <si>
    <t>1.4.6.6.</t>
  </si>
  <si>
    <t>1.5.5.</t>
  </si>
  <si>
    <t>R10.1. The engagement plan should include (i) requirements for portfolio entities, such as making no- deforestation commitments, and (ii) a list of financial products or services provided that support portfolio entities to transition to deforestation-free systems.
R10.2. Progress reporting should include the percentage of portfolio entities or financial exposure that meet the financial institution’s deforestation policy and the method used to determine that status.</t>
  </si>
  <si>
    <t>2.6.6.</t>
  </si>
  <si>
    <t>As per FINZ-R1, Climate transition plan recommendation: Financial institutions should publish a transition plan to substantiate their net-zero commitment and targets.</t>
  </si>
  <si>
    <t>6.5.5.</t>
  </si>
  <si>
    <r>
      <t xml:space="preserve">Is your financial institution (FI) the parent/group company or a subsidiary?
</t>
    </r>
    <r>
      <rPr>
        <i/>
        <sz val="12"/>
        <color rgb="FF818181"/>
        <rFont val="Helvetica"/>
        <family val="2"/>
      </rPr>
      <t>Single choice question</t>
    </r>
  </si>
  <si>
    <r>
      <t xml:space="preserve">Financial institution type
</t>
    </r>
    <r>
      <rPr>
        <i/>
        <sz val="12"/>
        <color rgb="FF818181"/>
        <rFont val="Helvetica"/>
        <family val="2"/>
      </rPr>
      <t>Single choice question</t>
    </r>
  </si>
  <si>
    <r>
      <t xml:space="preserve">Consolidation approach
</t>
    </r>
    <r>
      <rPr>
        <i/>
        <sz val="12"/>
        <color rgb="FF818181"/>
        <rFont val="Helvetica"/>
        <family val="2"/>
      </rPr>
      <t>Single choice question</t>
    </r>
  </si>
  <si>
    <r>
      <rPr>
        <i/>
        <sz val="12"/>
        <color rgb="FF818181"/>
        <rFont val="Helvetica"/>
        <family val="2"/>
      </rPr>
      <t>(Recommendation)</t>
    </r>
    <r>
      <rPr>
        <sz val="12"/>
        <color theme="1"/>
        <rFont val="Helvetica"/>
        <family val="2"/>
      </rPr>
      <t xml:space="preserve">
Does your real estate policy commit to no new financial activities involving new buildings that are not zero-carbon-ready buildings? 
</t>
    </r>
    <r>
      <rPr>
        <i/>
        <sz val="12"/>
        <color rgb="FF818181"/>
        <rFont val="Helvetica"/>
        <family val="2"/>
      </rPr>
      <t>Single choice question</t>
    </r>
  </si>
  <si>
    <r>
      <rPr>
        <i/>
        <sz val="12"/>
        <color rgb="FF818181"/>
        <rFont val="Helvetica"/>
        <family val="2"/>
      </rPr>
      <t>(Recommendation)</t>
    </r>
    <r>
      <rPr>
        <sz val="12"/>
        <color theme="1"/>
        <rFont val="Helvetica"/>
        <family val="2"/>
      </rPr>
      <t xml:space="preserve">
Does your real estate policy include provisions for increasing financial activities dedicated to retrofitting existing buildings that includes phasing out fossil fuel equipment? 
</t>
    </r>
    <r>
      <rPr>
        <i/>
        <sz val="12"/>
        <color rgb="FF818181"/>
        <rFont val="Helvetica"/>
        <family val="2"/>
      </rPr>
      <t>Single choice question</t>
    </r>
  </si>
  <si>
    <r>
      <rPr>
        <i/>
        <sz val="12"/>
        <color rgb="FF818181"/>
        <rFont val="Helvetica"/>
        <family val="2"/>
      </rPr>
      <t>(Recommendation)</t>
    </r>
    <r>
      <rPr>
        <sz val="12"/>
        <color theme="1"/>
        <rFont val="Helvetica"/>
        <family val="2"/>
      </rPr>
      <t xml:space="preserve">
Is your real estate policy publicly available? 
</t>
    </r>
    <r>
      <rPr>
        <i/>
        <sz val="12"/>
        <color rgb="FF818181"/>
        <rFont val="Helvetica"/>
        <family val="2"/>
      </rPr>
      <t>Single choice question</t>
    </r>
  </si>
  <si>
    <r>
      <rPr>
        <i/>
        <sz val="12"/>
        <color rgb="FF818181"/>
        <rFont val="Helvetica"/>
        <family val="2"/>
      </rPr>
      <t>(Recommendation)</t>
    </r>
    <r>
      <rPr>
        <sz val="12"/>
        <color theme="1"/>
        <rFont val="Helvetica"/>
        <family val="2"/>
      </rPr>
      <t xml:space="preserve">
Does your real estate policy detail the approach, frequency, and methods for regular public progress reporting?
</t>
    </r>
    <r>
      <rPr>
        <i/>
        <sz val="12"/>
        <color rgb="FF818181"/>
        <rFont val="Helvetica"/>
        <family val="2"/>
      </rPr>
      <t>Single choice question</t>
    </r>
  </si>
  <si>
    <r>
      <rPr>
        <i/>
        <sz val="12"/>
        <color rgb="FF818181"/>
        <rFont val="Helvetica"/>
        <family val="2"/>
      </rPr>
      <t>(Recommendation)</t>
    </r>
    <r>
      <rPr>
        <sz val="12"/>
        <color theme="1"/>
        <rFont val="Helvetica"/>
        <family val="2"/>
      </rPr>
      <t xml:space="preserve">
Real Estate Policy</t>
    </r>
  </si>
  <si>
    <r>
      <rPr>
        <i/>
        <sz val="12"/>
        <color rgb="FF818181"/>
        <rFont val="Helvetica"/>
        <family val="2"/>
      </rPr>
      <t>(Recommendation)</t>
    </r>
    <r>
      <rPr>
        <sz val="12"/>
        <color rgb="FF000000"/>
        <rFont val="Helvetica"/>
        <family val="2"/>
      </rPr>
      <t xml:space="preserve">
Hyperlink and page number of Real estate policy</t>
    </r>
  </si>
  <si>
    <t>Neutralization and the financial institution net-zero state</t>
  </si>
  <si>
    <t>Progress assessment and target renewal</t>
  </si>
  <si>
    <t>6.1.3.</t>
  </si>
  <si>
    <t>6.4.9.</t>
  </si>
  <si>
    <t>6.4.10.</t>
  </si>
  <si>
    <t>Capital Market Activities</t>
  </si>
  <si>
    <t xml:space="preserve">As per FINZ C-6.6, Financial institutions shall submit the following information used in the calculation of gross portfolio emissions. Please provide the data source(s) used and the data quality score of the underlying data to obtain the gross portfolio emissions. </t>
  </si>
  <si>
    <t>Total exclusion - location-based</t>
  </si>
  <si>
    <t>Total exclusion - market-based</t>
  </si>
  <si>
    <t>% of Asset class(es) covered with the target</t>
  </si>
  <si>
    <t>Please briefly describe the main operations and structure of your financial institution. This includes a brief explanation of the types of products/ services your company engages in and a clear overview of the different business segments of your company.</t>
  </si>
  <si>
    <r>
      <t xml:space="preserve">Fiscal/financial year start and end dates
</t>
    </r>
    <r>
      <rPr>
        <i/>
        <sz val="12"/>
        <color theme="1"/>
        <rFont val="Helvetica"/>
        <family val="2"/>
      </rPr>
      <t>DD/MM/YYYY-DD/MM/YYYY</t>
    </r>
  </si>
  <si>
    <t>Hyperlink to the fossil fuel transition policy</t>
  </si>
  <si>
    <t>Page numbers (if required)</t>
  </si>
  <si>
    <t>FOSSIL FUEL EXPOSURE AND TRANSITION</t>
  </si>
  <si>
    <r>
      <t xml:space="preserve">If your financial institution is the parent/group company, please confirm the FI included the activities of all relevant subsidiaries in this target submission
</t>
    </r>
    <r>
      <rPr>
        <i/>
        <sz val="12"/>
        <color rgb="FF818181"/>
        <rFont val="Helvetica"/>
        <family val="2"/>
      </rPr>
      <t>Single choice question</t>
    </r>
  </si>
  <si>
    <t>Financial institution's climate governance description</t>
  </si>
  <si>
    <r>
      <t xml:space="preserve">Has your financial institution published a fossil fuel transition policy? 
</t>
    </r>
    <r>
      <rPr>
        <i/>
        <sz val="12"/>
        <color rgb="FF818181"/>
        <rFont val="Helvetica"/>
        <family val="2"/>
      </rPr>
      <t>Single choice question</t>
    </r>
  </si>
  <si>
    <r>
      <t xml:space="preserve">Does your financial institution's fossil fuel transition policy include definitions of coal, oil and gas projects and companies used (e.g., how they were determined to be in-scope against an industry classification system or approved list)? The definitions must at least include the value chain activities listed in Table 2: List of emissions-intensive sectors (and as relevant to a financial institution's portfolio). 
</t>
    </r>
    <r>
      <rPr>
        <i/>
        <sz val="12"/>
        <color rgb="FF818181"/>
        <rFont val="Helvetica"/>
        <family val="2"/>
      </rPr>
      <t>Single choice question</t>
    </r>
  </si>
  <si>
    <t xml:space="preserve">Does your financial institution have any of the following activities related to fossil fuels:
If so, please check the applicable activity </t>
  </si>
  <si>
    <t xml:space="preserve">As per FINZ C8, the financial institution shall commit to assess and publish their deforestation exposure by 2030 at the latest. 
</t>
  </si>
  <si>
    <t xml:space="preserve">Does your financial institution agree to include the following in its public deforestation disclosures: </t>
  </si>
  <si>
    <t>Please confirm your financial institution agrees to publishing the following commitment alongside its targets:</t>
  </si>
  <si>
    <t>The publication of the no deforestation engagement plan will happen by renewal validation at the latest if the financial institution identified significant deforestation exposure in its portfolio (as per FINZ-C8).</t>
  </si>
  <si>
    <r>
      <t xml:space="preserve">Has the net-zero commitment been formally approved and adopted by the financial institution's highest governing body responsible for external commitments (e.g., the Board of Directors or equivalent)?
</t>
    </r>
    <r>
      <rPr>
        <i/>
        <sz val="12"/>
        <color rgb="FF818181"/>
        <rFont val="Helvetica"/>
        <family val="2"/>
      </rPr>
      <t>Single choice question</t>
    </r>
  </si>
  <si>
    <t xml:space="preserve">Provision to demonstrate that the financial institution's  net-zero commitment is published in a clear and publicly accessible manner, such as in its website, social media channels, or annual reports.
</t>
  </si>
  <si>
    <t xml:space="preserve">The plan should outline the financial institution's  approach to climate-related engagement with portfolio counterparties. This should include expectations of companies, an escalation strategy, and progress on engagement-related outcomes.
The plan should be published and specify the underlying methodology and third-party or jurisdiction-specific frameworks used to design and develop the plan. </t>
  </si>
  <si>
    <t xml:space="preserve">This question must be answered by all financial institutions, including financial institutions with no fossil fuel exposure to confirm if the financial institution has any applicable activities permitted to be excluded. </t>
  </si>
  <si>
    <t>New coal expansion activities covered in this criterion include new coal mines, extensions/expansions of existing coal mines, and new unabated coal-fired power plants that would require a Final Investment Decision after the financial institution's fossil fuel policy publication date.
This criterion applies to new financial activities with a known use of proceeds (i.e., coal project finance/insurance) as well as unknown use of proceeds (i.e., general-purpose finance/insurance to coal companies).</t>
  </si>
  <si>
    <t xml:space="preserve">Financial institutions who do not have a fossil fuel transition policy, will include the definition of fossil activities in their target language. </t>
  </si>
  <si>
    <t xml:space="preserve">Financial institutions can use the definition provided by the SBTi or can expand the definition to include other activities outside of the SBTi's definition. </t>
  </si>
  <si>
    <t xml:space="preserve">Financial institutions who do not have a fossil fuel transition policy, will include the definition of fossil activities in their target language. 	</t>
  </si>
  <si>
    <t xml:space="preserve">Financial institutions who do not have exposure to certain fossil fuel activities shall include the definitions of these activities in the financial institution's target language. financial institutions with no applicable financial activities in the fossil fuel sector and will not publish a fossil fuel transition policy shall include in the financial institution's target language if the financial institution has chosen to exclude any of the permitted options. </t>
  </si>
  <si>
    <t xml:space="preserve">Financial institutions without deforestation exposure will use the exemption language. </t>
  </si>
  <si>
    <t xml:space="preserve">Please confirm if you shall agree to include the following information in the financial institution's real estate policy. </t>
  </si>
  <si>
    <t xml:space="preserve">If the financial institution derives less than 95% of revenue from financial activities, the financial institution is required to set targets on Scope 3 categories 1-14. </t>
  </si>
  <si>
    <t>Please confirm your financial institution segmented its in-scope and out-of-scope activities using SBTi sector definitions</t>
  </si>
  <si>
    <t>Please confirm your financial institution selected a base year avoiding years with anomalies such as one-off events, or unusual economic conditions</t>
  </si>
  <si>
    <t>For the asset classes/lines of business without an existing GHG emissions accounting methodology at the time of submission:
Does your financial institution commits to include these emissions two years after a GHG emissions accounting methodology is published?</t>
  </si>
  <si>
    <t>Please confirm your financial institution included all seven GHGs in its gross portfolio emissions inventory</t>
  </si>
  <si>
    <t>Please confirm your financial institution included in its gross portfolio emissions inventory scope 1 and 2 emissions covering all portfolio counterparties?</t>
  </si>
  <si>
    <t>For buildings-related emissions, the financial institution included the scope 1, 2 and 3 emissions arising from in-use operational emissions (from any energy consumption, electricity, or other fuels used for heating) and fugitive emissions from buildings-specific systems (e.g., refrigerators, cooling systems, heat pumps).</t>
  </si>
  <si>
    <t xml:space="preserve">Please confirm your financial institution calculated its gross portfolio emissions inventory based on gross emissions without:
- Deducting or netting negative emissions from the financing or insuring of carbon removal activities, including from both carbon removals the financial institution directly supports via its financial activities and carbon removal credits purchased by portfolio entities. 
- Deducting or netting emissions from the use of carbon credits, including those purchased by the financial institution or its portfolio entities.
- Deducting any form of avoided emissions, which the financial institution may claim as part of their financing/insurance underwriting of certain climate solutions, and the avoided emissions reported by portfolio entities. </t>
  </si>
  <si>
    <t>For dynamic portfolios, has your financial institution accounted for timing and weighting approaches?</t>
  </si>
  <si>
    <t xml:space="preserve">For segments C and/or D, did your financial institution categorize an activity as “not assessed? </t>
  </si>
  <si>
    <t>Does your financial institution use the definitions stated in FINZ-C8.1 to calculate its fossil fuel and clean energy exposures?</t>
  </si>
  <si>
    <t xml:space="preserve">The financial institution should calculate the ratio using the following definitions: 
Fossil fuel exposure: All in-scope financial activities in the fossil fuel sector as specified in Annex B, Table B.1: List of emissions-intensive sectors, and as a part of FINZ-C3: Portfolio Boundary (with separate disclosure of permanent decommissioning of fossil fuel production activities and capacity).
Clean energy exposure: All in-scope financial activities in the clean energy sector (solar, wind, hydropower, nuclear, geothermal, bioenergy from biowaste and hydrogen produced from renewable energy sources - only as fossil fuel replacement in industrial processes), including generation, storage, transmission and distribution infrastructure. </t>
  </si>
  <si>
    <t>The segmentation shall include the calculation of the absolute amount and percentage share of financial exposure relative to total financial exposure as of a year no earlier than 2020, using the following metrics.The same year shall be used for all financial activities. Financial institutions are recommended to calculate the absolute amount and percentage share of financial exposure
relative to total financial exposure as of the most recent year.</t>
  </si>
  <si>
    <t xml:space="preserve">What market-based instruments is the financial institution currently purchasing, if any?	</t>
  </si>
  <si>
    <t>Please provide a description of the market-based instruments the financial institution is currently procuring.</t>
  </si>
  <si>
    <t>Does the financial institution derives less than 95% of revenue from financial activities?
Single choice question</t>
  </si>
  <si>
    <t xml:space="preserve">If the financial institution derives less than 95% of revenue from financial activities, the financial institution has to set scope 3 targets for categories 1 to 14 in accordance with the most recently applicable criteria in the SBTi Corporate Net-Zero Standard and/or SBTi Sector Standards.
If you have answered "Yes", please refer to the SBTi Criteria Assessment Indicator for the SBTi Corporate Net-Zero Standard.	</t>
  </si>
  <si>
    <t>Does the financial institution derives more than 95% of revenue from financial activities and wish to optionally set scope 3 category 1 to 14 target(s) ?
Single choice question</t>
  </si>
  <si>
    <t>Indicate if the financial institution's scope 1 and 2  inventory (and for scope 3, categories 1-14 if that inventory is provided) is in accordance with the GHG Protocol's Corporate Standard and Corporate Value Chain (Scope 3) Accounting and Reporting Standard, and the most recently applicable accounting criteria in the SBTi CNZS and/or SBTi Sector Standards.
Please indicate any deviation from the standards with reference to the chapter and page in question, as well as the justification for why the standard was not followed.</t>
  </si>
  <si>
    <t>Please enter the scope 1 and 2 base year. Base years must cover a complete past calendar or financial year and should be the year for which your company has the most accurate data available.
The year type (e.g. calendar, fiscal) must be the same as the year type for the financial institution's  scope 3 category 15 target(s) indicated in the "Base Year Assessment" section of the submission form.</t>
  </si>
  <si>
    <t>Please provide justification if any of the targets presented below have already been achieved, based on the financial institution's  most recent year emissions.</t>
  </si>
  <si>
    <t>Please confirm that your financial institution's  organizational boundary is consistent with the organizational boundary used in its consolidated financial statements, as defined by jurisdictional rules. 
Single choice question</t>
  </si>
  <si>
    <t>Please tick the box if the subsidiary is included in the financial institution's  organizational boundary</t>
  </si>
  <si>
    <t>The language has been generated from the financial institution's  previous answers. Should you wish to make any changes you have the opportunity to do so in the Target Language tab.</t>
  </si>
  <si>
    <t>[Financial institution name] commits to reach net-zero GHG emissions from its in-scope financial activities by [net-zero target year]. To reach this target, it has set different sub-targets:</t>
  </si>
  <si>
    <t xml:space="preserve">[Financial institution name] does not have applicable deforestation exposure and commits to annually assess and disclose its deforestation exposure from [year] on.
OR
[Financial institution name] commits to assess, monitor and publicly disclose their deforestation exposure across in-scope financial activities, and publish an engagement plan should exposure be significant.
</t>
  </si>
  <si>
    <t>i. [Financial institution name] does not and will not engage in any applicable financial activities in the fossil fuel
sector throughout the SBTi near-term target time frame. This covers applicable financial activities: (i) in the
coal sector, (ii) related to oil and gas projects and new liquified natural gas infrastructure, and (iii) related to
oil and gas companies.
ii. [Financial institution name] defines coal, oil and gas projects, companies and value chain as follows: [definitions].
iii. [Financial institution name] defines applicable financial activities in the fossil fuel sector as: [[definition],
which excludes [exclusions if used] as permitted in the FINZ Standard].
OR
In line with its published policy [link], [Financial institution name] commits to end all: 
i. new applicable financial activities that are provided to projects and companies involved in new coal mines, extensions or expansion of existing coal mines, and new unabated coal-fired power plants immediately; or
i. [Financial institution name] does not and will not engage in any applicable financial activities in the coal sector throughout the SBTi near-term target time frame; 
AND
ii. new project finance/insurance that are provided to new upstream (exploration, extraction, and development/expansion) oil and gas projects and new liquefied natural gas infrastructure immediately; or
ii. [Financial institution name] does not and will not engage in any applicable financial activities related to oil and gas projects and new liquefied natural gas infrastructure throughout the SBTi near-term target time frame;   
AND
iii. new general-purpose finance/insurance that are provided to companies involved in such oil and gas activities by [target year];or
iii. [Financial institution name] does not and will not engage in any applicable financial activities related to oil and gas companies throughout the SBTi near-term target time frame.</t>
  </si>
  <si>
    <t xml:space="preserve">[Financial institution name] commits to reduce [scopes] GHG emissions [ambition]% by [target year] from a [base year] base year.
[Financial institution name] commits that [percent]% of its suppliers/customers [by spend/ revenue/ emissions] covering [name scope 3 categories], will have science-based targets by [target year].				</t>
  </si>
  <si>
    <t>[Financial institution name]  commits to reduce absolute scope 1 and 2 GHG emissions [percent reduction]% by [target year] from a [base year] base year.
[Financial institution name] commits to reduce scope 1 and 2 GHG emissions [percent reduction]% per [team] by [target year] from a [base year] base year.
[Financial institution name] commits to increase active annual sourcing of renewable electricity from [percent]% in [base year] to [percent]% by 2030.
[Financial institution name]  commits to increase active annual sourcing of renewable electricity from [percent]% in [base year] to [percent]% by [target year] and to continue active annual sourcing of 100% renewable electricity through 2030.
[Financial institution name] commits to continue active annual sourcing of 100% renewable electricity through [target year].</t>
  </si>
  <si>
    <t>[Financial institution name] commits to reduce absolute scope 3 GHG emissions from [name scope 3 categories] [percent reduction]% by [target year] from a [base year] base year.
[Financial institution name]  commits to reduce scope 3 GHG emissions from [name scope 3 categories] [percent reduction]% per [team] by [target year] from a [base year] base year.
[Financial institution name]  commits that [percent]% of its suppliers/customers [by spend/ revenue/ emissions] covering [name scope 3 categories], will have science-based targets by [target year].</t>
  </si>
  <si>
    <r>
      <t xml:space="preserve">Does your financial institutiom confirm that the same target metric(s) will be used consistently throughout the target period for each near-term target set?
</t>
    </r>
    <r>
      <rPr>
        <i/>
        <sz val="11"/>
        <color rgb="FF7F7F7F"/>
        <rFont val="Helvetica"/>
        <family val="2"/>
      </rPr>
      <t>Single choice question</t>
    </r>
  </si>
  <si>
    <r>
      <t xml:space="preserve">Does your financial institution confirm that targets submitted for validation have not been achieved by the date they are submitted to SBTi Services for validation?
</t>
    </r>
    <r>
      <rPr>
        <i/>
        <sz val="11"/>
        <color rgb="FF7F7F7F"/>
        <rFont val="Helvetica"/>
        <family val="2"/>
      </rPr>
      <t>Single choice question</t>
    </r>
  </si>
  <si>
    <r>
      <t xml:space="preserve">Please confirm that your financial institution will use the same target language approved by the SBTi services in its own communications.
</t>
    </r>
    <r>
      <rPr>
        <i/>
        <sz val="11"/>
        <color rgb="FF999999"/>
        <rFont val="Helvetica"/>
        <family val="2"/>
      </rPr>
      <t>Single choice question</t>
    </r>
  </si>
  <si>
    <r>
      <t xml:space="preserve">Please confirm that your financial institution will publicly announce the targets within 6 months of approval.
</t>
    </r>
    <r>
      <rPr>
        <i/>
        <sz val="11"/>
        <color rgb="FF818181"/>
        <rFont val="Helvetica"/>
        <family val="2"/>
      </rPr>
      <t>Single choice question</t>
    </r>
  </si>
  <si>
    <r>
      <t xml:space="preserve">Please confirm that if your validated targets are not published within six months of receiving a positive validation decision, then these targets are no longer valid and the financial institution will have to undergo the validation process again in order to publish targets.
</t>
    </r>
    <r>
      <rPr>
        <i/>
        <sz val="11"/>
        <color rgb="FF818181"/>
        <rFont val="Helvetica"/>
        <family val="2"/>
      </rPr>
      <t>Single choice question</t>
    </r>
  </si>
  <si>
    <t>Does your financial institution choose to include the optional legal disclaimer allowance?</t>
  </si>
  <si>
    <r>
      <t xml:space="preserve">Please confirm if your financial institution commits to recalculate its target(s) based on the SBTi validation cycles and policies
</t>
    </r>
    <r>
      <rPr>
        <i/>
        <sz val="11"/>
        <color rgb="FF818181"/>
        <rFont val="Helvetica"/>
        <family val="2"/>
      </rPr>
      <t>Single choice question</t>
    </r>
  </si>
  <si>
    <r>
      <t xml:space="preserve">Please confirm your financial institution commits to recalculate its target(s) and submit them for revalidation if there is a significant change that could compromise existing validated target(s)
</t>
    </r>
    <r>
      <rPr>
        <i/>
        <sz val="11"/>
        <color rgb="FF818181"/>
        <rFont val="Helvetica"/>
        <family val="2"/>
      </rPr>
      <t>Single choice question</t>
    </r>
  </si>
  <si>
    <r>
      <t xml:space="preserve">Please confirm that if the approved target(s) require recalculation, your financial institution will follow the most recent and applicable requirements at the time of resubmission/revalidation?
</t>
    </r>
    <r>
      <rPr>
        <i/>
        <sz val="11"/>
        <color rgb="FF818181"/>
        <rFont val="Helvetica"/>
        <family val="2"/>
      </rPr>
      <t>Single choice question</t>
    </r>
  </si>
  <si>
    <t>Please confirm if your financial institution agrees to follow the SBTi's significance threshold for recalculation</t>
  </si>
  <si>
    <r>
      <t xml:space="preserve">Please confirm that your financial institution will include the methodology, assumptions, data sources, and quality scores used in its GHG emissions inventory as part of the public reporting.
</t>
    </r>
    <r>
      <rPr>
        <sz val="11"/>
        <color rgb="FF818181"/>
        <rFont val="Helvetica"/>
        <family val="2"/>
      </rPr>
      <t>Single choice question</t>
    </r>
  </si>
  <si>
    <r>
      <t xml:space="preserve">Please confirm that your financial institution will progressively increase in scope and quality to a full GHG emissions inventory and a full climate-alignment assessment for all in-scope financial activities, every year, from 2030 at the latest.
</t>
    </r>
    <r>
      <rPr>
        <i/>
        <sz val="11"/>
        <color rgb="FF818181"/>
        <rFont val="Helvetica"/>
        <family val="2"/>
      </rPr>
      <t>Single choice question</t>
    </r>
  </si>
  <si>
    <r>
      <t xml:space="preserve">Please confirm that your financial institution will separately and publicly report on its climate-alignment and sector metric assessment (if relevant) established in FINZ-C7, including a breakdown of climate-alignment methodologies used for the climate-alignment assessment for each in-scope financial activity on an annual basis
</t>
    </r>
    <r>
      <rPr>
        <i/>
        <sz val="11"/>
        <color rgb="FF818181"/>
        <rFont val="Helvetica"/>
        <family val="2"/>
      </rPr>
      <t>Single choice question</t>
    </r>
  </si>
  <si>
    <r>
      <t xml:space="preserve">Please confirm that your financial institution will separately and publicly report its clean energy to fossil fuel financial exposure ratio in FINZ-C8, including the corresponding financial exposure amounts.
</t>
    </r>
    <r>
      <rPr>
        <i/>
        <sz val="11"/>
        <color rgb="FF818181"/>
        <rFont val="Helvetica"/>
        <family val="2"/>
      </rPr>
      <t>Single choice question</t>
    </r>
  </si>
  <si>
    <r>
      <t xml:space="preserve">Please confirm that your financial institution will separately and publicly report its deforestation exposure, in line with FINZ-C8.
</t>
    </r>
    <r>
      <rPr>
        <i/>
        <sz val="11"/>
        <color rgb="FF818181"/>
        <rFont val="Helvetica"/>
        <family val="2"/>
      </rPr>
      <t>Single choice question</t>
    </r>
  </si>
  <si>
    <r>
      <t xml:space="preserve">Please confirm that your financial institution will publicly report its clean energy to fossil fuel financial exposure ratio, as part of its annual reporting.
</t>
    </r>
    <r>
      <rPr>
        <i/>
        <sz val="11"/>
        <color rgb="FF818181"/>
        <rFont val="Helvetica"/>
        <family val="2"/>
      </rPr>
      <t>Single choice question</t>
    </r>
  </si>
  <si>
    <r>
      <t xml:space="preserve">Please confirm that your financial institution will start the annual progress reporting in the year following validation. 
</t>
    </r>
    <r>
      <rPr>
        <i/>
        <sz val="11"/>
        <color rgb="FF818181"/>
        <rFont val="Helvetica"/>
        <family val="2"/>
      </rPr>
      <t>Single choice question</t>
    </r>
  </si>
  <si>
    <r>
      <t xml:space="preserve">Please confirm that your financial institution will adhere, at all times, to all relevant SBTi policies and procedures, including, but not limited to, Claims, Brand, and Validation policies.
</t>
    </r>
    <r>
      <rPr>
        <i/>
        <sz val="11"/>
        <color rgb="FF818181"/>
        <rFont val="Helvetica"/>
        <family val="2"/>
      </rPr>
      <t>Single choice question</t>
    </r>
  </si>
  <si>
    <r>
      <t xml:space="preserve">Please confirm that any claim made by your financial institution will accurately communicate the conformance status of the financial institution and follow the SBTi target wording.
</t>
    </r>
    <r>
      <rPr>
        <i/>
        <sz val="11"/>
        <color rgb="FF818181"/>
        <rFont val="Helvetica"/>
        <family val="2"/>
      </rPr>
      <t>Single choice question</t>
    </r>
  </si>
  <si>
    <r>
      <t xml:space="preserve">Please confirm that all claim content made by your financial institution will be substantiated with relevant and verifiable evidence, which shall be accessible for transparency purposes to the SBTi, third parties, and/or regulatory bodies upon request.
</t>
    </r>
    <r>
      <rPr>
        <i/>
        <sz val="11"/>
        <color rgb="FF818181"/>
        <rFont val="Helvetica"/>
        <family val="2"/>
      </rPr>
      <t>Single choice question</t>
    </r>
  </si>
  <si>
    <r>
      <t xml:space="preserve">Please confirm that any claim made by your financial institution will be accurate, verifiable, and transparent, avoiding language that may mislead stakeholders or misrepresent the financial institution’s climate-related ambition, progress, or performance.
</t>
    </r>
    <r>
      <rPr>
        <i/>
        <sz val="11"/>
        <color rgb="FF818181"/>
        <rFont val="Helvetica"/>
        <family val="2"/>
      </rPr>
      <t>Single choice question</t>
    </r>
  </si>
  <si>
    <t xml:space="preserve">These questions relate to FINZ-C9: Fossil fuel transitions policy. financial institutions  with no applicable financial activities in the fossil fuel sector shall still answer questions to determine the appropriate target language in place of a fossil fuel transition policy. </t>
  </si>
  <si>
    <t xml:space="preserve">Please confirm if the financial institution has any of these applicable activities. Please also confirm if the financial institution is excluding these activities or not. financial institutions  who choose to exclude any of the permitted options must also provide an explanation for this exclusion. </t>
  </si>
  <si>
    <t>For financial institutions  using the economic intensity metric, please explain how you calculated value added.</t>
  </si>
  <si>
    <t>As per FINZ-C12.1, Target metrics: financial institutions  shall set targets using any of the eligible climate-alignment metric or sector metrics, in line with the options allowed in Table 3. The selected metrics shall be used consistently throughout the target period.</t>
  </si>
  <si>
    <t xml:space="preserve">Targets already achieved by the date they are submitted to SBTi for validation are not acceptable. In such cases, financial institutions  shall establish a target that meets or exceeds the ambition level required by the subsequent milestone year, as specified in Table 3. For targets on scopes 1, 2 and categories 1-14 of scope 3, financial institutions  shall assess the forward-looking ambition. </t>
  </si>
  <si>
    <t>If the target(s) are not consistent with the latest SBTi requirements for financial institutions, financial institutions  are to update their target(s) to be consistent with the most recent requirements and submit them for revalidation for the target(s) to be valid.</t>
  </si>
  <si>
    <t xml:space="preserve">To enable a consistent tracking of emissions over time, financial institutions  shall publicly report its company-wide GHG emissions inventory and progress against published targets on an annual basis. For detailed guidelines, please review Chapter 5 of the GHG Protocol Corporate Standard Tracking Emissions Over Time and in the section entitled “Reporting and Recalculation” in the SBTi Criteria. financial institutions  can also refer to FINZ-R17 for further reommendations on annual reporting. </t>
  </si>
  <si>
    <t>List any documentation submitted with this form. financial institutions  may submit supporting documentation if it is directly related to the information requested. Indicate the specific page numbers, figures or text that is being referred to in accompanying documents within the submission form.
If relevant, please include: Copies of tool(s) used to develop your targets and CDP climate change questionnaire responses for the base year and the most recent response.
Examples of other supporting documentation to include if deemed relevant: calculations used to develop the targets, sustainability plans, etc.</t>
  </si>
  <si>
    <t xml:space="preserve">Financial institutions  are to use the definition of a legal entity as required by their relevant jurisdictional rules. </t>
  </si>
  <si>
    <r>
      <t xml:space="preserve"> The financial institution has indicated that it is involved in activities relating to permitted options to be excluded from the fossil fuel transition policy. If your financial institution plans to exclude these activities, does your financial institution confirm that the explanation of this will be included in the fossil fuel transition policy? 
</t>
    </r>
    <r>
      <rPr>
        <i/>
        <sz val="12"/>
        <color rgb="FF818181"/>
        <rFont val="Helvetica"/>
        <family val="2"/>
      </rPr>
      <t>Single choice question</t>
    </r>
  </si>
  <si>
    <r>
      <t xml:space="preserve">Does your financial institution have any financial activities in the coal sector? 
</t>
    </r>
    <r>
      <rPr>
        <i/>
        <sz val="12"/>
        <color rgb="FF818181"/>
        <rFont val="Helvetica"/>
        <family val="2"/>
      </rPr>
      <t>Single choice question</t>
    </r>
  </si>
  <si>
    <r>
      <t xml:space="preserve">Do you confirm your financial institution's  transition policy includes the commitment to the immediate cessation of new applicable financial activities that are provided to projects and companies involved in new coal expansion activities?
</t>
    </r>
    <r>
      <rPr>
        <i/>
        <sz val="12"/>
        <color rgb="FF818181"/>
        <rFont val="Helvetica"/>
        <family val="2"/>
      </rPr>
      <t>Single choice question</t>
    </r>
  </si>
  <si>
    <r>
      <t xml:space="preserve">Your financial institution has indicated it does not engage in any financial activities related to the coal sector, do you agree with the definition of coal as per FINZ C9.2?
</t>
    </r>
    <r>
      <rPr>
        <i/>
        <sz val="12"/>
        <color rgb="FF818181"/>
        <rFont val="Helvetica"/>
        <family val="2"/>
      </rPr>
      <t>Single choice question</t>
    </r>
  </si>
  <si>
    <r>
      <t xml:space="preserve">Does your financial institution have financial activities related to oil and gas projects and new liquefied natural gas (LNG) infrastructure?
</t>
    </r>
    <r>
      <rPr>
        <i/>
        <sz val="12"/>
        <color rgb="FF818181"/>
        <rFont val="Helvetica"/>
        <family val="2"/>
      </rPr>
      <t xml:space="preserve">Single choice question </t>
    </r>
  </si>
  <si>
    <r>
      <t xml:space="preserve">Do you confirm your financial institution's  transition policy includes the commitment to the immediate cessation of new applicable financial activities that are provided to projects involved in new oil and gas expansion activities?
</t>
    </r>
    <r>
      <rPr>
        <i/>
        <sz val="12"/>
        <color rgb="FF818181"/>
        <rFont val="Helvetica"/>
        <family val="2"/>
      </rPr>
      <t>Single choice question</t>
    </r>
  </si>
  <si>
    <r>
      <t xml:space="preserve">Does your financial institution have financial activities related to oil and gas companies?
</t>
    </r>
    <r>
      <rPr>
        <i/>
        <sz val="12"/>
        <color rgb="FF818181"/>
        <rFont val="Helvetica"/>
        <family val="2"/>
      </rPr>
      <t>Single choice question</t>
    </r>
  </si>
  <si>
    <r>
      <t xml:space="preserve">Do you confirm your financial institution's  transition policy includes the commitment to the immediate cessation of new applicable financial activities that are provided to companies involved in new oil and gas expansion activities?
</t>
    </r>
    <r>
      <rPr>
        <i/>
        <sz val="12"/>
        <color rgb="FF818181"/>
        <rFont val="Helvetica"/>
        <family val="2"/>
      </rPr>
      <t>Single choice question</t>
    </r>
  </si>
  <si>
    <r>
      <t xml:space="preserve">Your financial institution has indicated it does not engage in some financial activities related to oil and gas projects and LNG infrastructure, do you agree with the definition of oil and gas projects and LNG infrastructure as per FINZ C9.3 and FINZ C9.4?
</t>
    </r>
    <r>
      <rPr>
        <i/>
        <sz val="12"/>
        <color rgb="FF818181"/>
        <rFont val="Helvetica"/>
        <family val="2"/>
      </rPr>
      <t>Single choice question</t>
    </r>
  </si>
  <si>
    <r>
      <t xml:space="preserve">Does your financial institution have deforestation exposure in its financial activities? 
</t>
    </r>
    <r>
      <rPr>
        <i/>
        <sz val="12"/>
        <color rgb="FF818181"/>
        <rFont val="Helvetica"/>
        <family val="2"/>
      </rPr>
      <t>Single choice question</t>
    </r>
  </si>
  <si>
    <r>
      <t xml:space="preserve">Does your financial institution commit to assess and publish the amount of their deforestation exposure within two years after validation or by 2030 at the latest and continue to do so annually after initial disclosure?
</t>
    </r>
    <r>
      <rPr>
        <i/>
        <sz val="12"/>
        <color rgb="FF818181"/>
        <rFont val="Helvetica"/>
        <family val="2"/>
      </rPr>
      <t xml:space="preserve">Single choice question </t>
    </r>
  </si>
  <si>
    <r>
      <rPr>
        <i/>
        <sz val="12"/>
        <color rgb="FF818181"/>
        <rFont val="Helvetica"/>
        <family val="2"/>
      </rPr>
      <t>(Recommendation)</t>
    </r>
    <r>
      <rPr>
        <sz val="12"/>
        <color theme="1"/>
        <rFont val="Helvetica"/>
        <family val="2"/>
      </rPr>
      <t xml:space="preserve">
Will your financial institution follow the additional recommendations as FINZ-R10 in its deforestation activities? 
</t>
    </r>
    <r>
      <rPr>
        <i/>
        <sz val="12"/>
        <color rgb="FF818181"/>
        <rFont val="Helvetica"/>
        <family val="2"/>
      </rPr>
      <t>Single choice question</t>
    </r>
  </si>
  <si>
    <r>
      <rPr>
        <i/>
        <sz val="12"/>
        <color rgb="FF818181"/>
        <rFont val="Helvetica"/>
        <family val="2"/>
      </rPr>
      <t>(Recommendation)</t>
    </r>
    <r>
      <rPr>
        <sz val="12"/>
        <color theme="1"/>
        <rFont val="Helvetica"/>
        <family val="2"/>
      </rPr>
      <t xml:space="preserve">
Is your financial institution setting a real estate policy? 
</t>
    </r>
    <r>
      <rPr>
        <i/>
        <sz val="12"/>
        <color rgb="FF818181"/>
        <rFont val="Helvetica"/>
        <family val="2"/>
      </rPr>
      <t>Single choice question</t>
    </r>
  </si>
  <si>
    <t>Financial institutions identify their in-scope financial activities and exposure to emissions-intensive sectors to inform the development of policies and targets. It is recommended that financial institutions should calculate the absolute amount and percentage share of financial  exposure relative to total financialexposure as of the most recent year.</t>
  </si>
  <si>
    <r>
      <t xml:space="preserve">Has your financial institution assessed its deforestation exposure?
</t>
    </r>
    <r>
      <rPr>
        <i/>
        <sz val="12"/>
        <color rgb="FF818181"/>
        <rFont val="Helvetica"/>
        <family val="2"/>
      </rPr>
      <t>Single choice question</t>
    </r>
  </si>
  <si>
    <t>Financial institutions  are to substantiate all claim content with relevant and verifiable evidence, which shall be accessible for transparency purposes to the SBTi, third parties, and/or regulatory bodies upon request.</t>
  </si>
  <si>
    <t>Financial institutions  are to follow the appropriate claims wording, as stipulated in the target language in Annex B. Target language template.</t>
  </si>
  <si>
    <t>Financial institutions  shall adhere, at all times, to all relevant SBTi policies and procedures, including,
but not limited to, SBTi Communications Guidance, Claims, Brand, and Validation policies.</t>
  </si>
  <si>
    <t>Financial institutions  are to ensure that all claims covered in this Standard, including those regarding target achievement, are accurate, verifiable, and adhere to high-integrity standards and applicable regulations. The claim must be fully substantiated with relevant and verifiable evidence, accessible for transparency purposes to the SBTi, third-parties and/or regulatory bodies upon request.</t>
  </si>
  <si>
    <r>
      <t xml:space="preserve">Are you aware of the future requirement in FINZ C-10: By renewal validation at the latest, financial institutions shall publish an engagement plan for addressing deforestation if they identify significant deforestation exposure in their portfolio as per FINZ-C8, containing the following information: 
- An outline of the financial institution's strategy and a timeline of action for addressing deforestation.
- Public disclosure on progress on the engagement plan following FINZ-C18: Progress and target renewal.
</t>
    </r>
    <r>
      <rPr>
        <i/>
        <sz val="12"/>
        <color rgb="FF818181"/>
        <rFont val="Helvetica"/>
        <family val="2"/>
      </rPr>
      <t>Single choice question</t>
    </r>
  </si>
  <si>
    <r>
      <t xml:space="preserve">Are you aware of the future requirement in FINZ-C18 that your financial institution shall assess and publicly disclose progress against its validated target(s) no later than 12 months after the near-term target time frame has elapsed?
</t>
    </r>
    <r>
      <rPr>
        <i/>
        <sz val="11"/>
        <color rgb="FF818181"/>
        <rFont val="Helvetica"/>
        <family val="2"/>
      </rPr>
      <t>Single choice question</t>
    </r>
  </si>
  <si>
    <t xml:space="preserve">Financial institutions should be aware of these future requirement for the renewal validation.  </t>
  </si>
  <si>
    <r>
      <t xml:space="preserve">
Are you aware of the future requirement in FINZ-C18 that your financial institutions shall submit targets and undergo renewal validation for the next target cycle, following the most recently applicable criteria at the time of resubmission?
</t>
    </r>
    <r>
      <rPr>
        <i/>
        <sz val="11"/>
        <color rgb="FF818181"/>
        <rFont val="Helvetica"/>
        <family val="2"/>
      </rPr>
      <t>Single choice question</t>
    </r>
  </si>
  <si>
    <r>
      <t xml:space="preserve">
Are you aware of the future requirement in FINZ-C14 that your financial institution shall ensure that the counterparties in its portfolio achieve a state of net-zero emissions by the net-zero target year, involving the reduction of their scope 1, 2 and 3 emissions to zero or residual levels, and the neutralization of any residual emissions in accordance with the most recently applicable criteria in the SBTi Corporate Net-Zero Standard?
</t>
    </r>
    <r>
      <rPr>
        <i/>
        <sz val="11"/>
        <color rgb="FF818181"/>
        <rFont val="Helvetica"/>
        <family val="2"/>
      </rPr>
      <t>Single choice question</t>
    </r>
  </si>
  <si>
    <r>
      <rPr>
        <i/>
        <sz val="11"/>
        <color rgb="FF818181"/>
        <rFont val="Helvetica"/>
        <family val="2"/>
      </rPr>
      <t>(Recommendation)</t>
    </r>
    <r>
      <rPr>
        <sz val="11"/>
        <color theme="1"/>
        <rFont val="Helvetica"/>
        <family val="2"/>
      </rPr>
      <t xml:space="preserve">
Transition plan</t>
    </r>
  </si>
  <si>
    <r>
      <rPr>
        <i/>
        <sz val="11"/>
        <color rgb="FF818181"/>
        <rFont val="Helvetica"/>
        <family val="2"/>
      </rPr>
      <t>(Recommendation)</t>
    </r>
    <r>
      <rPr>
        <sz val="11"/>
        <color theme="1"/>
        <rFont val="Helvetica"/>
        <family val="2"/>
      </rPr>
      <t xml:space="preserve">
Is your financial institution publishing a transition plan? </t>
    </r>
  </si>
  <si>
    <t>Please provide a separate disclosure of your financial institution's exposure to permanent decommissioning of fossil fuel production activities and capacity</t>
  </si>
  <si>
    <t>Disclosure for activities dedicated to permanent decommissioning of fossil fuel production activities and capacity.As per FINZ-C8.1 All in-scope financial activities in the fossil fuel sector dedicated to permanent decommissioning of fossil fuel production activities and capacity shall be disclosed separately and not included in the ratio.</t>
  </si>
  <si>
    <t>Financial activities dedicated to the permanent decommissioning (without replacement) of production activities and capacity</t>
  </si>
  <si>
    <t>Financial activities dedicated to abating fossil fuel projects and infrastructure with carbon capture with at least 90%-95% capture rates and durable storage that does not support enhanced oil recovery or any other processes that enable continued fossil fuel extraction and production capacity development</t>
  </si>
  <si>
    <t>Financial activities required by national laws or regulations (This only refers to new applicable financial activities that are explicitly required by published laws and regulations (e.g., a law requires financial institutions to insure a specific project))</t>
  </si>
  <si>
    <t>For the selected base year, please enter the financial institution's  scope 1 and 2 base year data in metric tonnes of CO2e (tCO2e). For each scope, please break down the emissions sources by type, and provide a high-level description of the emissions-generating activities and absolute emissions associated with each. Please note the data entered into Table 4.1, Table 4.2.1 and Table 4.2.2 should relate solely to the scope 1 and 2 emissions in the base year. You will provide the most recent year data in Table 4.7.1 and/or Table 4.7.2.</t>
  </si>
  <si>
    <t xml:space="preserve">For the selected base year, please provide a high-level description of the relevant scope 3 activities per scope 3 category in the 'General description' section. This should provide an overview of which business activities have been considered, how data was collected and how emissions were calculated. If the scope 3 category is not relevant for your company, please provide a justification for this in the 'General description' data entry section, and override the formula in the 'Total' section, writing "NA". 
Next, please proceed entering the details of your scope 3 base year data in the tables. Please note the data entered into Tables 4.3.1 - 4.3.15 should relate solely to the scope 3 emissions in the base year. You will provide the most recent year data in Table 7.2 and/or Table 7.3. For each category, in the first column, please outline the top five contributing goods/materials/activities. These items can also be grouped as per your own methodological approach or dataset used. The remainder of the emissions per category should then be entered into the final row 'Other'.
The subsequent columns should be completed as follows:    
●        Data type: Please write manually in the text boxes whether the emissions have been calculated using primary data, secondary data, a combination of these, plus whether extrapolation has been used. 
●        Extrapolation: If you have indicated that extrapolation is utilized in the methodology, please select the extrapolation range.
●        Representativeness: Where secondary data has been used, please indicate whether the emission factor(s) obtained are global averages or country/regional averages.
●        Emission factor source: At a minimum, please provide name of the database and/or owner of the dataset used. Where possible, please provide links plus names and references to specific documentation.
●        Assumptions: Please provide any assumptions embedded within the methodological approach. For instance, in category 11, companies should provide details on the lifetime use phase and hours of use.
●        Absolute emissions, tCO2e: Please provide the absolute emissions associated with the item(s) or activity in metric tonnes of CO2e (tCO2e).
To ensure that the formulas in this document work correctly, please enter only numerical inputs into the absolute emissions column and use full stops for decimal points only. Please do not use the following two formats as they can lead to miscalculations in the submission form: 1 300 526,50 or 1.300.526,50.
Finally, for all relevant scope 3 categories where emissions have been reported, please provide your responses to the questions below each table by indicating "Yes" and ungrouping the relevant categories. Please leave the non-relevant categories grouped. These questions are designed to assess conformity with the SBTi Criteria Assessment Indicators (CAI) for GHG accounting. For most of the questions, you may write "Confirmed" or "Not confirmed", followed by an optional explanation of your response. 
</t>
  </si>
  <si>
    <r>
      <t xml:space="preserve">Please confirm if the company has emissions in its value chain allocated to category 2 - Capital goods.
</t>
    </r>
    <r>
      <rPr>
        <i/>
        <sz val="12"/>
        <color rgb="FF818181"/>
        <rFont val="Helvetica"/>
        <family val="2"/>
      </rPr>
      <t>Single choice question</t>
    </r>
  </si>
  <si>
    <r>
      <t xml:space="preserve">Please confirm if the company has emissions in its value chain allocated to category 3 - Fuel - and energy-related activities.
</t>
    </r>
    <r>
      <rPr>
        <i/>
        <sz val="12"/>
        <color theme="6"/>
        <rFont val="Helvetica"/>
        <family val="2"/>
      </rPr>
      <t>Single choice question</t>
    </r>
  </si>
  <si>
    <r>
      <t xml:space="preserve">Please confirm if the company has emissions in its value chain allocated to category 4 - Upstream transportation and distribution.
</t>
    </r>
    <r>
      <rPr>
        <i/>
        <sz val="12"/>
        <color theme="6"/>
        <rFont val="Helvetica"/>
        <family val="2"/>
      </rPr>
      <t>Single choice question</t>
    </r>
  </si>
  <si>
    <r>
      <t xml:space="preserve">Please confirm if the company has emissions in its value chain allocated to category 5 - Waste generated in operations.
</t>
    </r>
    <r>
      <rPr>
        <i/>
        <sz val="12"/>
        <color theme="6"/>
        <rFont val="Helvetica"/>
        <family val="2"/>
      </rPr>
      <t>Single choice question</t>
    </r>
  </si>
  <si>
    <r>
      <t xml:space="preserve">Please confirm if the company has emissions in its value chain allocated to category 6 - Business travel.
</t>
    </r>
    <r>
      <rPr>
        <i/>
        <sz val="12"/>
        <color theme="6"/>
        <rFont val="Helvetica"/>
        <family val="2"/>
      </rPr>
      <t>Single choice question</t>
    </r>
  </si>
  <si>
    <r>
      <t>Please confirm if the company has emissions in its value chain allocated to category 7 - Employee commuting.</t>
    </r>
    <r>
      <rPr>
        <b/>
        <sz val="12"/>
        <color theme="1"/>
        <rFont val="Helvetica"/>
        <family val="2"/>
      </rPr>
      <t xml:space="preserve">	</t>
    </r>
    <r>
      <rPr>
        <sz val="12"/>
        <color theme="1"/>
        <rFont val="Helvetica"/>
        <family val="2"/>
      </rPr>
      <t xml:space="preserve">
</t>
    </r>
    <r>
      <rPr>
        <i/>
        <sz val="12"/>
        <color theme="6"/>
        <rFont val="Helvetica"/>
        <family val="2"/>
      </rPr>
      <t>Single choice question</t>
    </r>
  </si>
  <si>
    <r>
      <t xml:space="preserve">Please confirm if the company has emissions in its value chain allocated to category 8 - Upstream leased assets.	
</t>
    </r>
    <r>
      <rPr>
        <i/>
        <sz val="12"/>
        <color theme="6"/>
        <rFont val="Helvetica"/>
        <family val="2"/>
      </rPr>
      <t>Single choice question</t>
    </r>
  </si>
  <si>
    <r>
      <t xml:space="preserve">Please confirm if the company has emissions in its value chain allocated to category 9 - Downstream transportation and distribution.
</t>
    </r>
    <r>
      <rPr>
        <i/>
        <sz val="12"/>
        <color theme="6"/>
        <rFont val="Helvetica"/>
        <family val="2"/>
      </rPr>
      <t>Single choice question</t>
    </r>
  </si>
  <si>
    <r>
      <t xml:space="preserve">Please confirm if the company has emissions in its value chain allocated to category 10 - Processing of sold products.	
</t>
    </r>
    <r>
      <rPr>
        <i/>
        <sz val="12"/>
        <color theme="6"/>
        <rFont val="Helvetica"/>
        <family val="2"/>
      </rPr>
      <t>Single choice question</t>
    </r>
  </si>
  <si>
    <r>
      <t xml:space="preserve">Please confirm if the company has emissions in its value chain allocated to category 11 - Use of sold products.
</t>
    </r>
    <r>
      <rPr>
        <i/>
        <sz val="12"/>
        <color theme="6"/>
        <rFont val="Helvetica"/>
        <family val="2"/>
      </rPr>
      <t>Single choice question</t>
    </r>
  </si>
  <si>
    <r>
      <t xml:space="preserve">Please confirm if the company has emissions in its value chain allocated to category 12 - End-of-life treatment of sold products.
</t>
    </r>
    <r>
      <rPr>
        <i/>
        <sz val="12"/>
        <color theme="6"/>
        <rFont val="Helvetica"/>
        <family val="2"/>
      </rPr>
      <t>Single choice question</t>
    </r>
  </si>
  <si>
    <r>
      <t xml:space="preserve">Please confirm if the company has emissions in its value chain allocated to category 13 - Downstream leased assets.
</t>
    </r>
    <r>
      <rPr>
        <i/>
        <sz val="12"/>
        <color theme="6"/>
        <rFont val="Helvetica"/>
        <family val="2"/>
      </rPr>
      <t>Single choice question</t>
    </r>
  </si>
  <si>
    <r>
      <t xml:space="preserve">Please confirm if the company has emissions in its value chain allocated to category 14 - Franchises.
</t>
    </r>
    <r>
      <rPr>
        <i/>
        <sz val="12"/>
        <color theme="6"/>
        <rFont val="Helvetica"/>
        <family val="2"/>
      </rPr>
      <t>Single choice question</t>
    </r>
  </si>
  <si>
    <r>
      <rPr>
        <sz val="12"/>
        <color theme="1"/>
        <rFont val="Helvetica"/>
        <family val="2"/>
      </rPr>
      <t>Have any of the scope 3 category emissions been aggregated?</t>
    </r>
    <r>
      <rPr>
        <b/>
        <sz val="12"/>
        <color theme="1"/>
        <rFont val="Helvetica"/>
        <family val="2"/>
      </rPr>
      <t xml:space="preserve">
</t>
    </r>
    <r>
      <rPr>
        <sz val="12"/>
        <color theme="1" tint="0.499984740745262"/>
        <rFont val="Helvetica"/>
        <family val="2"/>
      </rPr>
      <t>Single choice question</t>
    </r>
  </si>
  <si>
    <r>
      <rPr>
        <sz val="12"/>
        <color theme="1"/>
        <rFont val="Helvetica"/>
        <family val="2"/>
      </rPr>
      <t xml:space="preserve">What is the data limitation or other reason for the aggregation?	</t>
    </r>
    <r>
      <rPr>
        <b/>
        <sz val="12"/>
        <color theme="1"/>
        <rFont val="Helvetica"/>
        <family val="2"/>
      </rPr>
      <t xml:space="preserve">		</t>
    </r>
  </si>
  <si>
    <t xml:space="preserve">Please list any exclusions made from the GHG inventory that should be within GHG inventory as per the organizational boundary approach used. For each type of exclusion listed (in Table 4 for excluded facilities, activities, geographies, operations and Table 5 for excluded GHG gases), quantify the exclusion and provide a description and justification of the exclusion (e.g., emissions from this gas are below the de minimis threshold). Please note that not being able to measure emissions is not a valid justification for exclusion.
Exclusions percentages must be provided relative to the total scope level. This means that scope 1 exclusions should be quantified relative to total scope 1 GHG emissions, scope 2 exclusions should be quantified relative to total scope 2 GHG emissions, and exclusions quantified for any scope 3 category must be provided relative to total scope 3 GHG emissions. Please note that total emissions = reported emissions + excluded emissions.
Any exclusions reported in Table 4.4 and Table 4.5 will be summed with the emissions reported in the GHG inventories disclosed in Table 4.1, Table 4.2.1, Table 4.2.2 and Tables 4.3.1 - 4.3.15. Therefore, please ensure you do not report the same emissions and/or exclusions in more than one location, since this will lead to double counting within your company's GHG inventory. </t>
  </si>
  <si>
    <t>The following tables must contain the GHG inventory data for your base year and most recent year for scopes 4.1,4. 2 and 3. Table 4.7.1 will be partially auto-populated based on inputs to Table 4.1, Table 4.2.1 and Table 4.2.2 for scope 1 and 2 inventory. 
Please note that at least one year must have an entire GHG inventory reported for scopes 1, 2 and 3, in order for the SBTi to assess the inventory proportions. If you are using a base year that is less than two years prior the year of submission, it is optional to provide a most recent year (fill Table 4.7.2). If you  are using a base year that is earlier than two years prior to the year of submission, it is required to provide a most recent year inventory (fill Table 7.2).
Please fill in the empty cells in the partially-populated Table 4.7.1 (from row 459) and in Table 4.7.2 (from row 476) with the outstanding data points for all scopes and categories, so that there are two full datasets.
If you are using a different base year for scope 1 and 2 compared to scope 3, and both of these base years are more than two years prior to the date you are submitting to SBTi,  please enter the data for your most recent year of reporting for all scopes in the GHG inventory table beginning in row 476.
Exclusions have also been partially auto-populated based on inputs to Table 4.4 for scope 1 and 2 in Table 4.7.1. Please enter manually the exclusions for scope 3 in Table 4.7.1 and scope 1,2,3 in Table 4.7.2 for the most recent year.  If the emissions from excluded activities or gases have significantly changed in the most recent year of reporting, please indicate this by writing a new exclusion percentage in that year's GHG inventory.</t>
  </si>
  <si>
    <t>Confirmation the timeframe meets the required timeframe as per FINZ-C1.</t>
  </si>
  <si>
    <r>
      <t xml:space="preserve">Does the net-zero commitment cover all relevant cover all relevant financial activities (as defined in FINZ-C3) within the financial institution’s organizational boundary (as defined in FINZ-C2)?
</t>
    </r>
    <r>
      <rPr>
        <i/>
        <sz val="12"/>
        <color rgb="FF818181"/>
        <rFont val="Helvetica"/>
        <family val="2"/>
      </rPr>
      <t>Single choice question</t>
    </r>
  </si>
  <si>
    <r>
      <t xml:space="preserve">Target year for immedidate cessation of new applicable financial activities for companies involved in new oil and gas activities
</t>
    </r>
    <r>
      <rPr>
        <i/>
        <sz val="12"/>
        <color rgb="FF818181"/>
        <rFont val="Helvetica"/>
        <family val="2"/>
      </rPr>
      <t>Single choice question</t>
    </r>
  </si>
  <si>
    <r>
      <t xml:space="preserve">Does your financial institution agree to the following target language?
</t>
    </r>
    <r>
      <rPr>
        <i/>
        <sz val="12"/>
        <color rgb="FF818181"/>
        <rFont val="Helvetica"/>
        <family val="2"/>
      </rPr>
      <t>Single choice question</t>
    </r>
  </si>
  <si>
    <t>Confirmation that the net-zero commitment was signed off by the financial institution's relevant directors.</t>
  </si>
  <si>
    <t>Reference (e.g. page or section) of the net-zero commitment document where the commitment to report annual progress can be found.</t>
  </si>
  <si>
    <t>Confirmation that the financial institution's climate governance framework is publicly available.</t>
  </si>
  <si>
    <t>Hyperlink to the public-facing climate governance framework.</t>
  </si>
  <si>
    <t>While a 2030 transition timeframe is provided, considering the urgency to accelerate the net-zero transformation, the policy should commit to earlier and, where feasible, immediate cessation of new applicable financial activities that are provided to companies involved in new oil and gas expansion activities.</t>
  </si>
  <si>
    <t>Agreement with the deforestation assessment target language.</t>
  </si>
  <si>
    <r>
      <rPr>
        <i/>
        <sz val="12"/>
        <color rgb="FF818181"/>
        <rFont val="Helvetica"/>
        <family val="2"/>
      </rPr>
      <t>(Recommendation)</t>
    </r>
    <r>
      <rPr>
        <sz val="12"/>
        <color theme="1"/>
        <rFont val="Helvetica"/>
        <family val="2"/>
      </rPr>
      <t xml:space="preserve">
Will your financial institution follow the additional recommendations as FINZ-R8 in its deforestation activities? 
</t>
    </r>
    <r>
      <rPr>
        <i/>
        <sz val="12"/>
        <color rgb="FF818181"/>
        <rFont val="Helvetica"/>
        <family val="2"/>
      </rPr>
      <t>Single choice question</t>
    </r>
  </si>
  <si>
    <t xml:space="preserve"> The financial activities covered are new financial activities with a known use of proceeds (i.e., coal project finance/insurance) as well as unknown use of proceeds (i.e., general-purpose finance/insurance to coal companies).</t>
  </si>
  <si>
    <t>Please note the base year for target setting must be the same as in the year selected for the GHG inventory and base-year potfolio assessment of the target metric(s) and the clean energy to fossil fuel exposure ratio.</t>
  </si>
  <si>
    <t>The ratio will be automatically calculated.</t>
  </si>
  <si>
    <t xml:space="preserve">Please respond to this question if procuring market-based instruments.	</t>
  </si>
  <si>
    <t>As per FINZ-C17, Financial institutions shall commit to separately and publicly report the information outlined below for each in-scope financial activity on an annual basis.</t>
  </si>
  <si>
    <t>If your financial institution is a subsidary, please provide the name of the financial institution's  parent company</t>
  </si>
  <si>
    <t>Your financial institution's definition of coal activities that the financial institution has no exposure to
(To be included in the target language)</t>
  </si>
  <si>
    <r>
      <t xml:space="preserve">(ii) definition of “significant deforestation exposure” for the purposes of FINZ-C10 (using a percentage or absolute amount)?
</t>
    </r>
    <r>
      <rPr>
        <i/>
        <sz val="12"/>
        <color rgb="FF818181"/>
        <rFont val="Helvetica"/>
        <family val="2"/>
      </rPr>
      <t>Single choice question</t>
    </r>
    <r>
      <rPr>
        <sz val="12"/>
        <color rgb="FF818181"/>
        <rFont val="Helvetica"/>
        <family val="2"/>
      </rPr>
      <t xml:space="preserve"> </t>
    </r>
  </si>
  <si>
    <r>
      <t xml:space="preserve">(iii) methodologies and metrics for tracking deforestation (including a cutoff date in the past)?
</t>
    </r>
    <r>
      <rPr>
        <i/>
        <sz val="12"/>
        <color rgb="FF818181"/>
        <rFont val="Helvetica"/>
        <family val="2"/>
      </rPr>
      <t>Single choice question</t>
    </r>
    <r>
      <rPr>
        <i/>
        <sz val="12"/>
        <color theme="1"/>
        <rFont val="Helvetica"/>
        <family val="2"/>
      </rPr>
      <t xml:space="preserve"> </t>
    </r>
  </si>
  <si>
    <r>
      <t xml:space="preserve"> (iv) and approach and frequency of public reporting?
</t>
    </r>
    <r>
      <rPr>
        <i/>
        <sz val="12"/>
        <color rgb="FF818181"/>
        <rFont val="Helvetica"/>
        <family val="2"/>
      </rPr>
      <t xml:space="preserve">Single choice question </t>
    </r>
  </si>
  <si>
    <t>Sector: Power</t>
  </si>
  <si>
    <t>Sector: Automotive</t>
  </si>
  <si>
    <t>Sector: Aviation</t>
  </si>
  <si>
    <t xml:space="preserve">Target ID
NT-PIA </t>
  </si>
  <si>
    <t xml:space="preserve">Portfolio Index Alignment </t>
  </si>
  <si>
    <t xml:space="preserve">If you need to make changes to the target language automatically calculated on the left cell, please manually enter the target language here.				</t>
  </si>
  <si>
    <t>Scope 3 categories</t>
  </si>
  <si>
    <r>
      <t xml:space="preserve">Please indicate whether or not your financial institution will comply with requirements of FINZ for this financial activity or if your financial institution will choose to exclude it.
</t>
    </r>
    <r>
      <rPr>
        <i/>
        <sz val="11"/>
        <color theme="1"/>
        <rFont val="Helvetica"/>
        <family val="2"/>
      </rPr>
      <t>Note: it is required to follow FINZ Standard for financial activities with more than 5% share of total revenue.</t>
    </r>
    <r>
      <rPr>
        <sz val="11"/>
        <color theme="1"/>
        <rFont val="Helvetica"/>
        <family val="2"/>
      </rPr>
      <t xml:space="preserve"> </t>
    </r>
  </si>
  <si>
    <t>Bioenergy is energy generated from the conversion of solid, liquid and gaseous products derived from biomass. Biomass is any organic matter, i.e., biological material, available on a renewable basis. This includes feedstock derived from animals or plants, such as wood and agricultural crops, and organic waste from municipal and industrial sources. Consider both the base year and the most recent year. Companies should provide justifications for why such sources are deemed renewable.
The SBTi criteria requires companies to provide information about GHG emissions from the combustion, processing and distribution phase of bioenergy and the land use emissions and removals associated with bioenergy feedstocks – and to include these in the target boundary (in scopes 1, 2, and/or 3, as relevant).
Please note the SBTi recommends that, in the absence of accurate removals data, companies report equal removals for bioenergy sources as a conservative estimate.</t>
  </si>
  <si>
    <r>
      <t xml:space="preserve">Does your company generate any CO2 emissions from bioenergy use/production and/or biomass feedstock production for bioenergy?
</t>
    </r>
    <r>
      <rPr>
        <i/>
        <sz val="12"/>
        <color theme="1" tint="0.499984740745262"/>
        <rFont val="Helvetica"/>
        <family val="2"/>
      </rPr>
      <t>Single choice question</t>
    </r>
  </si>
  <si>
    <r>
      <t xml:space="preserve">Have you calculated and included biogenic removals?
</t>
    </r>
    <r>
      <rPr>
        <i/>
        <sz val="12"/>
        <color theme="1" tint="0.499984740745262"/>
        <rFont val="Helvetica"/>
        <family val="2"/>
      </rPr>
      <t>Single choice question</t>
    </r>
  </si>
  <si>
    <r>
      <t xml:space="preserve">If your company has biogenic N2O and CH4 emissions, have you included them in the main GHG inventory of the relevant scope(s)?
</t>
    </r>
    <r>
      <rPr>
        <i/>
        <sz val="12"/>
        <color theme="1" tint="0.499984740745262"/>
        <rFont val="Helvetica"/>
        <family val="2"/>
      </rPr>
      <t>Single choice question</t>
    </r>
  </si>
  <si>
    <r>
      <t>Do you agree to include the bioenergy footnote in the target language?</t>
    </r>
    <r>
      <rPr>
        <sz val="12"/>
        <color theme="1" tint="0.499984740745262"/>
        <rFont val="Helvetica"/>
        <family val="2"/>
      </rPr>
      <t xml:space="preserve">
</t>
    </r>
    <r>
      <rPr>
        <i/>
        <sz val="12"/>
        <color theme="1" tint="0.499984740745262"/>
        <rFont val="Helvetica"/>
        <family val="2"/>
      </rPr>
      <t>Single choice question</t>
    </r>
  </si>
  <si>
    <r>
      <t xml:space="preserve">Please confirm whether the financial institution is procuring market-based instruments
</t>
    </r>
    <r>
      <rPr>
        <i/>
        <sz val="12"/>
        <color theme="1" tint="0.499984740745262"/>
        <rFont val="Helvetica"/>
        <family val="2"/>
      </rPr>
      <t>Single choice question</t>
    </r>
  </si>
  <si>
    <r>
      <t xml:space="preserve">Please confirm that the above instruments meet the Scope 2 Quality Criteria.
</t>
    </r>
    <r>
      <rPr>
        <i/>
        <sz val="12"/>
        <color theme="1" tint="0.499984740745262"/>
        <rFont val="Helvetica"/>
        <family val="2"/>
      </rPr>
      <t>Single choice question</t>
    </r>
  </si>
  <si>
    <r>
      <t xml:space="preserve">Does the financial institution scope 1 and 2 (and, if relevant, scope 3 categories 1-14) inventory follow the GHG Protocol Corporate Standard? 
</t>
    </r>
    <r>
      <rPr>
        <i/>
        <sz val="12"/>
        <color theme="1" tint="0.499984740745262"/>
        <rFont val="Helvetica"/>
        <family val="2"/>
      </rPr>
      <t>Single choice question</t>
    </r>
  </si>
  <si>
    <t>The financial institution shall provide the relevant details to demonstrate the accessibility of the fossil fuel transition policy.</t>
  </si>
  <si>
    <t>New submission form created for target validations assessed under SBTi Financial Institutions Net-Zero Standard Version 1.0</t>
  </si>
  <si>
    <t>Please submit this completed form in Excel format via the SBTi Services Validation Portal. The following documents must be submitted:
 • SBTi Services Financial Institutions Net-Zero Submission Form (this document)
 • Any SBTi target setting tools used to calculate targets (for example: SBTi FINZ target-setting tool)
 • Any SBTi Services Annex (for example: SBTi Services Buildings Annex)</t>
  </si>
  <si>
    <t>Please confirm whether the selected consolidation approach aligns with your financial institution's financial accounting.</t>
  </si>
  <si>
    <r>
      <t xml:space="preserve">Does your financial institution engage or plan to engage in applicable financial activities in fossil fuel activities as defined in Annex B, Table B.1: List of emissions-intensive sectors and/or new or additional in-scope financial activities (as specified in Tables 1.1-1.5) related to counterparties that are involved in new coal, oil and gas expansion activities?
</t>
    </r>
    <r>
      <rPr>
        <i/>
        <sz val="12"/>
        <color rgb="FF818181"/>
        <rFont val="Helvetica"/>
        <family val="2"/>
      </rPr>
      <t>Single choice question</t>
    </r>
  </si>
  <si>
    <t>Question</t>
  </si>
  <si>
    <t xml:space="preserve">Please confirm your financial institution included in its gross portfolio emissions inventory the scope 3 emissions for portfolio counterparties portfolio counterparties within the following sectors:
- Automotive, 
- Coal, 
- Oil and gas,
- Real estate (buildings in line with SBTi Buildings Criteria). </t>
  </si>
  <si>
    <t>Base Year information</t>
  </si>
  <si>
    <r>
      <t xml:space="preserve">SUBMITTED TARGETS: SCOPE 3 CATEGORIES 1-14
</t>
    </r>
    <r>
      <rPr>
        <i/>
        <sz val="11"/>
        <color theme="0"/>
        <rFont val="Helvetica"/>
        <family val="2"/>
      </rPr>
      <t>(Ungroup if setting at least one scope 3 category 1-14 target)</t>
    </r>
  </si>
  <si>
    <t xml:space="preserve">Table 4.7.2 Most Recent Year - Minimum Boundary </t>
  </si>
  <si>
    <t xml:space="preserve">Table 4.7.1 Base Year - Minimum Boundary </t>
  </si>
  <si>
    <t>Deforestation exposure</t>
  </si>
  <si>
    <t>Scope 3 - Portfolio Targets</t>
  </si>
  <si>
    <t>Headline Target</t>
  </si>
  <si>
    <r>
      <rPr>
        <b/>
        <sz val="9"/>
        <color theme="1"/>
        <rFont val="Helvetica"/>
        <family val="2"/>
      </rPr>
      <t>Sectoral - Portfolio Intensity Convergence</t>
    </r>
    <r>
      <rPr>
        <sz val="9"/>
        <color theme="1"/>
        <rFont val="Helvetica"/>
        <family val="2"/>
      </rPr>
      <t xml:space="preserve">
</t>
    </r>
    <r>
      <rPr>
        <i/>
        <sz val="9"/>
        <color theme="1"/>
        <rFont val="Helvetica"/>
        <family val="2"/>
      </rPr>
      <t xml:space="preserve">[Financial institution name] commits to reduce GHG emissions from the [XX] sector within its applicable [LND, AOI, AMI, INS, CMA] portfolio [XX]% per [metric] by [near-term target year] from a [202x] base year. </t>
    </r>
    <r>
      <rPr>
        <sz val="9"/>
        <color theme="1"/>
        <rFont val="Helvetica"/>
        <family val="2"/>
      </rPr>
      <t xml:space="preserve">
</t>
    </r>
    <r>
      <rPr>
        <b/>
        <sz val="9"/>
        <color theme="1"/>
        <rFont val="Helvetica"/>
        <family val="2"/>
      </rPr>
      <t>Absolute Emissions Reduction</t>
    </r>
    <r>
      <rPr>
        <sz val="9"/>
        <color theme="1"/>
        <rFont val="Helvetica"/>
        <family val="2"/>
      </rPr>
      <t xml:space="preserve">
</t>
    </r>
    <r>
      <rPr>
        <i/>
        <sz val="9"/>
        <color theme="1"/>
        <rFont val="Helvetica"/>
        <family val="2"/>
      </rPr>
      <t>[Financial institution name] commits to reduce absolute scope [XX] GHG emissions from the [XX] sector within its applicable [LND, AOI, AMI, INS, CMA] portfolio [XX]% by [near-term target year] from a [202x] base year.</t>
    </r>
    <r>
      <rPr>
        <sz val="9"/>
        <color theme="1"/>
        <rFont val="Helvetica"/>
        <family val="2"/>
      </rPr>
      <t xml:space="preserve">
</t>
    </r>
    <r>
      <rPr>
        <b/>
        <sz val="9"/>
        <color theme="1"/>
        <rFont val="Helvetica"/>
        <family val="2"/>
      </rPr>
      <t>Sectoral - Portfolio Index Alignment</t>
    </r>
    <r>
      <rPr>
        <sz val="9"/>
        <color theme="1"/>
        <rFont val="Helvetica"/>
        <family val="2"/>
      </rPr>
      <t xml:space="preserve">
</t>
    </r>
    <r>
      <rPr>
        <i/>
        <sz val="9"/>
        <color theme="1"/>
        <rFont val="Helvetica"/>
        <family val="2"/>
      </rPr>
      <t xml:space="preserve">[Financial institution name] commits to reach the 1.5°C benchmark technology share of [XX%] from the [XX] sector within its applicable [LND, AOI, AMI, INS, CMA] portfolio by [near-term target year] from a [202x] base year. </t>
    </r>
    <r>
      <rPr>
        <sz val="9"/>
        <color theme="1"/>
        <rFont val="Helvetica"/>
        <family val="2"/>
      </rPr>
      <t xml:space="preserve">
</t>
    </r>
    <r>
      <rPr>
        <b/>
        <sz val="9"/>
        <color theme="1"/>
        <rFont val="Helvetica"/>
        <family val="2"/>
      </rPr>
      <t>Phaseout</t>
    </r>
    <r>
      <rPr>
        <sz val="9"/>
        <color theme="1"/>
        <rFont val="Helvetica"/>
        <family val="2"/>
      </rPr>
      <t xml:space="preserve">
</t>
    </r>
    <r>
      <rPr>
        <i/>
        <sz val="9"/>
        <color theme="1"/>
        <rFont val="Helvetica"/>
        <family val="2"/>
      </rPr>
      <t>[Financial institution name] commits to phase out all applicable financial activities to coal projects and coal companies in countries that are members of the OECD by [target year]. [Financial institution name] commits to phase out all applicable financial activities to coal projects and coal companies in non-OECD countries by [target year]. The financial institution commits to reduce its [financial and/or emissions metric] from the coal sector within its applicable [LND, AOI, AMI, INS, CMA] portfolio [XX]% by [phase-out date] from a [202x] base year.</t>
    </r>
  </si>
  <si>
    <t xml:space="preserve">Financial institutions should be aware of this future requirement for the net-zero target year. </t>
  </si>
  <si>
    <t xml:space="preserve">Financial institutions are to use the same target language in their own communications as on the SBTi website but are welcome to add additional details in their own communications. </t>
  </si>
  <si>
    <t>[Financial institution name] has the following published transition plan [link], which defines the strategy and action to achieve its targets.</t>
  </si>
  <si>
    <t>Legal disclaimer reads as : "The above is subject to, and in accordance with, any fiduciary duties owed by [name of financial institution] and any of its affiliates, along with any other legal, regulatory, or contractual obligations. The targets disclosed above must be read together with additional information about [name of financial institution]' science-based target-related assumptions, data quality, uncertainties, and risks, available in [name of financial institution]'s latest [Annual &amp; Sustainability Report]."</t>
  </si>
  <si>
    <t>If yes, please explain in the space below:</t>
  </si>
  <si>
    <t>Please confirm that your financial institution will separately and publicly report the information outlined below for each in-scope financial activity on an annual basis:</t>
  </si>
  <si>
    <t>Geographic Scope</t>
  </si>
  <si>
    <t>Absolute Phaseout Target Year</t>
  </si>
  <si>
    <t>Benchmark % Reduction in Emissions Exposure</t>
  </si>
  <si>
    <t>Proposed % Reduction in Absolute Emissions Exposure</t>
  </si>
  <si>
    <t>Proposed Target Year  Absolute Emissions [tCO2e]</t>
  </si>
  <si>
    <t>Interim Target Year</t>
  </si>
  <si>
    <t xml:space="preserve">Financial institutions shall publish a policy prior to initial validation that addresses new applicable financial activities in the fossil fuel sector. There is a Fossil Fuel Transition Policy and Target Template available on the SBTi FI webpage for reference. </t>
  </si>
  <si>
    <t>Version 1.1</t>
  </si>
  <si>
    <r>
      <t xml:space="preserve">Global or Regional 
</t>
    </r>
    <r>
      <rPr>
        <sz val="12"/>
        <color theme="0"/>
        <rFont val="Helvetica"/>
        <family val="2"/>
      </rPr>
      <t>(geographic scope of associated short-term targets)</t>
    </r>
  </si>
  <si>
    <t>Guidance: Please copy and paste cells E7:J12 in the Climate-Alignment Summary tab from the FINZ tool</t>
  </si>
  <si>
    <t>Guidance: Please copy and paste cells E46:I49 in the Climate-Alignment Summary tab from the FINZ tool</t>
  </si>
  <si>
    <t>Guidance: Please copy and paste cells C12:T17 in the Sector Summary tab from the FINZ tool</t>
  </si>
  <si>
    <t>Guidance: Please copy and paste cells C22:N22 in the Sector Summary tab from the FINZ tool</t>
  </si>
  <si>
    <t>Guidance: Please copy and paste cells C27:S42 in the Sector Summary tab from the FINZ tool</t>
  </si>
  <si>
    <t>Guidance: Please copy and paste cells C45:F49 in the Sector Summary tab from the FINZ tool</t>
  </si>
  <si>
    <t>Guidance: Please copy and paste cells C54:R54 in the Sector Summary tab fromthe FINZ tool</t>
  </si>
  <si>
    <t>Guidance: Please copy and paste cells C57:R57 in the Sector Summary tab from the FINZ tool</t>
  </si>
  <si>
    <t>Guidance: Please copy and paste cells E13:J18 in the Climate-Alignment Summary tab from the FINZ tool</t>
  </si>
  <si>
    <t>Guidance: Please copy and paste cells E50:I53 in the Climate-Alignment Summary tab from the FINZ tool</t>
  </si>
  <si>
    <t>Guidance: Please copy and paste cells C45:F49 the Sector Summary tab from the FINZ tool</t>
  </si>
  <si>
    <t>Guidance: Please copy and paste cells C54:R54 in the Sector Summary tab from the FINZ tool</t>
  </si>
  <si>
    <t>Guidance: Please copy and paste cells E19:J24 in the Climate-Alignment Summary tab from the FINZ tool</t>
  </si>
  <si>
    <t>Guidance: Please copy and paste cells E54:I57 in the Climate-Alignment Summary tab from the FINZ tool</t>
  </si>
  <si>
    <t>Guidance: Please copy and paste cells C22:N22 the Sector Summary tab from in the FINZ tool</t>
  </si>
  <si>
    <t>Guidance: Please copy and paste cells E13:J18 the Climate-Alignment Summary tab from the FINZ tool</t>
  </si>
  <si>
    <t>Guidance: Please copy and paste cells E58:I61 the Climate-Alignment Summary tab from the FINZ tool</t>
  </si>
  <si>
    <t>Guidance: Please copy and paste cells E62:I65 in the Climate-Alignment Summary tab from the FINZ tool</t>
  </si>
  <si>
    <t>Guidance: Please copy and paste cells C12:T17 the Sector Summary tab from the FINZ tool</t>
  </si>
  <si>
    <t>● General guidance updates
● Portfolio Target Info: Updated the portfolio target tables to match the FINZ tool</t>
  </si>
  <si>
    <t>Effective date</t>
  </si>
  <si>
    <t>Please confirm your financial institution segmented its in-scope and out-of-scope activities as outlined in the SBTi FINZ Standard Version 1.0 in Tables 1.1-1.5</t>
  </si>
  <si>
    <t>Version 1.2</t>
  </si>
  <si>
    <t>Corrections to questions to improve usability</t>
  </si>
  <si>
    <t>COAL TARGETS</t>
  </si>
  <si>
    <t>i</t>
  </si>
  <si>
    <t>ii</t>
  </si>
  <si>
    <t>1a - absolute</t>
  </si>
  <si>
    <t>1b - financial</t>
  </si>
  <si>
    <t>Geography</t>
  </si>
  <si>
    <t>Additional phaseout target</t>
  </si>
  <si>
    <t>Non-OECD TY</t>
  </si>
  <si>
    <t>Near-term reduction %</t>
  </si>
  <si>
    <t>Final check 1</t>
  </si>
  <si>
    <t>Non-OECD check</t>
  </si>
  <si>
    <t>LND</t>
  </si>
  <si>
    <t>AOI</t>
  </si>
  <si>
    <t>AMI</t>
  </si>
  <si>
    <t>INS</t>
  </si>
  <si>
    <t>CMA</t>
  </si>
  <si>
    <t>Near-term targets</t>
  </si>
  <si>
    <t>Sector or Segment</t>
  </si>
  <si>
    <t>Region</t>
  </si>
  <si>
    <t>Proposed ambition</t>
  </si>
  <si>
    <t>% coverage</t>
  </si>
  <si>
    <t>Long-term targets</t>
  </si>
  <si>
    <t>Oil and Gas</t>
  </si>
  <si>
    <t>Scope</t>
  </si>
  <si>
    <t>Benchmark %</t>
  </si>
  <si>
    <t>Proposed %</t>
  </si>
  <si>
    <t>Check</t>
  </si>
  <si>
    <t>PIC</t>
  </si>
  <si>
    <t>Benchmark</t>
  </si>
  <si>
    <t xml:space="preserve">Proposed </t>
  </si>
  <si>
    <t>Intensity</t>
  </si>
  <si>
    <t>MWh</t>
  </si>
  <si>
    <t>revenue tonne kilometer</t>
  </si>
  <si>
    <t>vehicle-km</t>
  </si>
  <si>
    <t>cementitious product</t>
  </si>
  <si>
    <t>hot rolled steel</t>
  </si>
  <si>
    <t>PIA</t>
  </si>
  <si>
    <t xml:space="preserve">LND </t>
  </si>
  <si>
    <t>Scopes covered</t>
  </si>
  <si>
    <r>
      <rPr>
        <b/>
        <sz val="9"/>
        <color theme="1"/>
        <rFont val="Helvetica"/>
        <family val="2"/>
      </rPr>
      <t>Near-term - Global</t>
    </r>
    <r>
      <rPr>
        <sz val="9"/>
        <color theme="1"/>
        <rFont val="Helvetica"/>
        <family val="2"/>
      </rPr>
      <t xml:space="preserve">
</t>
    </r>
    <r>
      <rPr>
        <i/>
        <sz val="9"/>
        <color theme="1"/>
        <rFont val="Helvetica"/>
        <family val="2"/>
      </rPr>
      <t xml:space="preserve"> [Financial institution name] commits that [XX]% of its applicable [LND, AOI, AMI, INS, CMA] activities will be climate-aligned by [near-term target year] from a [202x] base year. This includes: 
- [XX]% climate-alignment of financial activities in the [(XX (e.g., fossil fuel) sector) or (segment A/B/C/D) or (XX sector in segment A/B/C/D)];
- [XX]% climate-alignment of all remaining financial activities [e.g., segment B and C].
</t>
    </r>
    <r>
      <rPr>
        <b/>
        <sz val="9"/>
        <color theme="1"/>
        <rFont val="Helvetica"/>
        <family val="2"/>
      </rPr>
      <t xml:space="preserve">Near-term - Regional </t>
    </r>
    <r>
      <rPr>
        <i/>
        <sz val="9"/>
        <color theme="1"/>
        <rFont val="Helvetica"/>
        <family val="2"/>
      </rPr>
      <t xml:space="preserve">
[Financial institution name] commits that [XX]% of its applicable [LND, AOI, AMI, INS, CMA] activities will be climate-aligned by [near-term target year] from a [202x] base year. This includes: 
- [XX]% climate-alignment of financial activities in the [(XX sector) or (segment A/B/C/D) or (XX sector in segment A/B/C/D)] in developed economies;
- [XX]% climate-alignment of financial activities in the [(XX sector) or (segment A/B/C/D) or (XX sector in segment A/B/C/D)] in developing economies;
- [XX]% climate-alignment of all remaining financial activities in developed economies and [XX]% climate-alignment of all remaining financial activities in developing economies.
(Guidance: The target language percentages are available the Climate-Alignment Target tab in the FINZ tool) 
</t>
    </r>
  </si>
  <si>
    <t xml:space="preserve">[Financial institution name] commits that [XX]% of its applicable [LND, AOI, AMI, INS, CMA] activities will have reached a net-zero state by [net-zero target year].
(Guidance: The target language percentages are available the Climate-Alignment Target tab in the FINZ tool) </t>
  </si>
  <si>
    <t>Version of methodology</t>
  </si>
  <si>
    <t>% Coverage per methodology</t>
  </si>
  <si>
    <t>Auto-generated text</t>
  </si>
  <si>
    <t xml:space="preserve">Do you agree with the above wording? </t>
  </si>
  <si>
    <t>Headline target (Part 1)</t>
  </si>
  <si>
    <t>Headline target (Part 2)</t>
  </si>
  <si>
    <t>Please fill out the below, this text is a manual entry and is mandatory: 
[Financial institution name]'s near-term portfolio targets cover [XX]% of its [$] of financial exposure to [LND, AOI, AMI, INS, CMA] activities as of [base year]. As of that year, required in-scope activities made up [XX]% of [Financial institution name]’s [$] of financial exposure to [LND, AOI, AMI, INS, CMA] activities, while optional in-scope activities made up [XX]% and out-of-scope activities made up [XX]%.
[Financial institution name]’s alignment targets cover [XX]% of its in-scope [LND, AOI, AMI, INS] activities by [selected financial metric] while [Financial institution name]'s sector targets cover [XX]% as of [base year].
[Financial institution name]'s net-zero portfolio targets cover [XX]% of its [$] of financial exposure to [LND, AOI, AMI, INS, CMA] activities as of [base year]. As of that year, in-scope activities made up [XX]% of [Financial institution name]’s [$] of financial exposure to [LND, AOI, AMI, INS, CMA] activities, while out-of-scope activities made up [XX]%.</t>
  </si>
  <si>
    <t xml:space="preserve">Target language (manual entry)				</t>
  </si>
  <si>
    <t>Manual entry</t>
  </si>
  <si>
    <t xml:space="preserve">Please provide a description of the products and/or services sold by your financial institution.								</t>
  </si>
  <si>
    <t>Does your financial institution have 20% or more of scopes 1,2, and 3 categories 1-14 emissions which are are attributed to operational emissions of owned and/or managed buildings or to embodied emissions from newly developed and/or acquired buildings?</t>
  </si>
  <si>
    <t xml:space="preserve">Has your financial institution submitted buildings target as per the SBTi Buildings Criteria? </t>
  </si>
  <si>
    <t>4.4.4.</t>
  </si>
  <si>
    <t>4.4.5.</t>
  </si>
  <si>
    <t>4.4.6.</t>
  </si>
  <si>
    <t>Portfolio Intensity Convergence Targets</t>
  </si>
  <si>
    <t>kgCO₂e / m²</t>
  </si>
  <si>
    <t>Sector: Real estate</t>
  </si>
  <si>
    <t>Guidance: Please copy and paste cells C59:S59 in the Sector Summary tab from the Aggregator Category 15 (FINZ) tab of the SBTi Buildings Target Setting Tool</t>
  </si>
  <si>
    <t xml:space="preserve">AMI </t>
  </si>
  <si>
    <t>Use the "+" and "-" buttons at the left to expand/collapse the sections. You must fill out the Near-Term Portfolio Climate Alignment Targets tables by copying and pasting the outputs from the FINZ tool.  You can also copy and paste the sector specific tool outputs. Please then fill out the last 4 or 5 columns "Asset class(es) covered with the target (e.g. project finance, corporate loans)", "% of Asset class(es) covered with the target","Methodology","Version of methodology" and "Data source(s)".
Supporting evidence for climate alignment would be a file with the following information: 
•The financial activity (LND, AOI, AMI, INS, CMA)
•The sector (e.g., Steel)
•Asset class per Tables 1.1-1.5 (e.g., Project finance, private equity)
•Alignment methodology/taxonomy used (e.g., SBTi target status, benchmark divergence assessment, EU Taxonomy)
•Achievement/score/category of counterparty (e.g., 1.5°C-validated SBT, 0.1 tCO2ce/t steel, Taxonomy-aligned)</t>
  </si>
  <si>
    <t>Version 1.3</t>
  </si>
  <si>
    <t>●General guidance updates
●Automations for target language</t>
  </si>
  <si>
    <t>Does your financial institution has any exposure to asset classes/lines of business without an existing GHG emissions accounting methodology (e.g. commodities trading, life or health insurance)?</t>
  </si>
  <si>
    <t xml:space="preserve">In its net-zero commitment, the financial institution specifies a timeframe, which is by 2050 or sooner. </t>
  </si>
  <si>
    <r>
      <rPr>
        <i/>
        <sz val="12"/>
        <color theme="0" tint="-0.499984740745262"/>
        <rFont val="Helvetica"/>
        <family val="2"/>
      </rPr>
      <t>(Recommendation)</t>
    </r>
    <r>
      <rPr>
        <sz val="12"/>
        <color theme="1"/>
        <rFont val="Helvetica"/>
        <family val="2"/>
      </rPr>
      <t xml:space="preserve">
Does your fossil fuel policy include an engagement plan to transition counterparties in the fossil fuel sector?
</t>
    </r>
    <r>
      <rPr>
        <i/>
        <sz val="12"/>
        <color rgb="FF818181"/>
        <rFont val="Helvetica"/>
        <family val="2"/>
      </rPr>
      <t>Single choice question</t>
    </r>
  </si>
  <si>
    <t>The emissions accounting methodology e.g. PCAF.</t>
  </si>
  <si>
    <t>Financial institutions  that derive 95% or more of revenue from financial activities may follow optionally the SBTi CNZS and/or SBTi Sector Standards for non-portfolio related emissions in their Scope 3 categories 1-14.</t>
  </si>
  <si>
    <t>Target language templates</t>
  </si>
  <si>
    <t xml:space="preserve">Does your financial institution derive 5% or more revenue from buildings as owner-lessor, developer, and property manager activities? </t>
  </si>
  <si>
    <t>Entities with more than 5% and less than 95% of revenue from financial activities and with 5% or more revenue as owner-lessor, developer ,or property manager (of buildings) and 20% or more of total scopes 1, 2 and 3, categories 1-14 emissions stemming from at least one of the following, shall apply the SBTi Buildings Criteria:
•In-use operational emissions from owned and/or managed buildings,
•Upfront embodied emissions from developed and/or acquired new buildings.</t>
  </si>
  <si>
    <r>
      <t xml:space="preserve">Does your financial institution wish to set the following commitment?
“[financial institution name] does not have applicable deforestation exposure and commits to continue annually assess and publicly disclose its deforestation exposure from a  [base year].”
</t>
    </r>
    <r>
      <rPr>
        <i/>
        <sz val="12"/>
        <color rgb="FF818181"/>
        <rFont val="Helvetica"/>
        <family val="2"/>
      </rPr>
      <t>Single choice question</t>
    </r>
  </si>
  <si>
    <t>Year for the target language.</t>
  </si>
  <si>
    <r>
      <t xml:space="preserve">Clean energy-to-fossil fuel ratio
</t>
    </r>
    <r>
      <rPr>
        <i/>
        <sz val="12"/>
        <color rgb="FF818181"/>
        <rFont val="Helvetica"/>
        <family val="2"/>
      </rPr>
      <t>Automatic calculation</t>
    </r>
  </si>
  <si>
    <r>
      <t xml:space="preserve">Additional Scope 3 Questions
</t>
    </r>
    <r>
      <rPr>
        <i/>
        <sz val="11"/>
        <color theme="3"/>
        <rFont val="Helvetica"/>
        <family val="2"/>
      </rPr>
      <t xml:space="preserve">(Answer if setting at least one scope 3 category 1-14 target and if any categories are aggregated)	</t>
    </r>
    <r>
      <rPr>
        <b/>
        <sz val="14"/>
        <color rgb="FF3289B7"/>
        <rFont val="Helvetica"/>
        <family val="2"/>
      </rPr>
      <t xml:space="preserve">																	</t>
    </r>
  </si>
  <si>
    <t>Please provide your financial institution's  definition of oil and gas projects and LNG infrastructure activities that the financial institution has no exposure to
(To be included in the target language)</t>
  </si>
  <si>
    <t>Please provide the rationale for categorizing activities as "not assessed" in segments C and D for climate alignment targets.</t>
  </si>
  <si>
    <r>
      <rPr>
        <sz val="48"/>
        <color rgb="FF061E60"/>
        <rFont val="Arial"/>
        <family val="2"/>
      </rPr>
      <t xml:space="preserve">SBTi SERVICES FINANCIAL INSTITUTIONS NET-ZERO SUBMISSION FORM </t>
    </r>
    <r>
      <rPr>
        <sz val="43"/>
        <color rgb="FF5D266D"/>
        <rFont val="Arial"/>
        <family val="2"/>
      </rPr>
      <t xml:space="preserve">
</t>
    </r>
    <r>
      <rPr>
        <sz val="25"/>
        <color theme="1"/>
        <rFont val="Arial"/>
        <family val="2"/>
      </rPr>
      <t>For submissions under SBTi Financial Institutions Net-Zero Standard Version 1.0</t>
    </r>
    <r>
      <rPr>
        <sz val="25"/>
        <color rgb="FFFF0000"/>
        <rFont val="Arial"/>
        <family val="2"/>
      </rPr>
      <t xml:space="preserve">
</t>
    </r>
    <r>
      <rPr>
        <sz val="25"/>
        <color theme="1"/>
        <rFont val="Arial"/>
        <family val="2"/>
      </rPr>
      <t xml:space="preserve">
</t>
    </r>
    <r>
      <rPr>
        <sz val="22"/>
        <color theme="1"/>
        <rFont val="Arial"/>
        <family val="2"/>
      </rPr>
      <t>July 2026
Version 1.3</t>
    </r>
  </si>
  <si>
    <r>
      <t xml:space="preserve">Asset class(es) covered with the target
</t>
    </r>
    <r>
      <rPr>
        <sz val="12"/>
        <color rgb="FFFFFFFF"/>
        <rFont val="Helvetica"/>
        <family val="2"/>
      </rPr>
      <t>(e.g. project finance, corporate loans)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</si>
</sst>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409]mmmm\ d\,\ yyyy;@"/>
    <numFmt numFmtId="167" formatCode="#,##0.0"/>
  </numFmts>
  <fonts count="109">
    <font>
      <sz val="11"/>
      <color theme="1"/>
      <name val="Calibri"/>
      <scheme val="minor"/>
    </font>
    <font>
      <sz val="12"/>
      <color theme="1"/>
      <name val="Calibri"/>
      <family val="2"/>
      <scheme val="minor"/>
    </font>
    <font>
      <sz val="11"/>
      <color theme="1"/>
      <name val="Arial"/>
      <family val="2"/>
    </font>
    <font>
      <sz val="11"/>
      <name val="Calibri"/>
      <family val="2"/>
    </font>
    <font>
      <sz val="11"/>
      <color theme="1"/>
      <name val="Calibri"/>
      <family val="2"/>
    </font>
    <font>
      <b/>
      <sz val="14"/>
      <color theme="1"/>
      <name val="Arial"/>
      <family val="2"/>
    </font>
    <font>
      <b/>
      <sz val="14"/>
      <color theme="1"/>
      <name val="Calibri"/>
      <family val="2"/>
    </font>
    <font>
      <sz val="16"/>
      <color rgb="FF000000"/>
      <name val="Arial"/>
      <family val="2"/>
    </font>
    <font>
      <sz val="14"/>
      <color theme="1"/>
      <name val="Arial"/>
      <family val="2"/>
    </font>
    <font>
      <sz val="14"/>
      <color rgb="FF000000"/>
      <name val="Arial"/>
      <family val="2"/>
    </font>
    <font>
      <sz val="11"/>
      <color rgb="FF000000"/>
      <name val="Arial"/>
      <family val="2"/>
    </font>
    <font>
      <b/>
      <sz val="16"/>
      <color rgb="FFFFFFFF"/>
      <name val="Arial"/>
      <family val="2"/>
    </font>
    <font>
      <sz val="12"/>
      <color rgb="FFFF0000"/>
      <name val="Arial"/>
      <family val="2"/>
    </font>
    <font>
      <sz val="11"/>
      <color rgb="FF000000"/>
      <name val="Calibri"/>
      <family val="2"/>
    </font>
    <font>
      <b/>
      <sz val="14"/>
      <color rgb="FF000000"/>
      <name val="Arial"/>
      <family val="2"/>
    </font>
    <font>
      <sz val="13"/>
      <color rgb="FF000000"/>
      <name val="Arial"/>
      <family val="2"/>
    </font>
    <font>
      <sz val="12"/>
      <color rgb="FF000000"/>
      <name val="Arial"/>
      <family val="2"/>
    </font>
    <font>
      <sz val="15"/>
      <color rgb="FF000000"/>
      <name val="Arial"/>
      <family val="2"/>
    </font>
    <font>
      <b/>
      <sz val="14"/>
      <color rgb="FFFFFFFF"/>
      <name val="Arial"/>
      <family val="2"/>
    </font>
    <font>
      <b/>
      <sz val="12"/>
      <color rgb="FFFFFFFF"/>
      <name val="Arial"/>
      <family val="2"/>
    </font>
    <font>
      <sz val="12"/>
      <color theme="1"/>
      <name val="Arial"/>
      <family val="2"/>
    </font>
    <font>
      <sz val="10"/>
      <color theme="1"/>
      <name val="Arial"/>
      <family val="2"/>
    </font>
    <font>
      <sz val="43"/>
      <color rgb="FF5D266D"/>
      <name val="Arial"/>
      <family val="2"/>
    </font>
    <font>
      <sz val="25"/>
      <color theme="1"/>
      <name val="Arial"/>
      <family val="2"/>
    </font>
    <font>
      <sz val="25"/>
      <color rgb="FFFF0000"/>
      <name val="Arial"/>
      <family val="2"/>
    </font>
    <font>
      <sz val="22"/>
      <color theme="1"/>
      <name val="Arial"/>
      <family val="2"/>
    </font>
    <font>
      <u/>
      <sz val="11"/>
      <color theme="10"/>
      <name val="Calibri"/>
      <family val="2"/>
      <scheme val="minor"/>
    </font>
    <font>
      <sz val="11"/>
      <color theme="1"/>
      <name val="Calibri"/>
      <family val="2"/>
      <scheme val="minor"/>
    </font>
    <font>
      <b/>
      <sz val="14"/>
      <color rgb="FF3289B7"/>
      <name val="Helvetica"/>
      <family val="2"/>
    </font>
    <font>
      <sz val="11"/>
      <color theme="1"/>
      <name val="Helvetica"/>
      <family val="2"/>
    </font>
    <font>
      <sz val="10"/>
      <color theme="1"/>
      <name val="Helvetica"/>
      <family val="2"/>
    </font>
    <font>
      <b/>
      <sz val="12"/>
      <color theme="1"/>
      <name val="Helvetica"/>
      <family val="2"/>
    </font>
    <font>
      <sz val="10"/>
      <name val="Helvetica"/>
      <family val="2"/>
    </font>
    <font>
      <b/>
      <sz val="10"/>
      <color theme="0"/>
      <name val="Helvetica"/>
      <family val="2"/>
    </font>
    <font>
      <sz val="9"/>
      <color theme="1"/>
      <name val="Helvetica"/>
      <family val="2"/>
    </font>
    <font>
      <b/>
      <sz val="14"/>
      <color rgb="FFFFFFFF"/>
      <name val="Helvetica"/>
      <family val="2"/>
    </font>
    <font>
      <sz val="11"/>
      <name val="Helvetica"/>
      <family val="2"/>
    </font>
    <font>
      <sz val="12"/>
      <color theme="1"/>
      <name val="Helvetica"/>
      <family val="2"/>
    </font>
    <font>
      <i/>
      <sz val="11"/>
      <color theme="1"/>
      <name val="Helvetica"/>
      <family val="2"/>
    </font>
    <font>
      <sz val="12"/>
      <name val="Helvetica"/>
      <family val="2"/>
    </font>
    <font>
      <sz val="12"/>
      <color rgb="FF000000"/>
      <name val="Calibri"/>
      <family val="2"/>
      <scheme val="minor"/>
    </font>
    <font>
      <b/>
      <sz val="9"/>
      <color theme="1"/>
      <name val="Helvetica"/>
      <family val="2"/>
    </font>
    <font>
      <i/>
      <sz val="9"/>
      <color rgb="FF000000"/>
      <name val="Helvetica"/>
      <family val="2"/>
    </font>
    <font>
      <i/>
      <sz val="9"/>
      <color theme="1"/>
      <name val="Helvetica"/>
      <family val="2"/>
    </font>
    <font>
      <sz val="12"/>
      <name val="Calibri"/>
      <family val="2"/>
    </font>
    <font>
      <sz val="48"/>
      <color rgb="FF061E60"/>
      <name val="Arial"/>
      <family val="2"/>
    </font>
    <font>
      <b/>
      <sz val="16"/>
      <color rgb="FF061F60"/>
      <name val="Arial"/>
      <family val="2"/>
    </font>
    <font>
      <sz val="11"/>
      <color rgb="FF061F60"/>
      <name val="Calibri"/>
      <family val="2"/>
    </font>
    <font>
      <u/>
      <sz val="14"/>
      <color theme="10"/>
      <name val="Arial"/>
      <family val="2"/>
    </font>
    <font>
      <b/>
      <sz val="12"/>
      <color rgb="FF000000"/>
      <name val="Helvetica"/>
      <family val="2"/>
    </font>
    <font>
      <sz val="12"/>
      <color rgb="FF000000"/>
      <name val="Helvetica"/>
      <family val="2"/>
    </font>
    <font>
      <i/>
      <sz val="11"/>
      <color rgb="FF000000"/>
      <name val="Helvetica"/>
      <family val="2"/>
    </font>
    <font>
      <b/>
      <i/>
      <sz val="11"/>
      <color theme="1"/>
      <name val="Helvetica"/>
      <family val="2"/>
    </font>
    <font>
      <b/>
      <sz val="14"/>
      <color theme="0"/>
      <name val="Helvetica"/>
      <family val="2"/>
    </font>
    <font>
      <sz val="10"/>
      <color theme="0"/>
      <name val="Helvetica"/>
      <family val="2"/>
    </font>
    <font>
      <sz val="11"/>
      <color theme="0"/>
      <name val="Helvetica"/>
      <family val="2"/>
    </font>
    <font>
      <b/>
      <sz val="11"/>
      <color theme="0"/>
      <name val="Helvetica"/>
      <family val="2"/>
    </font>
    <font>
      <b/>
      <sz val="11"/>
      <color rgb="FFFFFFFF"/>
      <name val="Helvetica"/>
      <family val="2"/>
    </font>
    <font>
      <u/>
      <sz val="11"/>
      <color theme="10"/>
      <name val="Helvetica"/>
      <family val="2"/>
    </font>
    <font>
      <sz val="11"/>
      <color rgb="FF000000"/>
      <name val="Helvetica"/>
      <family val="2"/>
    </font>
    <font>
      <i/>
      <sz val="12"/>
      <color theme="0"/>
      <name val="Helvetica"/>
      <family val="2"/>
    </font>
    <font>
      <i/>
      <sz val="11"/>
      <color theme="0"/>
      <name val="Helvetica"/>
      <family val="2"/>
    </font>
    <font>
      <i/>
      <sz val="12"/>
      <color theme="1"/>
      <name val="Helvetica"/>
      <family val="2"/>
    </font>
    <font>
      <b/>
      <sz val="12"/>
      <color theme="0"/>
      <name val="Helvetica"/>
      <family val="2"/>
    </font>
    <font>
      <sz val="14"/>
      <name val="Helvetica"/>
      <family val="2"/>
    </font>
    <font>
      <b/>
      <sz val="12"/>
      <color rgb="FF3C89B7"/>
      <name val="Helvetica"/>
      <family val="2"/>
    </font>
    <font>
      <sz val="12"/>
      <color theme="0"/>
      <name val="Helvetica"/>
      <family val="2"/>
    </font>
    <font>
      <b/>
      <sz val="14"/>
      <color rgb="FF3289B8"/>
      <name val="Helvetica"/>
      <family val="2"/>
    </font>
    <font>
      <b/>
      <sz val="14"/>
      <color rgb="FF3C89B7"/>
      <name val="Helvetica"/>
      <family val="2"/>
    </font>
    <font>
      <i/>
      <sz val="10"/>
      <name val="Helvetica"/>
      <family val="2"/>
    </font>
    <font>
      <i/>
      <sz val="11"/>
      <color rgb="FF7F7F7F"/>
      <name val="Helvetica"/>
      <family val="2"/>
    </font>
    <font>
      <i/>
      <sz val="11"/>
      <color rgb="FF999999"/>
      <name val="Helvetica"/>
      <family val="2"/>
    </font>
    <font>
      <i/>
      <sz val="11"/>
      <color theme="2" tint="-0.499984740745262"/>
      <name val="Helvetica"/>
      <family val="2"/>
    </font>
    <font>
      <b/>
      <sz val="11"/>
      <color theme="1"/>
      <name val="Helvetica"/>
      <family val="2"/>
    </font>
    <font>
      <sz val="14"/>
      <color theme="0"/>
      <name val="Helvetica"/>
      <family val="2"/>
    </font>
    <font>
      <i/>
      <sz val="11"/>
      <color rgb="FF818181"/>
      <name val="Helvetica"/>
      <family val="2"/>
    </font>
    <font>
      <i/>
      <sz val="12"/>
      <color rgb="FF818181"/>
      <name val="Helvetica"/>
      <family val="2"/>
    </font>
    <font>
      <b/>
      <sz val="14"/>
      <color theme="0"/>
      <name val="Arial (Body)"/>
    </font>
    <font>
      <b/>
      <sz val="14"/>
      <color theme="0"/>
      <name val="Calibri"/>
      <family val="2"/>
      <scheme val="minor"/>
    </font>
    <font>
      <sz val="12"/>
      <color rgb="FF000000"/>
      <name val="Arial (Body)"/>
    </font>
    <font>
      <i/>
      <sz val="10"/>
      <color theme="1"/>
      <name val="Helvetica"/>
      <family val="2"/>
    </font>
    <font>
      <i/>
      <sz val="10"/>
      <color rgb="FF000000"/>
      <name val="Helvetica"/>
      <family val="2"/>
    </font>
    <font>
      <i/>
      <sz val="12"/>
      <color theme="6"/>
      <name val="Helvetica"/>
      <family val="2"/>
    </font>
    <font>
      <sz val="10"/>
      <color rgb="FF000000"/>
      <name val="Helvetica"/>
      <family val="2"/>
    </font>
    <font>
      <sz val="14"/>
      <color theme="1"/>
      <name val="Helvetica"/>
      <family val="2"/>
    </font>
    <font>
      <i/>
      <sz val="11"/>
      <color theme="3"/>
      <name val="Helvetica"/>
      <family val="2"/>
    </font>
    <font>
      <sz val="12"/>
      <color theme="1" tint="0.499984740745262"/>
      <name val="Helvetica"/>
      <family val="2"/>
    </font>
    <font>
      <sz val="12"/>
      <color theme="7" tint="-0.249977111117893"/>
      <name val="Helvetica"/>
      <family val="2"/>
    </font>
    <font>
      <i/>
      <sz val="12"/>
      <color theme="1" tint="0.499984740745262"/>
      <name val="Helvetica"/>
      <family val="2"/>
    </font>
    <font>
      <sz val="12"/>
      <color rgb="FFFF0000"/>
      <name val="Helvetica"/>
      <family val="2"/>
    </font>
    <font>
      <sz val="11"/>
      <color rgb="FFFF0000"/>
      <name val="Helvetica"/>
      <family val="2"/>
    </font>
    <font>
      <b/>
      <sz val="10"/>
      <name val="Helvetica"/>
      <family val="2"/>
    </font>
    <font>
      <i/>
      <sz val="12"/>
      <color theme="0" tint="-0.499984740745262"/>
      <name val="Helvetica"/>
      <family val="2"/>
    </font>
    <font>
      <sz val="11"/>
      <color rgb="FF818181"/>
      <name val="Helvetica"/>
      <family val="2"/>
    </font>
    <font>
      <i/>
      <sz val="11.5"/>
      <name val="Helvetica"/>
      <family val="2"/>
    </font>
    <font>
      <i/>
      <sz val="12"/>
      <name val="Helvetica"/>
      <family val="2"/>
    </font>
    <font>
      <sz val="12"/>
      <color rgb="FF818181"/>
      <name val="Helvetica"/>
      <family val="2"/>
    </font>
    <font>
      <b/>
      <sz val="12"/>
      <color rgb="FFFFFFFF"/>
      <name val="Helvetica"/>
      <family val="2"/>
    </font>
    <font>
      <b/>
      <sz val="12"/>
      <color rgb="FF3289B7"/>
      <name val="Helvetica"/>
      <family val="2"/>
    </font>
    <font>
      <sz val="10"/>
      <color rgb="FF000000"/>
      <name val="Calibri"/>
      <family val="2"/>
      <scheme val="minor"/>
    </font>
    <font>
      <i/>
      <sz val="12"/>
      <color rgb="FF000000"/>
      <name val="Helvetica"/>
      <family val="2"/>
    </font>
    <font>
      <sz val="8"/>
      <name val="Calibri"/>
      <family val="2"/>
      <scheme val="minor"/>
    </font>
    <font>
      <b/>
      <sz val="11"/>
      <color theme="1"/>
      <name val="Calibri"/>
      <family val="2"/>
      <scheme val="minor"/>
    </font>
    <font>
      <sz val="11"/>
      <color theme="1"/>
      <name val="Calibri"/>
      <family val="2"/>
      <scheme val="minor"/>
    </font>
    <font>
      <sz val="12"/>
      <color theme="1" tint="0.499984740745262"/>
      <name val="Calibri"/>
      <family val="2"/>
      <scheme val="minor"/>
    </font>
    <font>
      <b/>
      <sz val="11"/>
      <color theme="0"/>
      <name val="Arial"/>
      <family val="2"/>
    </font>
    <font>
      <i/>
      <sz val="12"/>
      <color rgb="FF000000"/>
      <name val="Calibri"/>
      <family val="2"/>
      <scheme val="minor"/>
    </font>
    <font>
      <b/>
      <sz val="11"/>
      <color rgb="FFFFFFFF"/>
      <name val="Arial"/>
      <family val="2"/>
    </font>
    <font>
      <sz val="12"/>
      <color rgb="FFFFFFFF"/>
      <name val="Helvetica"/>
      <family val="2"/>
    </font>
  </fonts>
  <fills count="3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D9E8F2"/>
        <bgColor rgb="FFD9E8F2"/>
      </patternFill>
    </fill>
    <fill>
      <patternFill patternType="solid">
        <fgColor rgb="FFD9D9D9"/>
        <bgColor rgb="FFD9D9D9"/>
      </patternFill>
    </fill>
    <fill>
      <patternFill patternType="solid">
        <fgColor rgb="FF3289B7"/>
        <bgColor rgb="FF3289B7"/>
      </patternFill>
    </fill>
    <fill>
      <patternFill patternType="solid">
        <fgColor rgb="FFDAE8F3"/>
        <bgColor rgb="FFDAE8F3"/>
      </patternFill>
    </fill>
    <fill>
      <patternFill patternType="solid">
        <fgColor rgb="FFCCCCCC"/>
        <bgColor rgb="FFCCCCCC"/>
      </patternFill>
    </fill>
    <fill>
      <patternFill patternType="solid">
        <fgColor theme="0"/>
        <bgColor indexed="64"/>
      </patternFill>
    </fill>
    <fill>
      <patternFill patternType="solid">
        <fgColor rgb="FFD9D9D9"/>
        <bgColor indexed="64"/>
      </patternFill>
    </fill>
    <fill>
      <patternFill patternType="solid">
        <fgColor rgb="FFD9E8F2"/>
        <bgColor indexed="64"/>
      </patternFill>
    </fill>
    <fill>
      <patternFill patternType="solid">
        <fgColor theme="0" tint="-0.14999847407452621"/>
        <bgColor indexed="64"/>
      </patternFill>
    </fill>
    <fill>
      <patternFill patternType="solid">
        <fgColor theme="2"/>
        <bgColor theme="0"/>
      </patternFill>
    </fill>
    <fill>
      <patternFill patternType="solid">
        <fgColor theme="2"/>
        <bgColor indexed="64"/>
      </patternFill>
    </fill>
    <fill>
      <patternFill patternType="solid">
        <fgColor theme="0"/>
        <bgColor rgb="FFD9E8F2"/>
      </patternFill>
    </fill>
    <fill>
      <patternFill patternType="solid">
        <fgColor rgb="FFD9E8F3"/>
        <bgColor indexed="64"/>
      </patternFill>
    </fill>
    <fill>
      <patternFill patternType="solid">
        <fgColor theme="6"/>
        <bgColor indexed="64"/>
      </patternFill>
    </fill>
    <fill>
      <patternFill patternType="solid">
        <fgColor rgb="FF3289B7"/>
        <bgColor indexed="64"/>
      </patternFill>
    </fill>
    <fill>
      <patternFill patternType="solid">
        <fgColor rgb="FFD9E8F2"/>
        <bgColor rgb="FFFFFFFF"/>
      </patternFill>
    </fill>
    <fill>
      <patternFill patternType="solid">
        <fgColor rgb="FFBFBFBF"/>
        <bgColor rgb="FFFFFFFF"/>
      </patternFill>
    </fill>
    <fill>
      <patternFill patternType="solid">
        <fgColor rgb="FF9E87B8"/>
        <bgColor rgb="FFFFFFFF"/>
      </patternFill>
    </fill>
    <fill>
      <patternFill patternType="solid">
        <fgColor rgb="FF061F60"/>
        <bgColor rgb="FF3289B7"/>
      </patternFill>
    </fill>
    <fill>
      <patternFill patternType="solid">
        <fgColor rgb="FF061F60"/>
        <bgColor indexed="64"/>
      </patternFill>
    </fill>
    <fill>
      <patternFill patternType="solid">
        <fgColor theme="0"/>
        <bgColor rgb="FFD9D9D9"/>
      </patternFill>
    </fill>
    <fill>
      <patternFill patternType="solid">
        <fgColor theme="0"/>
        <bgColor rgb="FFCCCCCC"/>
      </patternFill>
    </fill>
    <fill>
      <patternFill patternType="solid">
        <fgColor rgb="FFD9E8F2"/>
        <bgColor rgb="FFEAD1DC"/>
      </patternFill>
    </fill>
    <fill>
      <patternFill patternType="solid">
        <fgColor rgb="FFD9E8F2"/>
        <bgColor rgb="FFD9D9D9"/>
      </patternFill>
    </fill>
    <fill>
      <patternFill patternType="solid">
        <fgColor rgb="FFD9D9D9"/>
        <bgColor rgb="FFD9E8F2"/>
      </patternFill>
    </fill>
    <fill>
      <patternFill patternType="solid">
        <fgColor rgb="FFD9D9D9"/>
        <bgColor rgb="FFEAD1DC"/>
      </patternFill>
    </fill>
    <fill>
      <patternFill patternType="solid">
        <fgColor rgb="FFD9D9D9"/>
        <bgColor rgb="FFFFFFFF"/>
      </patternFill>
    </fill>
    <fill>
      <patternFill patternType="solid">
        <fgColor rgb="FF3C89B7"/>
        <bgColor indexed="64"/>
      </patternFill>
    </fill>
    <fill>
      <patternFill patternType="solid">
        <fgColor rgb="FFD9E8F2"/>
        <bgColor theme="0"/>
      </patternFill>
    </fill>
    <fill>
      <patternFill patternType="solid">
        <fgColor theme="0"/>
        <bgColor rgb="FFDAE8F3"/>
      </patternFill>
    </fill>
    <fill>
      <patternFill patternType="solid">
        <fgColor rgb="FFD9E8F2"/>
        <bgColor rgb="FFDAE8F3"/>
      </patternFill>
    </fill>
    <fill>
      <patternFill patternType="solid">
        <fgColor theme="0"/>
        <bgColor rgb="FF3289B7"/>
      </patternFill>
    </fill>
    <fill>
      <patternFill patternType="solid">
        <fgColor rgb="FF3C89B7"/>
        <bgColor rgb="FF000000"/>
      </patternFill>
    </fill>
    <fill>
      <patternFill patternType="solid">
        <fgColor rgb="FFD9E8F2"/>
        <bgColor rgb="FF000000"/>
      </patternFill>
    </fill>
  </fills>
  <borders count="377">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3289B7"/>
      </bottom>
      <diagonal/>
    </border>
    <border>
      <left/>
      <right/>
      <top style="thin">
        <color rgb="FFFFFFFF"/>
      </top>
      <bottom style="thin">
        <color rgb="FF3289B7"/>
      </bottom>
      <diagonal/>
    </border>
    <border>
      <left/>
      <right style="thin">
        <color rgb="FFFFFFFF"/>
      </right>
      <top style="thin">
        <color rgb="FFFFFFFF"/>
      </top>
      <bottom style="thin">
        <color rgb="FF3289B7"/>
      </bottom>
      <diagonal/>
    </border>
    <border>
      <left/>
      <right style="thin">
        <color rgb="FFFFFFFF"/>
      </right>
      <top style="thin">
        <color rgb="FF3289B7"/>
      </top>
      <bottom style="thin">
        <color rgb="FF3289B7"/>
      </bottom>
      <diagonal/>
    </border>
    <border>
      <left/>
      <right/>
      <top style="thin">
        <color rgb="FF3289B7"/>
      </top>
      <bottom style="medium">
        <color rgb="FF3289B7"/>
      </bottom>
      <diagonal/>
    </border>
    <border>
      <left/>
      <right/>
      <top style="thin">
        <color rgb="FF3289B7"/>
      </top>
      <bottom style="medium">
        <color rgb="FF3289B7"/>
      </bottom>
      <diagonal/>
    </border>
    <border>
      <left/>
      <right style="medium">
        <color rgb="FFFFFFFF"/>
      </right>
      <top style="thin">
        <color rgb="FF3289B7"/>
      </top>
      <bottom style="medium">
        <color rgb="FF3289B7"/>
      </bottom>
      <diagonal/>
    </border>
    <border>
      <left style="thin">
        <color rgb="FFFFFFFF"/>
      </left>
      <right style="thin">
        <color rgb="FFFFFFFF"/>
      </right>
      <top/>
      <bottom style="thin">
        <color rgb="FF3289B7"/>
      </bottom>
      <diagonal/>
    </border>
    <border>
      <left/>
      <right style="thin">
        <color rgb="FFFFFFFF"/>
      </right>
      <top/>
      <bottom style="thin">
        <color rgb="FF3289B7"/>
      </bottom>
      <diagonal/>
    </border>
    <border>
      <left style="thin">
        <color rgb="FFFFFFFF"/>
      </left>
      <right style="thin">
        <color rgb="FFFFFFFF"/>
      </right>
      <top/>
      <bottom style="thin">
        <color rgb="FF3289B7"/>
      </bottom>
      <diagonal/>
    </border>
    <border>
      <left/>
      <right style="thin">
        <color rgb="FFFFFFFF"/>
      </right>
      <top style="thin">
        <color rgb="FF3289B7"/>
      </top>
      <bottom style="thin">
        <color rgb="FF3289B7"/>
      </bottom>
      <diagonal/>
    </border>
    <border>
      <left/>
      <right style="thin">
        <color rgb="FFFFFFFF"/>
      </right>
      <top style="thin">
        <color rgb="FF3289B7"/>
      </top>
      <bottom/>
      <diagonal/>
    </border>
    <border>
      <left/>
      <right style="thin">
        <color rgb="FFFFFFFF"/>
      </right>
      <top/>
      <bottom/>
      <diagonal/>
    </border>
    <border>
      <left/>
      <right style="medium">
        <color rgb="FFFFFFFF"/>
      </right>
      <top/>
      <bottom/>
      <diagonal/>
    </border>
    <border>
      <left style="thin">
        <color rgb="FF3289B7"/>
      </left>
      <right/>
      <top/>
      <bottom style="thin">
        <color rgb="FFFFFFFF"/>
      </bottom>
      <diagonal/>
    </border>
    <border>
      <left/>
      <right/>
      <top/>
      <bottom style="thin">
        <color rgb="FFFFFFFF"/>
      </bottom>
      <diagonal/>
    </border>
    <border>
      <left style="thin">
        <color theme="0"/>
      </left>
      <right style="thin">
        <color theme="0"/>
      </right>
      <top style="thin">
        <color theme="0"/>
      </top>
      <bottom style="thin">
        <color theme="0"/>
      </bottom>
      <diagonal/>
    </border>
    <border>
      <left/>
      <right style="thin">
        <color rgb="FFFFFFFF"/>
      </right>
      <top style="thin">
        <color rgb="FF3289B7"/>
      </top>
      <bottom style="medium">
        <color rgb="FF3289B7"/>
      </bottom>
      <diagonal/>
    </border>
    <border>
      <left style="thin">
        <color rgb="FFFFFFFF"/>
      </left>
      <right/>
      <top style="thin">
        <color rgb="FFFFFFFF"/>
      </top>
      <bottom style="thin">
        <color rgb="FFFFFFFF"/>
      </bottom>
      <diagonal/>
    </border>
    <border>
      <left style="thin">
        <color rgb="FFFFFFFF"/>
      </left>
      <right style="thin">
        <color rgb="FFFFFFFF"/>
      </right>
      <top style="thin">
        <color rgb="FF3289B7"/>
      </top>
      <bottom style="thin">
        <color rgb="FF3289B7"/>
      </bottom>
      <diagonal/>
    </border>
    <border>
      <left/>
      <right style="thin">
        <color rgb="FFFFFFFF"/>
      </right>
      <top/>
      <bottom style="thin">
        <color rgb="FF3289B7"/>
      </bottom>
      <diagonal/>
    </border>
    <border>
      <left/>
      <right style="thin">
        <color rgb="FFFFFFFF"/>
      </right>
      <top style="thin">
        <color rgb="FF3289B7"/>
      </top>
      <bottom/>
      <diagonal/>
    </border>
    <border>
      <left style="thin">
        <color rgb="FFFFFFFF"/>
      </left>
      <right style="thin">
        <color rgb="FFFFFFFF"/>
      </right>
      <top style="thin">
        <color rgb="FF3289B7"/>
      </top>
      <bottom/>
      <diagonal/>
    </border>
    <border>
      <left style="thin">
        <color rgb="FFFFFFFF"/>
      </left>
      <right/>
      <top style="thin">
        <color rgb="FF3289B7"/>
      </top>
      <bottom/>
      <diagonal/>
    </border>
    <border>
      <left style="thin">
        <color rgb="FFFFFFFF"/>
      </left>
      <right style="thin">
        <color rgb="FFFFFFFF"/>
      </right>
      <top style="thin">
        <color rgb="FFFFFFFF"/>
      </top>
      <bottom style="thin">
        <color rgb="FF3289B7"/>
      </bottom>
      <diagonal/>
    </border>
    <border>
      <left style="thin">
        <color theme="0"/>
      </left>
      <right/>
      <top style="thin">
        <color theme="0"/>
      </top>
      <bottom style="thin">
        <color theme="0"/>
      </bottom>
      <diagonal/>
    </border>
    <border>
      <left/>
      <right/>
      <top/>
      <bottom/>
      <diagonal/>
    </border>
    <border>
      <left style="thin">
        <color rgb="FFFFFFFF"/>
      </left>
      <right style="thin">
        <color rgb="FFFFFFFF"/>
      </right>
      <top/>
      <bottom/>
      <diagonal/>
    </border>
    <border>
      <left style="thin">
        <color rgb="FFFFFFFF"/>
      </left>
      <right/>
      <top/>
      <bottom style="thin">
        <color rgb="FF3289B7"/>
      </bottom>
      <diagonal/>
    </border>
    <border>
      <left style="thin">
        <color rgb="FF3289B7"/>
      </left>
      <right style="thin">
        <color rgb="FF3289B7"/>
      </right>
      <top style="thin">
        <color rgb="FF3289B7"/>
      </top>
      <bottom style="thin">
        <color rgb="FF3289B7"/>
      </bottom>
      <diagonal/>
    </border>
    <border>
      <left/>
      <right style="thin">
        <color rgb="FFFFFFFF"/>
      </right>
      <top style="thin">
        <color rgb="FFFFFFFF"/>
      </top>
      <bottom style="thin">
        <color rgb="FFFFFFFF"/>
      </bottom>
      <diagonal/>
    </border>
    <border>
      <left/>
      <right style="thin">
        <color rgb="FF3289B7"/>
      </right>
      <top/>
      <bottom/>
      <diagonal/>
    </border>
    <border>
      <left/>
      <right/>
      <top/>
      <bottom style="thin">
        <color rgb="FF3289B7"/>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FFFFFF"/>
      </left>
      <right/>
      <top style="thin">
        <color rgb="FF3289B7"/>
      </top>
      <bottom style="thin">
        <color rgb="FF3289B7"/>
      </bottom>
      <diagonal/>
    </border>
    <border>
      <left style="thin">
        <color rgb="FF3289B7"/>
      </left>
      <right/>
      <top/>
      <bottom/>
      <diagonal/>
    </border>
    <border>
      <left style="thin">
        <color rgb="FFFFFFFF"/>
      </left>
      <right/>
      <top/>
      <bottom/>
      <diagonal/>
    </border>
    <border>
      <left/>
      <right style="thin">
        <color rgb="FFFFFFFF"/>
      </right>
      <top/>
      <bottom/>
      <diagonal/>
    </border>
    <border>
      <left/>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4"/>
      </bottom>
      <diagonal/>
    </border>
    <border>
      <left/>
      <right/>
      <top style="thin">
        <color rgb="FF3289B7"/>
      </top>
      <bottom style="thin">
        <color rgb="FF3289B7"/>
      </bottom>
      <diagonal/>
    </border>
    <border>
      <left/>
      <right/>
      <top style="thin">
        <color rgb="FF3289B7"/>
      </top>
      <bottom/>
      <diagonal/>
    </border>
    <border>
      <left/>
      <right/>
      <top/>
      <bottom style="medium">
        <color rgb="FF3289B7"/>
      </bottom>
      <diagonal/>
    </border>
    <border>
      <left style="thin">
        <color rgb="FFFFFFFF"/>
      </left>
      <right/>
      <top/>
      <bottom style="medium">
        <color rgb="FF3289B7"/>
      </bottom>
      <diagonal/>
    </border>
    <border>
      <left style="thin">
        <color rgb="FFFFFFFF"/>
      </left>
      <right/>
      <top style="medium">
        <color rgb="FF3289B7"/>
      </top>
      <bottom style="thin">
        <color theme="4"/>
      </bottom>
      <diagonal/>
    </border>
    <border>
      <left/>
      <right/>
      <top style="medium">
        <color rgb="FF3289B7"/>
      </top>
      <bottom style="thin">
        <color theme="4"/>
      </bottom>
      <diagonal/>
    </border>
    <border>
      <left/>
      <right style="thin">
        <color rgb="FFFFFFFF"/>
      </right>
      <top style="medium">
        <color rgb="FF3289B7"/>
      </top>
      <bottom style="thin">
        <color theme="4"/>
      </bottom>
      <diagonal/>
    </border>
    <border>
      <left/>
      <right/>
      <top style="thin">
        <color theme="4"/>
      </top>
      <bottom/>
      <diagonal/>
    </border>
    <border>
      <left/>
      <right style="thin">
        <color rgb="FFFFFFFF"/>
      </right>
      <top style="medium">
        <color rgb="FF3289B7"/>
      </top>
      <bottom/>
      <diagonal/>
    </border>
    <border>
      <left/>
      <right/>
      <top style="thin">
        <color theme="4"/>
      </top>
      <bottom style="thin">
        <color theme="4"/>
      </bottom>
      <diagonal/>
    </border>
    <border>
      <left/>
      <right/>
      <top style="thin">
        <color rgb="FF3289B7"/>
      </top>
      <bottom style="thin">
        <color theme="4"/>
      </bottom>
      <diagonal/>
    </border>
    <border>
      <left/>
      <right/>
      <top style="thin">
        <color theme="4"/>
      </top>
      <bottom style="thin">
        <color theme="0"/>
      </bottom>
      <diagonal/>
    </border>
    <border>
      <left style="thin">
        <color rgb="FF3C89B7"/>
      </left>
      <right/>
      <top style="thin">
        <color rgb="FF3C89B7"/>
      </top>
      <bottom style="thin">
        <color rgb="FF3C89B7"/>
      </bottom>
      <diagonal/>
    </border>
    <border>
      <left style="thin">
        <color rgb="FF3C89B7"/>
      </left>
      <right/>
      <top/>
      <bottom/>
      <diagonal/>
    </border>
    <border>
      <left/>
      <right/>
      <top/>
      <bottom style="thin">
        <color rgb="FF3C89B7"/>
      </bottom>
      <diagonal/>
    </border>
    <border>
      <left style="thin">
        <color rgb="FF3C89B7"/>
      </left>
      <right style="thin">
        <color rgb="FF3C89B7"/>
      </right>
      <top style="thin">
        <color rgb="FF3C89B7"/>
      </top>
      <bottom style="thin">
        <color rgb="FF3C89B7"/>
      </bottom>
      <diagonal/>
    </border>
    <border>
      <left/>
      <right/>
      <top style="medium">
        <color rgb="FF3289B7"/>
      </top>
      <bottom/>
      <diagonal/>
    </border>
    <border>
      <left/>
      <right style="thin">
        <color rgb="FF3C89B7"/>
      </right>
      <top style="thin">
        <color rgb="FF3C89B7"/>
      </top>
      <bottom style="thin">
        <color rgb="FF3C89B7"/>
      </bottom>
      <diagonal/>
    </border>
    <border>
      <left style="thin">
        <color rgb="FF3C89B7"/>
      </left>
      <right style="thin">
        <color rgb="FF3C89B7"/>
      </right>
      <top/>
      <bottom/>
      <diagonal/>
    </border>
    <border>
      <left/>
      <right style="thin">
        <color rgb="FF3C89B7"/>
      </right>
      <top style="thin">
        <color rgb="FF3C89B7"/>
      </top>
      <bottom/>
      <diagonal/>
    </border>
    <border>
      <left style="thin">
        <color rgb="FF3C89B7"/>
      </left>
      <right style="thin">
        <color rgb="FF3C89B7"/>
      </right>
      <top style="thin">
        <color rgb="FF3C89B7"/>
      </top>
      <bottom/>
      <diagonal/>
    </border>
    <border>
      <left/>
      <right/>
      <top style="thin">
        <color rgb="FF3C89B7"/>
      </top>
      <bottom/>
      <diagonal/>
    </border>
    <border>
      <left/>
      <right/>
      <top style="thin">
        <color rgb="FF3C89B7"/>
      </top>
      <bottom style="thin">
        <color rgb="FF3C89B7"/>
      </bottom>
      <diagonal/>
    </border>
    <border>
      <left style="thin">
        <color rgb="FF3C89B7"/>
      </left>
      <right style="thin">
        <color rgb="FF3C89B7"/>
      </right>
      <top/>
      <bottom style="thin">
        <color rgb="FF3C89B7"/>
      </bottom>
      <diagonal/>
    </border>
    <border>
      <left/>
      <right style="thin">
        <color rgb="FF3C89B7"/>
      </right>
      <top/>
      <bottom/>
      <diagonal/>
    </border>
    <border>
      <left style="thin">
        <color rgb="FF3C89B7"/>
      </left>
      <right/>
      <top/>
      <bottom style="thin">
        <color rgb="FF3C89B7"/>
      </bottom>
      <diagonal/>
    </border>
    <border>
      <left/>
      <right style="thin">
        <color rgb="FF3C89B7"/>
      </right>
      <top/>
      <bottom style="thin">
        <color rgb="FF3C89B7"/>
      </bottom>
      <diagonal/>
    </border>
    <border>
      <left style="thin">
        <color theme="0"/>
      </left>
      <right style="thin">
        <color theme="0"/>
      </right>
      <top/>
      <bottom/>
      <diagonal/>
    </border>
    <border>
      <left/>
      <right/>
      <top/>
      <bottom style="thin">
        <color rgb="FF3289B8"/>
      </bottom>
      <diagonal/>
    </border>
    <border>
      <left style="thin">
        <color rgb="FF3289B7"/>
      </left>
      <right/>
      <top/>
      <bottom style="thick">
        <color rgb="FF3289B7"/>
      </bottom>
      <diagonal/>
    </border>
    <border>
      <left/>
      <right/>
      <top/>
      <bottom style="thick">
        <color rgb="FF3289B7"/>
      </bottom>
      <diagonal/>
    </border>
    <border>
      <left/>
      <right/>
      <top style="thick">
        <color rgb="FF3289B7"/>
      </top>
      <bottom style="thick">
        <color rgb="FF8BBBD6"/>
      </bottom>
      <diagonal/>
    </border>
    <border>
      <left/>
      <right/>
      <top style="thick">
        <color rgb="FF8BBBD6"/>
      </top>
      <bottom style="thick">
        <color rgb="FF8BBBD6"/>
      </bottom>
      <diagonal/>
    </border>
    <border>
      <left/>
      <right/>
      <top/>
      <bottom style="thick">
        <color rgb="FF8BBBD6"/>
      </bottom>
      <diagonal/>
    </border>
    <border>
      <left style="thin">
        <color rgb="FF8BBBD6"/>
      </left>
      <right/>
      <top style="thin">
        <color rgb="FF8BBBD6"/>
      </top>
      <bottom style="thin">
        <color rgb="FF8BBBD6"/>
      </bottom>
      <diagonal/>
    </border>
    <border>
      <left/>
      <right/>
      <top style="thin">
        <color rgb="FF8BBBD6"/>
      </top>
      <bottom style="thin">
        <color rgb="FF8BBBD6"/>
      </bottom>
      <diagonal/>
    </border>
    <border>
      <left/>
      <right style="thin">
        <color rgb="FF8BBBD6"/>
      </right>
      <top style="thin">
        <color rgb="FF8BBBD6"/>
      </top>
      <bottom style="thin">
        <color rgb="FF8BBBD6"/>
      </bottom>
      <diagonal/>
    </border>
    <border>
      <left/>
      <right/>
      <top/>
      <bottom style="thin">
        <color rgb="FFA0C6DC"/>
      </bottom>
      <diagonal/>
    </border>
    <border>
      <left style="thin">
        <color rgb="FF8BBBD6"/>
      </left>
      <right style="thin">
        <color rgb="FF8BBBD6"/>
      </right>
      <top style="thin">
        <color rgb="FF8BBBD6"/>
      </top>
      <bottom style="thin">
        <color rgb="FF8BBBD6"/>
      </bottom>
      <diagonal/>
    </border>
    <border>
      <left/>
      <right/>
      <top style="thin">
        <color rgb="FFA0C6DC"/>
      </top>
      <bottom style="thin">
        <color rgb="FFA0C6DC"/>
      </bottom>
      <diagonal/>
    </border>
    <border>
      <left/>
      <right/>
      <top style="thin">
        <color rgb="FFA0C6DC"/>
      </top>
      <bottom/>
      <diagonal/>
    </border>
    <border>
      <left style="thin">
        <color rgb="FF8BBAD5"/>
      </left>
      <right/>
      <top style="thin">
        <color rgb="FF8BBBD6"/>
      </top>
      <bottom style="thin">
        <color rgb="FF8BBAD5"/>
      </bottom>
      <diagonal/>
    </border>
    <border>
      <left/>
      <right/>
      <top style="thin">
        <color rgb="FF8BBBD6"/>
      </top>
      <bottom style="thin">
        <color rgb="FF8BBAD5"/>
      </bottom>
      <diagonal/>
    </border>
    <border>
      <left/>
      <right style="thin">
        <color rgb="FF8BBAD5"/>
      </right>
      <top style="thin">
        <color rgb="FF8BBBD6"/>
      </top>
      <bottom style="thin">
        <color rgb="FF8BBAD5"/>
      </bottom>
      <diagonal/>
    </border>
    <border>
      <left/>
      <right/>
      <top style="thin">
        <color rgb="FF8BBBD6"/>
      </top>
      <bottom style="thin">
        <color rgb="FFA0C6DC"/>
      </bottom>
      <diagonal/>
    </border>
    <border>
      <left/>
      <right style="thin">
        <color rgb="FFA0C6DC"/>
      </right>
      <top style="thin">
        <color rgb="FF8BBBD6"/>
      </top>
      <bottom style="thin">
        <color rgb="FFA0C6DC"/>
      </bottom>
      <diagonal/>
    </border>
    <border>
      <left style="thin">
        <color rgb="FFA0C6DC"/>
      </left>
      <right/>
      <top style="thin">
        <color rgb="FF8BBBD6"/>
      </top>
      <bottom style="thin">
        <color rgb="FFA0C6DC"/>
      </bottom>
      <diagonal/>
    </border>
    <border>
      <left style="thin">
        <color rgb="FF8BBBD6"/>
      </left>
      <right/>
      <top style="thin">
        <color rgb="FF8BBAD5"/>
      </top>
      <bottom style="thin">
        <color rgb="FF8BBAD5"/>
      </bottom>
      <diagonal/>
    </border>
    <border>
      <left/>
      <right/>
      <top style="thin">
        <color rgb="FF8BBAD5"/>
      </top>
      <bottom style="thin">
        <color rgb="FF8BBAD5"/>
      </bottom>
      <diagonal/>
    </border>
    <border>
      <left/>
      <right style="thin">
        <color rgb="FF8BBAD5"/>
      </right>
      <top style="thin">
        <color rgb="FF8BBAD5"/>
      </top>
      <bottom style="thin">
        <color rgb="FF8BBAD5"/>
      </bottom>
      <diagonal/>
    </border>
    <border>
      <left/>
      <right style="thin">
        <color rgb="FFA0C6DC"/>
      </right>
      <top style="thin">
        <color rgb="FFA0C6DC"/>
      </top>
      <bottom style="thin">
        <color rgb="FFA0C6DC"/>
      </bottom>
      <diagonal/>
    </border>
    <border>
      <left style="thin">
        <color rgb="FFA0C6DC"/>
      </left>
      <right/>
      <top style="thin">
        <color rgb="FFA0C6DC"/>
      </top>
      <bottom/>
      <diagonal/>
    </border>
    <border>
      <left/>
      <right style="thin">
        <color rgb="FFA0C6DC"/>
      </right>
      <top style="thin">
        <color rgb="FFA0C6DC"/>
      </top>
      <bottom/>
      <diagonal/>
    </border>
    <border>
      <left style="thin">
        <color rgb="FFA0C6DC"/>
      </left>
      <right/>
      <top/>
      <bottom/>
      <diagonal/>
    </border>
    <border>
      <left/>
      <right style="thin">
        <color rgb="FFA0C6DC"/>
      </right>
      <top/>
      <bottom/>
      <diagonal/>
    </border>
    <border>
      <left style="thin">
        <color rgb="FFA0C6DC"/>
      </left>
      <right/>
      <top/>
      <bottom style="thin">
        <color rgb="FFA0C6DC"/>
      </bottom>
      <diagonal/>
    </border>
    <border>
      <left/>
      <right style="thin">
        <color rgb="FFA0C6DC"/>
      </right>
      <top/>
      <bottom style="thin">
        <color rgb="FFA0C6DC"/>
      </bottom>
      <diagonal/>
    </border>
    <border>
      <left/>
      <right/>
      <top/>
      <bottom style="thin">
        <color rgb="FF8BBBD6"/>
      </bottom>
      <diagonal/>
    </border>
    <border>
      <left style="thin">
        <color rgb="FF8BBBD6"/>
      </left>
      <right/>
      <top style="thin">
        <color rgb="FF8BBBD6"/>
      </top>
      <bottom style="thin">
        <color rgb="FFA0C6DC"/>
      </bottom>
      <diagonal/>
    </border>
    <border>
      <left style="thin">
        <color rgb="FF8BBAD5"/>
      </left>
      <right/>
      <top style="thin">
        <color rgb="FFA0C6DC"/>
      </top>
      <bottom style="thin">
        <color rgb="FFA0C6DC"/>
      </bottom>
      <diagonal/>
    </border>
    <border>
      <left style="thin">
        <color rgb="FFA0C6DC"/>
      </left>
      <right/>
      <top style="thin">
        <color rgb="FFA0C6DC"/>
      </top>
      <bottom style="thin">
        <color rgb="FFA0C6DC"/>
      </bottom>
      <diagonal/>
    </border>
    <border>
      <left style="thin">
        <color rgb="FF8BBAD5"/>
      </left>
      <right/>
      <top style="thin">
        <color rgb="FFA0C6DC"/>
      </top>
      <bottom style="thin">
        <color rgb="FF8BBAD5"/>
      </bottom>
      <diagonal/>
    </border>
    <border>
      <left/>
      <right/>
      <top style="thin">
        <color rgb="FFA0C6DC"/>
      </top>
      <bottom style="thin">
        <color rgb="FF8BBAD5"/>
      </bottom>
      <diagonal/>
    </border>
    <border>
      <left/>
      <right style="thin">
        <color rgb="FFA0C6DC"/>
      </right>
      <top style="thin">
        <color rgb="FFA0C6DC"/>
      </top>
      <bottom style="thin">
        <color rgb="FF8BBAD5"/>
      </bottom>
      <diagonal/>
    </border>
    <border>
      <left/>
      <right/>
      <top style="thin">
        <color rgb="FF8BBBD6"/>
      </top>
      <bottom/>
      <diagonal/>
    </border>
    <border>
      <left style="thin">
        <color theme="0"/>
      </left>
      <right/>
      <top style="thin">
        <color rgb="FF3289B7"/>
      </top>
      <bottom/>
      <diagonal/>
    </border>
    <border>
      <left style="thin">
        <color rgb="FF8BBBD6"/>
      </left>
      <right style="thin">
        <color theme="0"/>
      </right>
      <top/>
      <bottom style="thin">
        <color theme="0"/>
      </bottom>
      <diagonal/>
    </border>
    <border>
      <left style="thin">
        <color rgb="FF8BBBD6"/>
      </left>
      <right/>
      <top style="thin">
        <color rgb="FF8BBBD6"/>
      </top>
      <bottom/>
      <diagonal/>
    </border>
    <border>
      <left/>
      <right style="thin">
        <color rgb="FF8BBBD6"/>
      </right>
      <top style="thin">
        <color rgb="FF8BBBD6"/>
      </top>
      <bottom/>
      <diagonal/>
    </border>
    <border>
      <left style="thin">
        <color rgb="FF8BBBD6"/>
      </left>
      <right/>
      <top/>
      <bottom/>
      <diagonal/>
    </border>
    <border>
      <left/>
      <right style="thin">
        <color rgb="FF8BBBD6"/>
      </right>
      <top/>
      <bottom/>
      <diagonal/>
    </border>
    <border>
      <left style="thin">
        <color rgb="FF8BBBD6"/>
      </left>
      <right/>
      <top/>
      <bottom style="thin">
        <color rgb="FF8BBBD6"/>
      </bottom>
      <diagonal/>
    </border>
    <border>
      <left/>
      <right style="thin">
        <color rgb="FF8BBBD6"/>
      </right>
      <top/>
      <bottom style="thin">
        <color rgb="FF8BBBD6"/>
      </bottom>
      <diagonal/>
    </border>
    <border>
      <left style="thin">
        <color rgb="FF8BBBD6"/>
      </left>
      <right style="thin">
        <color rgb="FF8BBBD6"/>
      </right>
      <top/>
      <bottom style="thin">
        <color rgb="FF8BBBD6"/>
      </bottom>
      <diagonal/>
    </border>
    <border>
      <left style="thin">
        <color rgb="FF8BBBD6"/>
      </left>
      <right/>
      <top/>
      <bottom style="thin">
        <color theme="0"/>
      </bottom>
      <diagonal/>
    </border>
    <border>
      <left style="thin">
        <color rgb="FF8BBAD5"/>
      </left>
      <right/>
      <top style="thin">
        <color rgb="FF8BBAD5"/>
      </top>
      <bottom style="thin">
        <color rgb="FF8BBAD5"/>
      </bottom>
      <diagonal/>
    </border>
    <border>
      <left/>
      <right/>
      <top/>
      <bottom style="thin">
        <color rgb="FF8BBAD5"/>
      </bottom>
      <diagonal/>
    </border>
    <border>
      <left style="thin">
        <color rgb="FF8BBAD5"/>
      </left>
      <right style="thin">
        <color rgb="FF8BBAD5"/>
      </right>
      <top style="thin">
        <color rgb="FF8BBAD5"/>
      </top>
      <bottom style="thin">
        <color rgb="FF8BBAD5"/>
      </bottom>
      <diagonal/>
    </border>
    <border>
      <left style="thin">
        <color theme="0"/>
      </left>
      <right/>
      <top style="thin">
        <color rgb="FF8BBAD5"/>
      </top>
      <bottom style="thin">
        <color rgb="FF8BBAD5"/>
      </bottom>
      <diagonal/>
    </border>
    <border>
      <left/>
      <right/>
      <top style="thin">
        <color rgb="FF8BBAD5"/>
      </top>
      <bottom style="thin">
        <color theme="0"/>
      </bottom>
      <diagonal/>
    </border>
    <border>
      <left style="thin">
        <color theme="0"/>
      </left>
      <right/>
      <top style="thin">
        <color rgb="FF8BBAD5"/>
      </top>
      <bottom style="thin">
        <color theme="0"/>
      </bottom>
      <diagonal/>
    </border>
    <border>
      <left/>
      <right style="thin">
        <color rgb="FF8BBBD6"/>
      </right>
      <top style="thin">
        <color rgb="FFA0C6DC"/>
      </top>
      <bottom/>
      <diagonal/>
    </border>
    <border>
      <left style="thin">
        <color rgb="FFA0C6DC"/>
      </left>
      <right style="thin">
        <color rgb="FFA0C6DC"/>
      </right>
      <top style="thin">
        <color rgb="FFA0C6DC"/>
      </top>
      <bottom/>
      <diagonal/>
    </border>
    <border>
      <left style="thin">
        <color rgb="FFA0C6DC"/>
      </left>
      <right style="thin">
        <color rgb="FFA0C6DC"/>
      </right>
      <top/>
      <bottom/>
      <diagonal/>
    </border>
    <border>
      <left style="thin">
        <color rgb="FFA0C6DC"/>
      </left>
      <right style="thin">
        <color rgb="FFA0C6DC"/>
      </right>
      <top/>
      <bottom style="thin">
        <color rgb="FFA0C6DC"/>
      </bottom>
      <diagonal/>
    </border>
    <border>
      <left/>
      <right/>
      <top/>
      <bottom style="thick">
        <color rgb="FFA0C6DC"/>
      </bottom>
      <diagonal/>
    </border>
    <border>
      <left/>
      <right/>
      <top style="thin">
        <color rgb="FF8CBAD5"/>
      </top>
      <bottom style="thin">
        <color rgb="FFA0C6DC"/>
      </bottom>
      <diagonal/>
    </border>
    <border>
      <left style="thin">
        <color rgb="FF8BBBD6"/>
      </left>
      <right/>
      <top style="thin">
        <color rgb="FF8CBAD5"/>
      </top>
      <bottom/>
      <diagonal/>
    </border>
    <border>
      <left/>
      <right/>
      <top style="thin">
        <color rgb="FF8CBAD5"/>
      </top>
      <bottom/>
      <diagonal/>
    </border>
    <border>
      <left/>
      <right/>
      <top style="thin">
        <color rgb="FF8CBAD5"/>
      </top>
      <bottom style="thin">
        <color rgb="FF8CBAD5"/>
      </bottom>
      <diagonal/>
    </border>
    <border>
      <left/>
      <right/>
      <top style="thin">
        <color rgb="FF8CBAD5"/>
      </top>
      <bottom style="thin">
        <color rgb="FF8BBAD5"/>
      </bottom>
      <diagonal/>
    </border>
    <border>
      <left/>
      <right/>
      <top style="thin">
        <color rgb="FF8BBAD5"/>
      </top>
      <bottom style="thin">
        <color rgb="FFA0C6DC"/>
      </bottom>
      <diagonal/>
    </border>
    <border>
      <left/>
      <right style="thin">
        <color rgb="FFA0C6DC"/>
      </right>
      <top style="thin">
        <color rgb="FF8BBAD5"/>
      </top>
      <bottom style="thin">
        <color rgb="FFA0C6DC"/>
      </bottom>
      <diagonal/>
    </border>
    <border>
      <left style="thin">
        <color rgb="FFA0C6DC"/>
      </left>
      <right/>
      <top style="thin">
        <color rgb="FF8BBAD5"/>
      </top>
      <bottom style="thin">
        <color rgb="FFA0C6DC"/>
      </bottom>
      <diagonal/>
    </border>
    <border>
      <left style="thin">
        <color rgb="FFA0C6DC"/>
      </left>
      <right style="thin">
        <color rgb="FFA0C6DC"/>
      </right>
      <top style="thin">
        <color rgb="FFA0C6DC"/>
      </top>
      <bottom style="thin">
        <color rgb="FFA0C6DC"/>
      </bottom>
      <diagonal/>
    </border>
    <border>
      <left style="thin">
        <color rgb="FFA0C6DC"/>
      </left>
      <right/>
      <top style="thin">
        <color rgb="FF3289B7"/>
      </top>
      <bottom style="thin">
        <color rgb="FFA0C6DC"/>
      </bottom>
      <diagonal/>
    </border>
    <border>
      <left/>
      <right style="thin">
        <color rgb="FFA0C6DC"/>
      </right>
      <top style="thin">
        <color rgb="FF3289B7"/>
      </top>
      <bottom style="thin">
        <color rgb="FFA0C6DC"/>
      </bottom>
      <diagonal/>
    </border>
    <border>
      <left/>
      <right/>
      <top style="dotted">
        <color rgb="FF000000"/>
      </top>
      <bottom/>
      <diagonal/>
    </border>
    <border>
      <left/>
      <right style="thin">
        <color rgb="FFFFFFFF"/>
      </right>
      <top/>
      <bottom style="medium">
        <color rgb="FF3289B7"/>
      </bottom>
      <diagonal/>
    </border>
    <border>
      <left/>
      <right style="thin">
        <color theme="0"/>
      </right>
      <top/>
      <bottom style="thin">
        <color rgb="FF3289B8"/>
      </bottom>
      <diagonal/>
    </border>
    <border>
      <left style="thin">
        <color theme="0"/>
      </left>
      <right/>
      <top style="thin">
        <color rgb="FF3289B8"/>
      </top>
      <bottom style="thin">
        <color rgb="FF3289B8"/>
      </bottom>
      <diagonal/>
    </border>
    <border>
      <left style="thin">
        <color rgb="FFFFFFFF"/>
      </left>
      <right/>
      <top style="thin">
        <color rgb="FF3289B8"/>
      </top>
      <bottom style="thin">
        <color rgb="FF3289B8"/>
      </bottom>
      <diagonal/>
    </border>
    <border>
      <left style="thin">
        <color rgb="FFFFFFFF"/>
      </left>
      <right style="thin">
        <color theme="0"/>
      </right>
      <top/>
      <bottom style="thin">
        <color rgb="FF3289B8"/>
      </bottom>
      <diagonal/>
    </border>
    <border>
      <left/>
      <right style="thin">
        <color rgb="FFFFFFFF"/>
      </right>
      <top/>
      <bottom style="thin">
        <color rgb="FF3289B8"/>
      </bottom>
      <diagonal/>
    </border>
    <border>
      <left style="thin">
        <color rgb="FFFFFFFF"/>
      </left>
      <right style="thin">
        <color theme="0"/>
      </right>
      <top style="thin">
        <color rgb="FF3289B8"/>
      </top>
      <bottom style="thin">
        <color rgb="FF3289B8"/>
      </bottom>
      <diagonal/>
    </border>
    <border>
      <left style="thin">
        <color rgb="FFFFFFFF"/>
      </left>
      <right style="thin">
        <color theme="0"/>
      </right>
      <top/>
      <bottom/>
      <diagonal/>
    </border>
    <border>
      <left/>
      <right/>
      <top style="thin">
        <color rgb="FF3289B8"/>
      </top>
      <bottom style="thin">
        <color rgb="FF3289B8"/>
      </bottom>
      <diagonal/>
    </border>
    <border>
      <left style="thin">
        <color rgb="FFFFFFFF"/>
      </left>
      <right style="thin">
        <color theme="0"/>
      </right>
      <top/>
      <bottom style="thin">
        <color rgb="FF3289B7"/>
      </bottom>
      <diagonal/>
    </border>
    <border>
      <left style="thin">
        <color rgb="FFFFFFFF"/>
      </left>
      <right style="thin">
        <color theme="0"/>
      </right>
      <top style="thin">
        <color rgb="FF3289B7"/>
      </top>
      <bottom/>
      <diagonal/>
    </border>
    <border>
      <left style="thin">
        <color rgb="FFFFFFFF"/>
      </left>
      <right style="thin">
        <color rgb="FFFFFFFF"/>
      </right>
      <top style="thin">
        <color rgb="FF3289B8"/>
      </top>
      <bottom style="thin">
        <color rgb="FF3289B7"/>
      </bottom>
      <diagonal/>
    </border>
    <border>
      <left/>
      <right/>
      <top style="medium">
        <color rgb="FF3289B7"/>
      </top>
      <bottom style="thin">
        <color rgb="FF3289B8"/>
      </bottom>
      <diagonal/>
    </border>
    <border>
      <left style="thin">
        <color rgb="FF3C89B7"/>
      </left>
      <right/>
      <top style="thin">
        <color rgb="FF3C89B7"/>
      </top>
      <bottom/>
      <diagonal/>
    </border>
    <border>
      <left style="thin">
        <color rgb="FFFFFFFF"/>
      </left>
      <right/>
      <top style="thin">
        <color rgb="FF3C89B7"/>
      </top>
      <bottom style="thin">
        <color rgb="FF3C89B7"/>
      </bottom>
      <diagonal/>
    </border>
    <border>
      <left style="thin">
        <color rgb="FFFFFFFF"/>
      </left>
      <right/>
      <top/>
      <bottom style="thin">
        <color rgb="FF3C89B7"/>
      </bottom>
      <diagonal/>
    </border>
    <border>
      <left/>
      <right style="thin">
        <color rgb="FFFFFFFF"/>
      </right>
      <top/>
      <bottom style="thin">
        <color rgb="FF3C89B7"/>
      </bottom>
      <diagonal/>
    </border>
    <border>
      <left style="thin">
        <color theme="0"/>
      </left>
      <right/>
      <top style="thin">
        <color rgb="FF3C89B7"/>
      </top>
      <bottom/>
      <diagonal/>
    </border>
    <border>
      <left/>
      <right/>
      <top style="thin">
        <color rgb="FF3289B7"/>
      </top>
      <bottom style="thin">
        <color rgb="FF3C89B7"/>
      </bottom>
      <diagonal/>
    </border>
    <border>
      <left/>
      <right style="thin">
        <color rgb="FFA1C6DD"/>
      </right>
      <top/>
      <bottom/>
      <diagonal/>
    </border>
    <border>
      <left/>
      <right style="thin">
        <color rgb="FF8BBBD6"/>
      </right>
      <top style="thin">
        <color rgb="FFA0C6DC"/>
      </top>
      <bottom style="thin">
        <color rgb="FFA0C6DC"/>
      </bottom>
      <diagonal/>
    </border>
    <border>
      <left/>
      <right/>
      <top style="thin">
        <color rgb="FFA1C6DD"/>
      </top>
      <bottom/>
      <diagonal/>
    </border>
    <border>
      <left/>
      <right/>
      <top style="thick">
        <color rgb="FF8BBBD6"/>
      </top>
      <bottom/>
      <diagonal/>
    </border>
    <border>
      <left/>
      <right style="thin">
        <color rgb="FFA1C6DD"/>
      </right>
      <top style="thick">
        <color rgb="FF8BBBD6"/>
      </top>
      <bottom/>
      <diagonal/>
    </border>
    <border>
      <left/>
      <right style="thin">
        <color rgb="FFA1C6DD"/>
      </right>
      <top/>
      <bottom style="thin">
        <color rgb="FF8BBAD5"/>
      </bottom>
      <diagonal/>
    </border>
    <border>
      <left/>
      <right style="thin">
        <color rgb="FFA1C6DD"/>
      </right>
      <top style="thin">
        <color rgb="FF8BBAD5"/>
      </top>
      <bottom style="thin">
        <color rgb="FF8BBAD5"/>
      </bottom>
      <diagonal/>
    </border>
    <border>
      <left style="thin">
        <color rgb="FFA0C6DC"/>
      </left>
      <right style="thin">
        <color rgb="FFA1C6DD"/>
      </right>
      <top style="thin">
        <color rgb="FFA0C6DC"/>
      </top>
      <bottom style="thin">
        <color rgb="FFA0C6DC"/>
      </bottom>
      <diagonal/>
    </border>
    <border>
      <left/>
      <right/>
      <top/>
      <bottom style="thin">
        <color rgb="FFA1C6DD"/>
      </bottom>
      <diagonal/>
    </border>
    <border>
      <left/>
      <right style="thin">
        <color rgb="FFA0C6DC"/>
      </right>
      <top style="thin">
        <color rgb="FFA1C6DD"/>
      </top>
      <bottom/>
      <diagonal/>
    </border>
    <border>
      <left/>
      <right style="thin">
        <color theme="0"/>
      </right>
      <top style="thin">
        <color rgb="FF8BBAD5"/>
      </top>
      <bottom style="thin">
        <color theme="0"/>
      </bottom>
      <diagonal/>
    </border>
    <border>
      <left/>
      <right style="thin">
        <color theme="0"/>
      </right>
      <top style="thin">
        <color theme="0"/>
      </top>
      <bottom style="thin">
        <color theme="0"/>
      </bottom>
      <diagonal/>
    </border>
    <border>
      <left style="thin">
        <color rgb="FF3C89B7"/>
      </left>
      <right/>
      <top style="thin">
        <color rgb="FF3289B7"/>
      </top>
      <bottom/>
      <diagonal/>
    </border>
    <border>
      <left/>
      <right style="thin">
        <color theme="0"/>
      </right>
      <top style="thin">
        <color rgb="FF3C89B7"/>
      </top>
      <bottom style="thin">
        <color rgb="FF3C89B7"/>
      </bottom>
      <diagonal/>
    </border>
    <border>
      <left style="thin">
        <color theme="2"/>
      </left>
      <right style="thin">
        <color theme="2"/>
      </right>
      <top style="thin">
        <color theme="2"/>
      </top>
      <bottom style="thin">
        <color theme="2"/>
      </bottom>
      <diagonal/>
    </border>
    <border>
      <left style="thin">
        <color theme="2"/>
      </left>
      <right/>
      <top style="thin">
        <color theme="2"/>
      </top>
      <bottom style="thin">
        <color theme="2"/>
      </bottom>
      <diagonal/>
    </border>
    <border>
      <left style="thin">
        <color theme="2"/>
      </left>
      <right/>
      <top style="thin">
        <color theme="2"/>
      </top>
      <bottom/>
      <diagonal/>
    </border>
    <border>
      <left style="thin">
        <color theme="2"/>
      </left>
      <right style="thin">
        <color theme="2"/>
      </right>
      <top/>
      <bottom style="thin">
        <color theme="2"/>
      </bottom>
      <diagonal/>
    </border>
    <border>
      <left style="thin">
        <color rgb="FFFFFFFF"/>
      </left>
      <right/>
      <top style="thin">
        <color rgb="FF3289B7"/>
      </top>
      <bottom style="thin">
        <color rgb="FF3C89B7"/>
      </bottom>
      <diagonal/>
    </border>
    <border>
      <left style="thin">
        <color rgb="FFFFFFFF"/>
      </left>
      <right/>
      <top style="medium">
        <color rgb="FF3289B7"/>
      </top>
      <bottom style="thin">
        <color rgb="FF3289B7"/>
      </bottom>
      <diagonal/>
    </border>
    <border>
      <left/>
      <right/>
      <top style="medium">
        <color rgb="FF3289B7"/>
      </top>
      <bottom style="thin">
        <color rgb="FF3289B7"/>
      </bottom>
      <diagonal/>
    </border>
    <border>
      <left style="thin">
        <color rgb="FFFFFFFF"/>
      </left>
      <right/>
      <top style="medium">
        <color rgb="FF3289B7"/>
      </top>
      <bottom/>
      <diagonal/>
    </border>
    <border>
      <left/>
      <right style="thin">
        <color rgb="FFFFFFFF"/>
      </right>
      <top style="thin">
        <color rgb="FF3289B7"/>
      </top>
      <bottom style="thin">
        <color rgb="FF3C89B7"/>
      </bottom>
      <diagonal/>
    </border>
    <border>
      <left style="thin">
        <color rgb="FFFFFFFF"/>
      </left>
      <right style="thin">
        <color rgb="FFFFFFFF"/>
      </right>
      <top style="thin">
        <color rgb="FF3C89B7"/>
      </top>
      <bottom style="thin">
        <color rgb="FF3C89B7"/>
      </bottom>
      <diagonal/>
    </border>
    <border>
      <left/>
      <right style="thin">
        <color rgb="FFFFFFFF"/>
      </right>
      <top style="thin">
        <color rgb="FF3C89B7"/>
      </top>
      <bottom style="thin">
        <color rgb="FF3C89B7"/>
      </bottom>
      <diagonal/>
    </border>
    <border>
      <left/>
      <right style="thin">
        <color rgb="FFFFFFFF"/>
      </right>
      <top style="medium">
        <color rgb="FF3289B7"/>
      </top>
      <bottom style="thin">
        <color rgb="FF3289B7"/>
      </bottom>
      <diagonal/>
    </border>
    <border>
      <left/>
      <right/>
      <top style="thin">
        <color theme="4"/>
      </top>
      <bottom style="thin">
        <color rgb="FF3C89B7"/>
      </bottom>
      <diagonal/>
    </border>
    <border>
      <left style="thin">
        <color theme="0"/>
      </left>
      <right style="thin">
        <color rgb="FF3289B7"/>
      </right>
      <top/>
      <bottom/>
      <diagonal/>
    </border>
    <border>
      <left style="thin">
        <color theme="0"/>
      </left>
      <right style="thin">
        <color rgb="FFFFFFFF"/>
      </right>
      <top style="medium">
        <color rgb="FF3289B7"/>
      </top>
      <bottom/>
      <diagonal/>
    </border>
    <border>
      <left style="thin">
        <color theme="0"/>
      </left>
      <right/>
      <top style="thin">
        <color theme="4"/>
      </top>
      <bottom style="thin">
        <color rgb="FF3C89B7"/>
      </bottom>
      <diagonal/>
    </border>
    <border>
      <left style="thin">
        <color theme="0"/>
      </left>
      <right/>
      <top style="thin">
        <color theme="4"/>
      </top>
      <bottom/>
      <diagonal/>
    </border>
    <border>
      <left style="thin">
        <color theme="0"/>
      </left>
      <right/>
      <top/>
      <bottom style="thin">
        <color rgb="FF3C89B7"/>
      </bottom>
      <diagonal/>
    </border>
    <border>
      <left style="thin">
        <color theme="0"/>
      </left>
      <right/>
      <top style="thin">
        <color rgb="FF3C89B7"/>
      </top>
      <bottom style="thin">
        <color rgb="FF3C89B7"/>
      </bottom>
      <diagonal/>
    </border>
    <border>
      <left style="thin">
        <color theme="0"/>
      </left>
      <right/>
      <top/>
      <bottom style="thin">
        <color theme="4"/>
      </bottom>
      <diagonal/>
    </border>
    <border>
      <left style="thin">
        <color theme="0"/>
      </left>
      <right style="thin">
        <color rgb="FFFFFFFF"/>
      </right>
      <top style="thin">
        <color rgb="FF3289B7"/>
      </top>
      <bottom/>
      <diagonal/>
    </border>
    <border>
      <left style="thin">
        <color theme="0"/>
      </left>
      <right/>
      <top style="thin">
        <color theme="4"/>
      </top>
      <bottom style="thin">
        <color theme="0"/>
      </bottom>
      <diagonal/>
    </border>
    <border>
      <left style="thin">
        <color theme="0"/>
      </left>
      <right style="thin">
        <color rgb="FFFFFFFF"/>
      </right>
      <top style="thin">
        <color rgb="FF3289B7"/>
      </top>
      <bottom style="thin">
        <color rgb="FF3289B7"/>
      </bottom>
      <diagonal/>
    </border>
    <border>
      <left/>
      <right style="thin">
        <color theme="0"/>
      </right>
      <top style="thin">
        <color rgb="FF3C89B7"/>
      </top>
      <bottom/>
      <diagonal/>
    </border>
    <border>
      <left style="thin">
        <color theme="0"/>
      </left>
      <right style="thin">
        <color rgb="FF3C89B7"/>
      </right>
      <top style="thin">
        <color rgb="FF3C89B7"/>
      </top>
      <bottom style="thin">
        <color rgb="FF3C89B7"/>
      </bottom>
      <diagonal/>
    </border>
    <border>
      <left style="thin">
        <color theme="0"/>
      </left>
      <right style="thin">
        <color rgb="FF3C89B7"/>
      </right>
      <top/>
      <bottom style="thin">
        <color rgb="FF3C89B7"/>
      </bottom>
      <diagonal/>
    </border>
    <border>
      <left/>
      <right style="thin">
        <color theme="0"/>
      </right>
      <top style="thin">
        <color theme="2"/>
      </top>
      <bottom style="thin">
        <color theme="2"/>
      </bottom>
      <diagonal/>
    </border>
    <border>
      <left style="thin">
        <color theme="0"/>
      </left>
      <right/>
      <top style="thin">
        <color theme="2"/>
      </top>
      <bottom style="thin">
        <color theme="2"/>
      </bottom>
      <diagonal/>
    </border>
    <border>
      <left/>
      <right/>
      <top/>
      <bottom style="thin">
        <color theme="2"/>
      </bottom>
      <diagonal/>
    </border>
    <border>
      <left style="thin">
        <color theme="0"/>
      </left>
      <right style="thin">
        <color rgb="FFFFFFFF"/>
      </right>
      <top/>
      <bottom style="thin">
        <color rgb="FF3289B7"/>
      </bottom>
      <diagonal/>
    </border>
    <border>
      <left/>
      <right/>
      <top style="thin">
        <color theme="2"/>
      </top>
      <bottom style="thin">
        <color theme="0"/>
      </bottom>
      <diagonal/>
    </border>
    <border>
      <left/>
      <right style="thin">
        <color theme="0"/>
      </right>
      <top style="thin">
        <color theme="0"/>
      </top>
      <bottom/>
      <diagonal/>
    </border>
    <border>
      <left style="thin">
        <color theme="0"/>
      </left>
      <right/>
      <top style="thin">
        <color rgb="FF3289B7"/>
      </top>
      <bottom style="thin">
        <color rgb="FF3289B7"/>
      </bottom>
      <diagonal/>
    </border>
    <border>
      <left/>
      <right style="thin">
        <color rgb="FF3C89B7"/>
      </right>
      <top style="thin">
        <color rgb="FF3289B7"/>
      </top>
      <bottom style="thin">
        <color rgb="FF3289B7"/>
      </bottom>
      <diagonal/>
    </border>
    <border>
      <left/>
      <right/>
      <top style="thin">
        <color rgb="FFA0C6DC"/>
      </top>
      <bottom style="thin">
        <color rgb="FF8BBCD6"/>
      </bottom>
      <diagonal/>
    </border>
    <border>
      <left style="thin">
        <color rgb="FF3289B7"/>
      </left>
      <right/>
      <top style="thin">
        <color rgb="FF3289B7"/>
      </top>
      <bottom/>
      <diagonal/>
    </border>
    <border>
      <left style="thin">
        <color theme="0"/>
      </left>
      <right/>
      <top/>
      <bottom style="thin">
        <color rgb="FF3289B7"/>
      </bottom>
      <diagonal/>
    </border>
    <border>
      <left style="thin">
        <color rgb="FF3C89B7"/>
      </left>
      <right style="thin">
        <color rgb="FF3C89B7"/>
      </right>
      <top style="thin">
        <color rgb="FF3289B7"/>
      </top>
      <bottom style="thin">
        <color rgb="FF3289B7"/>
      </bottom>
      <diagonal/>
    </border>
    <border>
      <left style="thin">
        <color theme="0"/>
      </left>
      <right/>
      <top style="thin">
        <color theme="0"/>
      </top>
      <bottom/>
      <diagonal/>
    </border>
    <border>
      <left style="thin">
        <color rgb="FF3289B7"/>
      </left>
      <right/>
      <top/>
      <bottom style="thin">
        <color rgb="FF3C89B7"/>
      </bottom>
      <diagonal/>
    </border>
    <border>
      <left/>
      <right style="thin">
        <color rgb="FF3289B7"/>
      </right>
      <top/>
      <bottom style="thin">
        <color rgb="FF3C89B7"/>
      </bottom>
      <diagonal/>
    </border>
    <border>
      <left style="thin">
        <color rgb="FF3289B7"/>
      </left>
      <right style="thin">
        <color rgb="FF3C89B7"/>
      </right>
      <top/>
      <bottom/>
      <diagonal/>
    </border>
    <border>
      <left style="thin">
        <color theme="0"/>
      </left>
      <right/>
      <top style="thin">
        <color rgb="FF3289B7"/>
      </top>
      <bottom style="thin">
        <color rgb="FF3C89B7"/>
      </bottom>
      <diagonal/>
    </border>
    <border>
      <left style="thin">
        <color rgb="FF3C89B7"/>
      </left>
      <right style="thin">
        <color rgb="FF3C89B7"/>
      </right>
      <top/>
      <bottom style="thin">
        <color rgb="FF3289B7"/>
      </bottom>
      <diagonal/>
    </border>
    <border>
      <left/>
      <right/>
      <top style="thin">
        <color theme="4"/>
      </top>
      <bottom style="thin">
        <color rgb="FF3289B7"/>
      </bottom>
      <diagonal/>
    </border>
    <border>
      <left/>
      <right/>
      <top style="thin">
        <color rgb="FF3C89B7"/>
      </top>
      <bottom style="thin">
        <color rgb="FF3289B7"/>
      </bottom>
      <diagonal/>
    </border>
    <border>
      <left/>
      <right/>
      <top style="thin">
        <color theme="0"/>
      </top>
      <bottom style="thin">
        <color theme="0"/>
      </bottom>
      <diagonal/>
    </border>
    <border>
      <left style="thin">
        <color rgb="FFFFFFFF"/>
      </left>
      <right/>
      <top style="thin">
        <color rgb="FF3C89B7"/>
      </top>
      <bottom style="thin">
        <color rgb="FF3289B7"/>
      </bottom>
      <diagonal/>
    </border>
    <border>
      <left/>
      <right style="thin">
        <color rgb="FFFFFFFF"/>
      </right>
      <top style="thin">
        <color rgb="FF3C89B7"/>
      </top>
      <bottom style="thin">
        <color rgb="FF3289B7"/>
      </bottom>
      <diagonal/>
    </border>
    <border>
      <left style="thin">
        <color rgb="FFFFFFFF"/>
      </left>
      <right style="thin">
        <color theme="0"/>
      </right>
      <top/>
      <bottom style="thin">
        <color rgb="FF3C89B7"/>
      </bottom>
      <diagonal/>
    </border>
    <border>
      <left/>
      <right style="thin">
        <color theme="0"/>
      </right>
      <top/>
      <bottom style="thin">
        <color rgb="FF3C89B7"/>
      </bottom>
      <diagonal/>
    </border>
    <border>
      <left style="thin">
        <color rgb="FFFFFFFF"/>
      </left>
      <right style="thin">
        <color rgb="FFFFFFFF"/>
      </right>
      <top/>
      <bottom style="thin">
        <color rgb="FF3C89B7"/>
      </bottom>
      <diagonal/>
    </border>
    <border>
      <left style="thin">
        <color rgb="FFFFFFFF"/>
      </left>
      <right/>
      <top style="medium">
        <color rgb="FF3289B7"/>
      </top>
      <bottom style="thin">
        <color rgb="FF3C89B7"/>
      </bottom>
      <diagonal/>
    </border>
    <border>
      <left/>
      <right/>
      <top style="medium">
        <color rgb="FF3289B7"/>
      </top>
      <bottom style="thin">
        <color rgb="FF3C89B7"/>
      </bottom>
      <diagonal/>
    </border>
    <border>
      <left/>
      <right style="thin">
        <color theme="0"/>
      </right>
      <top style="medium">
        <color rgb="FF3289B7"/>
      </top>
      <bottom style="thin">
        <color rgb="FF3C89B7"/>
      </bottom>
      <diagonal/>
    </border>
    <border>
      <left/>
      <right style="thin">
        <color theme="0"/>
      </right>
      <top style="thin">
        <color rgb="FF3289B7"/>
      </top>
      <bottom/>
      <diagonal/>
    </border>
    <border>
      <left style="thin">
        <color rgb="FFFFFFFF"/>
      </left>
      <right style="thin">
        <color theme="0"/>
      </right>
      <top style="thin">
        <color rgb="FF3C89B7"/>
      </top>
      <bottom style="thin">
        <color rgb="FF3C89B7"/>
      </bottom>
      <diagonal/>
    </border>
    <border>
      <left/>
      <right style="thin">
        <color rgb="FFFFFFFF"/>
      </right>
      <top style="thin">
        <color rgb="FF3C89B7"/>
      </top>
      <bottom/>
      <diagonal/>
    </border>
    <border>
      <left/>
      <right style="thin">
        <color theme="0"/>
      </right>
      <top style="thin">
        <color theme="4"/>
      </top>
      <bottom style="thin">
        <color rgb="FF3C89B7"/>
      </bottom>
      <diagonal/>
    </border>
    <border>
      <left style="thin">
        <color theme="0"/>
      </left>
      <right/>
      <top/>
      <bottom style="thin">
        <color theme="2"/>
      </bottom>
      <diagonal/>
    </border>
    <border>
      <left/>
      <right style="thin">
        <color theme="0"/>
      </right>
      <top style="thin">
        <color theme="0"/>
      </top>
      <bottom style="thin">
        <color theme="2"/>
      </bottom>
      <diagonal/>
    </border>
    <border>
      <left/>
      <right style="thin">
        <color theme="0"/>
      </right>
      <top style="thin">
        <color theme="2"/>
      </top>
      <bottom/>
      <diagonal/>
    </border>
    <border>
      <left/>
      <right style="thin">
        <color theme="0"/>
      </right>
      <top/>
      <bottom style="thin">
        <color rgb="FF3289B7"/>
      </bottom>
      <diagonal/>
    </border>
    <border>
      <left/>
      <right style="thin">
        <color rgb="FF3289B7"/>
      </right>
      <top style="thin">
        <color rgb="FF3C89B7"/>
      </top>
      <bottom style="thin">
        <color rgb="FF3C89B7"/>
      </bottom>
      <diagonal/>
    </border>
    <border>
      <left style="thin">
        <color rgb="FF3289B7"/>
      </left>
      <right/>
      <top style="thin">
        <color rgb="FF3C89B7"/>
      </top>
      <bottom style="thin">
        <color rgb="FF3C89B7"/>
      </bottom>
      <diagonal/>
    </border>
    <border>
      <left/>
      <right/>
      <top style="thick">
        <color rgb="FF8BBBD6"/>
      </top>
      <bottom style="thin">
        <color rgb="FF8BBAD5"/>
      </bottom>
      <diagonal/>
    </border>
    <border>
      <left style="thin">
        <color rgb="FF8BBBD6"/>
      </left>
      <right/>
      <top style="thin">
        <color rgb="FF8BBBD6"/>
      </top>
      <bottom style="thin">
        <color rgb="FF8BBCD6"/>
      </bottom>
      <diagonal/>
    </border>
    <border>
      <left/>
      <right/>
      <top style="thin">
        <color rgb="FF8BBBD6"/>
      </top>
      <bottom style="thin">
        <color rgb="FF8BBCD6"/>
      </bottom>
      <diagonal/>
    </border>
    <border>
      <left/>
      <right style="thin">
        <color rgb="FF8BBBD6"/>
      </right>
      <top style="thin">
        <color rgb="FF8BBBD6"/>
      </top>
      <bottom style="thin">
        <color rgb="FF8BBCD6"/>
      </bottom>
      <diagonal/>
    </border>
    <border>
      <left style="thin">
        <color rgb="FFA1C6DD"/>
      </left>
      <right/>
      <top/>
      <bottom style="thin">
        <color rgb="FFA1C6DD"/>
      </bottom>
      <diagonal/>
    </border>
    <border>
      <left style="thin">
        <color rgb="FFFFFFFF"/>
      </left>
      <right style="thin">
        <color theme="0"/>
      </right>
      <top style="medium">
        <color rgb="FF3289B7"/>
      </top>
      <bottom/>
      <diagonal/>
    </border>
    <border>
      <left/>
      <right/>
      <top style="medium">
        <color rgb="FF3289B7"/>
      </top>
      <bottom style="thin">
        <color indexed="64"/>
      </bottom>
      <diagonal/>
    </border>
    <border>
      <left style="thin">
        <color rgb="FF3C89B7"/>
      </left>
      <right style="thin">
        <color theme="0"/>
      </right>
      <top style="thin">
        <color theme="0"/>
      </top>
      <bottom style="thin">
        <color theme="0"/>
      </bottom>
      <diagonal/>
    </border>
    <border>
      <left style="thin">
        <color rgb="FF3C89B7"/>
      </left>
      <right/>
      <top style="thin">
        <color rgb="FF3C89B7"/>
      </top>
      <bottom style="thin">
        <color theme="0"/>
      </bottom>
      <diagonal/>
    </border>
    <border>
      <left/>
      <right/>
      <top style="thin">
        <color rgb="FF3C89B7"/>
      </top>
      <bottom style="thin">
        <color theme="0"/>
      </bottom>
      <diagonal/>
    </border>
    <border>
      <left/>
      <right style="thin">
        <color rgb="FFA0C6DC"/>
      </right>
      <top style="thin">
        <color rgb="FF8BBAD5"/>
      </top>
      <bottom/>
      <diagonal/>
    </border>
    <border>
      <left/>
      <right style="thin">
        <color rgb="FF8BBAD5"/>
      </right>
      <top style="thin">
        <color rgb="FFA0C6DC"/>
      </top>
      <bottom style="thin">
        <color rgb="FFA0C6DC"/>
      </bottom>
      <diagonal/>
    </border>
    <border>
      <left/>
      <right/>
      <top style="thick">
        <color rgb="FF8BBBD6"/>
      </top>
      <bottom style="thin">
        <color rgb="FF8CBAD5"/>
      </bottom>
      <diagonal/>
    </border>
    <border>
      <left/>
      <right style="thin">
        <color rgb="FF8BBBD6"/>
      </right>
      <top style="thin">
        <color rgb="FF8CBAD5"/>
      </top>
      <bottom style="thin">
        <color rgb="FFA0C6DC"/>
      </bottom>
      <diagonal/>
    </border>
    <border>
      <left/>
      <right/>
      <top style="thick">
        <color rgb="FFA0C6DC"/>
      </top>
      <bottom style="thin">
        <color rgb="FF8CBAD5"/>
      </bottom>
      <diagonal/>
    </border>
    <border>
      <left/>
      <right/>
      <top style="thick">
        <color rgb="FFA0C6DC"/>
      </top>
      <bottom style="thin">
        <color rgb="FF8BBBD6"/>
      </bottom>
      <diagonal/>
    </border>
    <border>
      <left style="thin">
        <color rgb="FFA0C6DC"/>
      </left>
      <right style="thin">
        <color rgb="FFA0C6DC"/>
      </right>
      <top/>
      <bottom style="thin">
        <color rgb="FFA1C6DD"/>
      </bottom>
      <diagonal/>
    </border>
    <border>
      <left/>
      <right style="thin">
        <color theme="0"/>
      </right>
      <top style="thin">
        <color rgb="FF8BBAD5"/>
      </top>
      <bottom style="thin">
        <color rgb="FF8BBAD5"/>
      </bottom>
      <diagonal/>
    </border>
    <border>
      <left style="thin">
        <color theme="0"/>
      </left>
      <right/>
      <top style="thin">
        <color rgb="FFA0C6DC"/>
      </top>
      <bottom style="thin">
        <color rgb="FF8BBAD5"/>
      </bottom>
      <diagonal/>
    </border>
    <border>
      <left/>
      <right style="thin">
        <color theme="0"/>
      </right>
      <top style="thin">
        <color rgb="FFA0C6DC"/>
      </top>
      <bottom style="thin">
        <color rgb="FF8BBAD5"/>
      </bottom>
      <diagonal/>
    </border>
    <border>
      <left style="thin">
        <color rgb="FF8BBAD5"/>
      </left>
      <right/>
      <top/>
      <bottom/>
      <diagonal/>
    </border>
    <border>
      <left/>
      <right style="thin">
        <color rgb="FF3289B7"/>
      </right>
      <top/>
      <bottom style="thick">
        <color rgb="FF3289B7"/>
      </bottom>
      <diagonal/>
    </border>
    <border>
      <left style="thin">
        <color rgb="FFA0C6DC"/>
      </left>
      <right/>
      <top style="thin">
        <color rgb="FFA1C6DD"/>
      </top>
      <bottom style="thin">
        <color rgb="FFA0C6DC"/>
      </bottom>
      <diagonal/>
    </border>
    <border>
      <left/>
      <right/>
      <top style="thin">
        <color rgb="FFA1C6DD"/>
      </top>
      <bottom style="thin">
        <color rgb="FFA0C6DC"/>
      </bottom>
      <diagonal/>
    </border>
    <border>
      <left/>
      <right style="thin">
        <color rgb="FFA0C6DC"/>
      </right>
      <top style="thin">
        <color rgb="FFA1C6DD"/>
      </top>
      <bottom style="thin">
        <color rgb="FFA0C6DC"/>
      </bottom>
      <diagonal/>
    </border>
    <border>
      <left/>
      <right style="thin">
        <color rgb="FF8BBAD5"/>
      </right>
      <top/>
      <bottom/>
      <diagonal/>
    </border>
    <border>
      <left/>
      <right style="thin">
        <color rgb="FF8BBAD5"/>
      </right>
      <top/>
      <bottom style="thin">
        <color rgb="FFA0C6DC"/>
      </bottom>
      <diagonal/>
    </border>
    <border>
      <left/>
      <right/>
      <top style="thin">
        <color rgb="FF8BBCD6"/>
      </top>
      <bottom style="thin">
        <color rgb="FFA0C6DC"/>
      </bottom>
      <diagonal/>
    </border>
    <border>
      <left/>
      <right style="thin">
        <color rgb="FF8BBBD6"/>
      </right>
      <top/>
      <bottom style="thin">
        <color rgb="FFA0C6DC"/>
      </bottom>
      <diagonal/>
    </border>
    <border>
      <left style="thin">
        <color rgb="FF8BBAD5"/>
      </left>
      <right/>
      <top style="thin">
        <color rgb="FF8BBBD6"/>
      </top>
      <bottom style="thin">
        <color rgb="FFA0C6DC"/>
      </bottom>
      <diagonal/>
    </border>
    <border>
      <left/>
      <right/>
      <top style="thin">
        <color rgb="FFA0C6DC"/>
      </top>
      <bottom style="thin">
        <color rgb="FF3C89B7"/>
      </bottom>
      <diagonal/>
    </border>
    <border>
      <left style="thin">
        <color rgb="FF8BBCD6"/>
      </left>
      <right/>
      <top style="thin">
        <color rgb="FF8BBBD6"/>
      </top>
      <bottom style="thin">
        <color rgb="FF8BBBD6"/>
      </bottom>
      <diagonal/>
    </border>
    <border>
      <left/>
      <right style="thin">
        <color rgb="FF8BBCD6"/>
      </right>
      <top/>
      <bottom/>
      <diagonal/>
    </border>
    <border>
      <left/>
      <right/>
      <top style="thick">
        <color rgb="FF8BBBD6"/>
      </top>
      <bottom style="thin">
        <color rgb="FF8BBBD6"/>
      </bottom>
      <diagonal/>
    </border>
    <border>
      <left style="thin">
        <color rgb="FF3289B8"/>
      </left>
      <right/>
      <top style="thin">
        <color theme="0"/>
      </top>
      <bottom style="thin">
        <color theme="0"/>
      </bottom>
      <diagonal/>
    </border>
    <border>
      <left/>
      <right/>
      <top style="thick">
        <color rgb="FF8BBBD6"/>
      </top>
      <bottom style="thin">
        <color rgb="FFA1C6DD"/>
      </bottom>
      <diagonal/>
    </border>
    <border>
      <left/>
      <right/>
      <top style="thin">
        <color rgb="FFA0C6DC"/>
      </top>
      <bottom style="thin">
        <color rgb="FFA1C6DD"/>
      </bottom>
      <diagonal/>
    </border>
    <border>
      <left/>
      <right/>
      <top style="thin">
        <color rgb="FFA1C6DD"/>
      </top>
      <bottom style="thin">
        <color rgb="FFA1C6DD"/>
      </bottom>
      <diagonal/>
    </border>
    <border>
      <left style="thin">
        <color rgb="FFA1C6DD"/>
      </left>
      <right style="thin">
        <color rgb="FFA1C6DD"/>
      </right>
      <top style="thin">
        <color rgb="FFA1C6DD"/>
      </top>
      <bottom style="thin">
        <color rgb="FFA1C6DD"/>
      </bottom>
      <diagonal/>
    </border>
    <border>
      <left style="thin">
        <color rgb="FFA1C6DD"/>
      </left>
      <right/>
      <top style="thin">
        <color rgb="FFA1C6DD"/>
      </top>
      <bottom style="thin">
        <color rgb="FFA1C6DD"/>
      </bottom>
      <diagonal/>
    </border>
    <border>
      <left style="thin">
        <color rgb="FFA0C6DC"/>
      </left>
      <right/>
      <top style="thin">
        <color rgb="FFA1C6DD"/>
      </top>
      <bottom style="thin">
        <color rgb="FFA1C6DD"/>
      </bottom>
      <diagonal/>
    </border>
    <border>
      <left/>
      <right style="thin">
        <color rgb="FFA0C6DC"/>
      </right>
      <top style="thin">
        <color rgb="FFA1C6DD"/>
      </top>
      <bottom style="thin">
        <color rgb="FFA1C6DD"/>
      </bottom>
      <diagonal/>
    </border>
    <border>
      <left style="thin">
        <color rgb="FF8BBAD5"/>
      </left>
      <right/>
      <top/>
      <bottom style="thin">
        <color rgb="FF8BBAD5"/>
      </bottom>
      <diagonal/>
    </border>
    <border>
      <left/>
      <right style="thin">
        <color rgb="FF8BBAD5"/>
      </right>
      <top/>
      <bottom style="thin">
        <color rgb="FF8BBAD5"/>
      </bottom>
      <diagonal/>
    </border>
    <border>
      <left style="thin">
        <color rgb="FFA0C6DC"/>
      </left>
      <right/>
      <top style="thin">
        <color rgb="FFA0C6DC"/>
      </top>
      <bottom style="thin">
        <color rgb="FFA1C6DD"/>
      </bottom>
      <diagonal/>
    </border>
    <border>
      <left style="thin">
        <color rgb="FF8BBBD6"/>
      </left>
      <right/>
      <top style="thin">
        <color rgb="FFA1C6DD"/>
      </top>
      <bottom style="thin">
        <color rgb="FFA1C6DD"/>
      </bottom>
      <diagonal/>
    </border>
    <border>
      <left/>
      <right/>
      <top style="thin">
        <color rgb="FFA1C6DD"/>
      </top>
      <bottom style="thin">
        <color rgb="FF8BBBD6"/>
      </bottom>
      <diagonal/>
    </border>
    <border>
      <left/>
      <right style="thin">
        <color rgb="FF8BBBD6"/>
      </right>
      <top style="thin">
        <color rgb="FFA1C6DD"/>
      </top>
      <bottom style="thin">
        <color rgb="FF8BBBD6"/>
      </bottom>
      <diagonal/>
    </border>
    <border>
      <left/>
      <right style="thin">
        <color theme="2"/>
      </right>
      <top style="thin">
        <color theme="2"/>
      </top>
      <bottom style="thin">
        <color theme="2"/>
      </bottom>
      <diagonal/>
    </border>
    <border>
      <left/>
      <right style="thin">
        <color theme="0"/>
      </right>
      <top/>
      <bottom style="thin">
        <color theme="0"/>
      </bottom>
      <diagonal/>
    </border>
    <border>
      <left style="thin">
        <color theme="2"/>
      </left>
      <right style="thin">
        <color theme="0"/>
      </right>
      <top style="thin">
        <color theme="2"/>
      </top>
      <bottom style="thin">
        <color theme="2"/>
      </bottom>
      <diagonal/>
    </border>
    <border>
      <left/>
      <right style="thin">
        <color theme="0"/>
      </right>
      <top style="medium">
        <color rgb="FF3289B7"/>
      </top>
      <bottom style="thin">
        <color rgb="FF3289B7"/>
      </bottom>
      <diagonal/>
    </border>
    <border>
      <left/>
      <right style="thin">
        <color theme="0"/>
      </right>
      <top style="thin">
        <color rgb="FF3289B7"/>
      </top>
      <bottom style="thin">
        <color rgb="FF3289B7"/>
      </bottom>
      <diagonal/>
    </border>
    <border>
      <left/>
      <right style="thin">
        <color theme="0"/>
      </right>
      <top style="thin">
        <color rgb="FF3289B7"/>
      </top>
      <bottom style="thin">
        <color theme="4"/>
      </bottom>
      <diagonal/>
    </border>
    <border>
      <left/>
      <right style="thin">
        <color theme="0"/>
      </right>
      <top style="thin">
        <color theme="4"/>
      </top>
      <bottom style="thin">
        <color rgb="FF3289B7"/>
      </bottom>
      <diagonal/>
    </border>
    <border>
      <left/>
      <right style="thin">
        <color theme="0"/>
      </right>
      <top style="thin">
        <color rgb="FF3289B7"/>
      </top>
      <bottom style="thin">
        <color rgb="FF3C89B7"/>
      </bottom>
      <diagonal/>
    </border>
    <border>
      <left style="thin">
        <color theme="0"/>
      </left>
      <right style="thin">
        <color theme="0"/>
      </right>
      <top style="thin">
        <color rgb="FF3C89B7"/>
      </top>
      <bottom style="thin">
        <color rgb="FF3C89B7"/>
      </bottom>
      <diagonal/>
    </border>
    <border>
      <left/>
      <right/>
      <top style="thin">
        <color rgb="FFA1C6DD"/>
      </top>
      <bottom style="thin">
        <color theme="0"/>
      </bottom>
      <diagonal/>
    </border>
    <border>
      <left/>
      <right style="thin">
        <color theme="0"/>
      </right>
      <top style="thin">
        <color rgb="FFA1C6DD"/>
      </top>
      <bottom style="thin">
        <color theme="0"/>
      </bottom>
      <diagonal/>
    </border>
    <border>
      <left/>
      <right style="thin">
        <color theme="0"/>
      </right>
      <top/>
      <bottom style="thin">
        <color rgb="FFA1C6DD"/>
      </bottom>
      <diagonal/>
    </border>
    <border>
      <left/>
      <right style="thin">
        <color rgb="FF8BBBD5"/>
      </right>
      <top style="thin">
        <color rgb="FF8BBAD5"/>
      </top>
      <bottom style="thin">
        <color rgb="FFA0C6DC"/>
      </bottom>
      <diagonal/>
    </border>
    <border>
      <left style="thin">
        <color rgb="FFA0C6DC"/>
      </left>
      <right style="thin">
        <color rgb="FF8BBBD5"/>
      </right>
      <top style="thin">
        <color rgb="FFA0C6DC"/>
      </top>
      <bottom style="thin">
        <color rgb="FFA0C6DC"/>
      </bottom>
      <diagonal/>
    </border>
    <border>
      <left/>
      <right/>
      <top style="thin">
        <color rgb="FF8BBBD5"/>
      </top>
      <bottom style="thin">
        <color rgb="FF8BBBD5"/>
      </bottom>
      <diagonal/>
    </border>
    <border>
      <left style="thin">
        <color rgb="FF8BBBD5"/>
      </left>
      <right style="thin">
        <color rgb="FF8BBBD5"/>
      </right>
      <top style="thin">
        <color rgb="FF8BBBD5"/>
      </top>
      <bottom style="thin">
        <color rgb="FF8BBBD5"/>
      </bottom>
      <diagonal/>
    </border>
    <border>
      <left/>
      <right style="thin">
        <color theme="0"/>
      </right>
      <top style="thin">
        <color rgb="FF8BBBD5"/>
      </top>
      <bottom/>
      <diagonal/>
    </border>
    <border>
      <left style="thin">
        <color rgb="FFA1C6DD"/>
      </left>
      <right style="thin">
        <color rgb="FFA1C6DD"/>
      </right>
      <top style="thin">
        <color rgb="FFA1C6DD"/>
      </top>
      <bottom/>
      <diagonal/>
    </border>
    <border>
      <left/>
      <right/>
      <top/>
      <bottom style="thin">
        <color rgb="FF8BBBD5"/>
      </bottom>
      <diagonal/>
    </border>
    <border>
      <left/>
      <right/>
      <top style="thick">
        <color rgb="FF8BBBD6"/>
      </top>
      <bottom style="thin">
        <color rgb="FF8BBBD5"/>
      </bottom>
      <diagonal/>
    </border>
    <border>
      <left style="thin">
        <color rgb="FF8BBBD6"/>
      </left>
      <right style="thin">
        <color rgb="FF8BBBD6"/>
      </right>
      <top/>
      <bottom/>
      <diagonal/>
    </border>
    <border>
      <left style="thin">
        <color rgb="FF3289B7"/>
      </left>
      <right style="thin">
        <color rgb="FF3289B7"/>
      </right>
      <top style="thin">
        <color rgb="FF3C89B7"/>
      </top>
      <bottom style="thin">
        <color rgb="FF3C89B7"/>
      </bottom>
      <diagonal/>
    </border>
    <border>
      <left style="thin">
        <color rgb="FF3289B7"/>
      </left>
      <right style="thin">
        <color rgb="FF3289B7"/>
      </right>
      <top/>
      <bottom style="thin">
        <color rgb="FF3C89B7"/>
      </bottom>
      <diagonal/>
    </border>
    <border>
      <left style="thin">
        <color theme="0"/>
      </left>
      <right style="thin">
        <color theme="0"/>
      </right>
      <top style="thin">
        <color rgb="FF3C89B7"/>
      </top>
      <bottom style="thin">
        <color theme="0"/>
      </bottom>
      <diagonal/>
    </border>
    <border>
      <left style="thin">
        <color theme="0"/>
      </left>
      <right style="thin">
        <color theme="0"/>
      </right>
      <top style="thin">
        <color rgb="FF3289B7"/>
      </top>
      <bottom style="thin">
        <color theme="0"/>
      </bottom>
      <diagonal/>
    </border>
    <border>
      <left/>
      <right style="thin">
        <color theme="0"/>
      </right>
      <top style="thin">
        <color rgb="FF3289B7"/>
      </top>
      <bottom style="medium">
        <color rgb="FF3289B7"/>
      </bottom>
      <diagonal/>
    </border>
    <border>
      <left style="thin">
        <color rgb="FFFFFFFF"/>
      </left>
      <right style="thin">
        <color theme="0"/>
      </right>
      <top style="thin">
        <color rgb="FF3C89B7"/>
      </top>
      <bottom/>
      <diagonal/>
    </border>
    <border>
      <left style="thin">
        <color rgb="FF3C89B7"/>
      </left>
      <right style="thin">
        <color rgb="FF3C89B7"/>
      </right>
      <top style="thin">
        <color theme="2"/>
      </top>
      <bottom/>
      <diagonal/>
    </border>
    <border>
      <left style="thin">
        <color theme="0"/>
      </left>
      <right style="thin">
        <color theme="0"/>
      </right>
      <top style="thin">
        <color rgb="FF3C89B7"/>
      </top>
      <bottom/>
      <diagonal/>
    </border>
    <border>
      <left style="thin">
        <color theme="0"/>
      </left>
      <right style="thin">
        <color theme="0"/>
      </right>
      <top/>
      <bottom style="thin">
        <color rgb="FF3C89B7"/>
      </bottom>
      <diagonal/>
    </border>
    <border>
      <left/>
      <right/>
      <top style="thin">
        <color rgb="FFFFFFFF"/>
      </top>
      <bottom style="thin">
        <color rgb="FF3C89B7"/>
      </bottom>
      <diagonal/>
    </border>
    <border>
      <left style="dashDot">
        <color rgb="FF3C89B7"/>
      </left>
      <right style="dashDot">
        <color rgb="FF3C89B7"/>
      </right>
      <top style="dashDot">
        <color rgb="FF3C89B7"/>
      </top>
      <bottom style="dashDot">
        <color rgb="FF3C89B7"/>
      </bottom>
      <diagonal/>
    </border>
    <border>
      <left style="thin">
        <color theme="0"/>
      </left>
      <right style="thin">
        <color theme="0"/>
      </right>
      <top style="thin">
        <color theme="0"/>
      </top>
      <bottom style="dashDot">
        <color theme="0"/>
      </bottom>
      <diagonal/>
    </border>
    <border>
      <left style="dashDot">
        <color theme="0"/>
      </left>
      <right/>
      <top style="dashDot">
        <color theme="0"/>
      </top>
      <bottom style="thin">
        <color rgb="FF3C89B7"/>
      </bottom>
      <diagonal/>
    </border>
    <border>
      <left/>
      <right/>
      <top style="dashDot">
        <color theme="0"/>
      </top>
      <bottom style="thin">
        <color rgb="FF3C89B7"/>
      </bottom>
      <diagonal/>
    </border>
    <border>
      <left style="dashDot">
        <color theme="0"/>
      </left>
      <right style="dashDot">
        <color theme="0"/>
      </right>
      <top style="dashDot">
        <color theme="0"/>
      </top>
      <bottom style="thin">
        <color rgb="FF3C89B7"/>
      </bottom>
      <diagonal/>
    </border>
    <border>
      <left style="dashDot">
        <color theme="0"/>
      </left>
      <right style="dashDot">
        <color theme="0"/>
      </right>
      <top style="dashDot">
        <color theme="0"/>
      </top>
      <bottom style="dashDot">
        <color theme="0"/>
      </bottom>
      <diagonal/>
    </border>
    <border>
      <left style="dashDot">
        <color theme="0"/>
      </left>
      <right style="thin">
        <color theme="0"/>
      </right>
      <top style="thin">
        <color theme="0"/>
      </top>
      <bottom style="thin">
        <color rgb="FF3C89B7"/>
      </bottom>
      <diagonal/>
    </border>
    <border>
      <left/>
      <right/>
      <top style="thin">
        <color theme="0"/>
      </top>
      <bottom style="thin">
        <color rgb="FF3C89B7"/>
      </bottom>
      <diagonal/>
    </border>
    <border>
      <left style="thin">
        <color theme="0"/>
      </left>
      <right style="thin">
        <color theme="0"/>
      </right>
      <top style="thin">
        <color theme="0"/>
      </top>
      <bottom style="thin">
        <color rgb="FF3C89B7"/>
      </bottom>
      <diagonal/>
    </border>
    <border>
      <left style="thin">
        <color theme="0"/>
      </left>
      <right/>
      <top style="thin">
        <color theme="0"/>
      </top>
      <bottom style="thin">
        <color rgb="FF3C89B7"/>
      </bottom>
      <diagonal/>
    </border>
    <border>
      <left style="dashDot">
        <color rgb="FF3C89B7"/>
      </left>
      <right/>
      <top style="dashDot">
        <color rgb="FF3C89B7"/>
      </top>
      <bottom style="dashDot">
        <color rgb="FF3C89B7"/>
      </bottom>
      <diagonal/>
    </border>
    <border>
      <left style="thin">
        <color theme="0"/>
      </left>
      <right style="dashDot">
        <color theme="0"/>
      </right>
      <top style="thin">
        <color theme="0"/>
      </top>
      <bottom style="thin">
        <color theme="0"/>
      </bottom>
      <diagonal/>
    </border>
    <border>
      <left style="dashDot">
        <color theme="0"/>
      </left>
      <right/>
      <top style="dashDot">
        <color rgb="FF3C89B7"/>
      </top>
      <bottom style="thin">
        <color theme="0"/>
      </bottom>
      <diagonal/>
    </border>
    <border>
      <left style="dashDot">
        <color theme="0"/>
      </left>
      <right style="dashDot">
        <color theme="0"/>
      </right>
      <top style="dashDot">
        <color rgb="FF3C89B7"/>
      </top>
      <bottom style="thin">
        <color theme="0"/>
      </bottom>
      <diagonal/>
    </border>
    <border>
      <left style="dashDot">
        <color theme="0"/>
      </left>
      <right/>
      <top style="thin">
        <color rgb="FF3C89B7"/>
      </top>
      <bottom style="thin">
        <color theme="0"/>
      </bottom>
      <diagonal/>
    </border>
    <border>
      <left style="dashDot">
        <color theme="0"/>
      </left>
      <right style="thin">
        <color theme="0"/>
      </right>
      <top style="thin">
        <color rgb="FF3C89B7"/>
      </top>
      <bottom style="thin">
        <color theme="0"/>
      </bottom>
      <diagonal/>
    </border>
    <border>
      <left/>
      <right style="thin">
        <color theme="0"/>
      </right>
      <top style="thin">
        <color theme="0"/>
      </top>
      <bottom style="thin">
        <color rgb="FF3C89B7"/>
      </bottom>
      <diagonal/>
    </border>
    <border>
      <left style="dashDot">
        <color theme="0"/>
      </left>
      <right style="thin">
        <color theme="0"/>
      </right>
      <top style="thin">
        <color theme="0"/>
      </top>
      <bottom/>
      <diagonal/>
    </border>
    <border>
      <left style="dashDotDot">
        <color rgb="FF3C89B7"/>
      </left>
      <right style="dashDotDot">
        <color rgb="FF3C89B7"/>
      </right>
      <top style="dashDotDot">
        <color rgb="FF3C89B7"/>
      </top>
      <bottom style="dashDotDot">
        <color rgb="FF3C89B7"/>
      </bottom>
      <diagonal/>
    </border>
    <border>
      <left style="dashDot">
        <color rgb="FF3C89B7"/>
      </left>
      <right style="dashDot">
        <color rgb="FF3C89B7"/>
      </right>
      <top/>
      <bottom style="dashDot">
        <color rgb="FF3C89B7"/>
      </bottom>
      <diagonal/>
    </border>
    <border>
      <left style="dashDot">
        <color rgb="FF3C89B7"/>
      </left>
      <right/>
      <top/>
      <bottom style="dashDot">
        <color rgb="FF3C89B7"/>
      </bottom>
      <diagonal/>
    </border>
    <border>
      <left/>
      <right/>
      <top/>
      <bottom style="dashDotDot">
        <color rgb="FF3C89B7"/>
      </bottom>
      <diagonal/>
    </border>
    <border>
      <left/>
      <right style="dashDotDot">
        <color rgb="FF3C89B7"/>
      </right>
      <top style="dashDotDot">
        <color rgb="FF3C89B7"/>
      </top>
      <bottom style="dashDotDot">
        <color rgb="FF3C89B7"/>
      </bottom>
      <diagonal/>
    </border>
    <border>
      <left/>
      <right style="dashDotDot">
        <color rgb="FF3C89B7"/>
      </right>
      <top/>
      <bottom style="dashDotDot">
        <color rgb="FF3C89B7"/>
      </bottom>
      <diagonal/>
    </border>
    <border>
      <left/>
      <right style="dashDotDot">
        <color rgb="FF3C89B7"/>
      </right>
      <top style="dashDotDot">
        <color rgb="FF3C89B7"/>
      </top>
      <bottom/>
      <diagonal/>
    </border>
    <border>
      <left/>
      <right/>
      <top style="dashDotDot">
        <color rgb="FF3C89B7"/>
      </top>
      <bottom/>
      <diagonal/>
    </border>
    <border>
      <left style="dashDotDot">
        <color rgb="FF3C89B7"/>
      </left>
      <right/>
      <top style="dashDotDot">
        <color rgb="FF3C89B7"/>
      </top>
      <bottom/>
      <diagonal/>
    </border>
    <border>
      <left style="dashDotDot">
        <color rgb="FF3C89B7"/>
      </left>
      <right/>
      <top style="dashDotDot">
        <color rgb="FF3C89B7"/>
      </top>
      <bottom style="dashDotDot">
        <color rgb="FF3C89B7"/>
      </bottom>
      <diagonal/>
    </border>
    <border>
      <left/>
      <right/>
      <top style="dashDotDot">
        <color rgb="FF3C89B7"/>
      </top>
      <bottom style="dashDotDot">
        <color rgb="FF3C89B7"/>
      </bottom>
      <diagonal/>
    </border>
    <border>
      <left style="dashDotDot">
        <color rgb="FF3C89B7"/>
      </left>
      <right style="dashDotDot">
        <color rgb="FF3C89B7"/>
      </right>
      <top style="dashDotDot">
        <color rgb="FF3C89B7"/>
      </top>
      <bottom/>
      <diagonal/>
    </border>
    <border>
      <left style="dashDot">
        <color rgb="FF3C89B7"/>
      </left>
      <right style="dashDot">
        <color rgb="FF3C89B7"/>
      </right>
      <top/>
      <bottom style="dashDotDot">
        <color rgb="FF3C89B7"/>
      </bottom>
      <diagonal/>
    </border>
    <border>
      <left style="dashDot">
        <color rgb="FF3C89B7"/>
      </left>
      <right/>
      <top/>
      <bottom style="dashDotDot">
        <color rgb="FF3C89B7"/>
      </bottom>
      <diagonal/>
    </border>
    <border>
      <left style="thin">
        <color rgb="FF3289B7"/>
      </left>
      <right style="thin">
        <color rgb="FF3C89B7"/>
      </right>
      <top style="thin">
        <color rgb="FF3C89B7"/>
      </top>
      <bottom/>
      <diagonal/>
    </border>
    <border>
      <left/>
      <right/>
      <top style="thin">
        <color rgb="FFA1C6DD"/>
      </top>
      <bottom style="thin">
        <color rgb="FF3C89B7"/>
      </bottom>
      <diagonal/>
    </border>
    <border>
      <left style="thin">
        <color rgb="FF3C89B7"/>
      </left>
      <right style="dashDot">
        <color rgb="FF3C89B7"/>
      </right>
      <top style="thin">
        <color rgb="FF3C89B7"/>
      </top>
      <bottom style="thin">
        <color rgb="FF3C89B7"/>
      </bottom>
      <diagonal/>
    </border>
    <border>
      <left/>
      <right style="thin">
        <color rgb="FF3C89B7"/>
      </right>
      <top style="thin">
        <color rgb="FF3C89B7"/>
      </top>
      <bottom style="dashDot">
        <color rgb="FF3C89B7"/>
      </bottom>
      <diagonal/>
    </border>
    <border>
      <left style="thin">
        <color rgb="FF3C89B7"/>
      </left>
      <right style="thin">
        <color rgb="FF3C89B7"/>
      </right>
      <top style="thin">
        <color rgb="FF3C89B7"/>
      </top>
      <bottom style="dashDot">
        <color rgb="FF3C89B7"/>
      </bottom>
      <diagonal/>
    </border>
    <border>
      <left style="thin">
        <color theme="0"/>
      </left>
      <right style="thin">
        <color theme="0"/>
      </right>
      <top style="thin">
        <color theme="2"/>
      </top>
      <bottom style="thin">
        <color theme="0"/>
      </bottom>
      <diagonal/>
    </border>
    <border>
      <left style="thin">
        <color theme="0"/>
      </left>
      <right style="thin">
        <color theme="0"/>
      </right>
      <top style="thin">
        <color theme="2"/>
      </top>
      <bottom style="thin">
        <color theme="2"/>
      </bottom>
      <diagonal/>
    </border>
    <border>
      <left style="thin">
        <color theme="0"/>
      </left>
      <right style="dashDot">
        <color theme="0"/>
      </right>
      <top style="thin">
        <color theme="2"/>
      </top>
      <bottom style="thin">
        <color theme="2"/>
      </bottom>
      <diagonal/>
    </border>
    <border>
      <left style="thin">
        <color rgb="FF3C89B7"/>
      </left>
      <right style="thin">
        <color theme="0"/>
      </right>
      <top style="thin">
        <color theme="2"/>
      </top>
      <bottom style="thin">
        <color theme="2"/>
      </bottom>
      <diagonal/>
    </border>
    <border>
      <left style="thin">
        <color rgb="FF3C89B7"/>
      </left>
      <right/>
      <top/>
      <bottom style="thin">
        <color theme="2"/>
      </bottom>
      <diagonal/>
    </border>
    <border>
      <left style="thin">
        <color theme="0"/>
      </left>
      <right style="thin">
        <color theme="0"/>
      </right>
      <top style="thin">
        <color theme="0"/>
      </top>
      <bottom style="thin">
        <color theme="2"/>
      </bottom>
      <diagonal/>
    </border>
    <border>
      <left style="thin">
        <color rgb="FF3C89B7"/>
      </left>
      <right/>
      <top style="thin">
        <color theme="2"/>
      </top>
      <bottom/>
      <diagonal/>
    </border>
    <border>
      <left style="thin">
        <color rgb="FFA0C6DC"/>
      </left>
      <right/>
      <top style="thin">
        <color rgb="FF3C89B7"/>
      </top>
      <bottom/>
      <diagonal/>
    </border>
    <border>
      <left/>
      <right style="thin">
        <color rgb="FFA0C6DC"/>
      </right>
      <top style="thin">
        <color rgb="FF3C89B7"/>
      </top>
      <bottom/>
      <diagonal/>
    </border>
    <border>
      <left style="thin">
        <color rgb="FFA0C6DC"/>
      </left>
      <right/>
      <top/>
      <bottom style="thin">
        <color rgb="FF3C89B7"/>
      </bottom>
      <diagonal/>
    </border>
    <border>
      <left/>
      <right style="thin">
        <color rgb="FFA0C6DC"/>
      </right>
      <top/>
      <bottom style="thin">
        <color rgb="FF3C89B7"/>
      </bottom>
      <diagonal/>
    </border>
    <border>
      <left/>
      <right/>
      <top style="thin">
        <color theme="2"/>
      </top>
      <bottom style="thin">
        <color rgb="FF3C89B7"/>
      </bottom>
      <diagonal/>
    </border>
    <border>
      <left style="thin">
        <color theme="0"/>
      </left>
      <right/>
      <top style="medium">
        <color rgb="FF3289B7"/>
      </top>
      <bottom style="thin">
        <color theme="0"/>
      </bottom>
      <diagonal/>
    </border>
    <border>
      <left style="thin">
        <color theme="0"/>
      </left>
      <right style="thin">
        <color theme="0"/>
      </right>
      <top style="medium">
        <color rgb="FF3289B7"/>
      </top>
      <bottom style="thin">
        <color theme="0"/>
      </bottom>
      <diagonal/>
    </border>
    <border>
      <left/>
      <right style="dashDot">
        <color rgb="FF3C89B7"/>
      </right>
      <top style="dashDot">
        <color rgb="FF3C89B7"/>
      </top>
      <bottom style="dashDot">
        <color rgb="FF3C89B7"/>
      </bottom>
      <diagonal/>
    </border>
  </borders>
  <cellStyleXfs count="11">
    <xf numFmtId="0" fontId="0" fillId="0" borderId="0"/>
    <xf numFmtId="0" fontId="26" fillId="0" borderId="0" applyNumberFormat="0" applyFill="0" applyBorder="0" applyAlignment="0" applyProtection="0"/>
    <xf numFmtId="9" fontId="27" fillId="0" borderId="0" applyFont="0" applyFill="0" applyBorder="0" applyAlignment="0" applyProtection="0"/>
    <xf numFmtId="0" fontId="27" fillId="0" borderId="32"/>
    <xf numFmtId="9" fontId="27" fillId="0" borderId="32" applyFont="0" applyFill="0" applyBorder="0" applyAlignment="0" applyProtection="0"/>
    <xf numFmtId="43" fontId="27" fillId="0" borderId="32" applyFont="0" applyFill="0" applyBorder="0" applyAlignment="0" applyProtection="0"/>
    <xf numFmtId="0" fontId="26" fillId="0" borderId="32" applyNumberFormat="0" applyFill="0" applyBorder="0" applyAlignment="0" applyProtection="0"/>
    <xf numFmtId="0" fontId="21" fillId="0" borderId="32"/>
    <xf numFmtId="0" fontId="1" fillId="0" borderId="32"/>
    <xf numFmtId="0" fontId="99" fillId="0" borderId="32"/>
    <xf numFmtId="43" fontId="103" fillId="0" borderId="0" applyFont="0" applyFill="0" applyBorder="0" applyAlignment="0" applyProtection="0"/>
  </cellStyleXfs>
  <cellXfs count="1725">
    <xf numFmtId="0" fontId="0" fillId="0" borderId="0" xfId="0"/>
    <xf numFmtId="0" fontId="30" fillId="0" borderId="32" xfId="0" applyFont="1" applyBorder="1" applyAlignment="1">
      <alignment horizontal="left" vertical="center" wrapText="1"/>
    </xf>
    <xf numFmtId="0" fontId="27" fillId="0" borderId="32" xfId="3"/>
    <xf numFmtId="0" fontId="0" fillId="0" borderId="22" xfId="0" applyBorder="1"/>
    <xf numFmtId="0" fontId="2" fillId="2" borderId="22" xfId="0" applyFont="1" applyFill="1" applyBorder="1" applyAlignment="1">
      <alignment horizontal="left" vertical="center" wrapText="1"/>
    </xf>
    <xf numFmtId="0" fontId="2" fillId="2" borderId="22" xfId="0" applyFont="1" applyFill="1" applyBorder="1" applyAlignment="1">
      <alignment vertical="center"/>
    </xf>
    <xf numFmtId="0" fontId="4" fillId="0" borderId="22" xfId="0" applyFont="1" applyBorder="1" applyAlignment="1">
      <alignment vertical="center"/>
    </xf>
    <xf numFmtId="0" fontId="2" fillId="0" borderId="22" xfId="0" applyFont="1" applyBorder="1" applyAlignment="1">
      <alignment vertical="center"/>
    </xf>
    <xf numFmtId="0" fontId="5" fillId="0" borderId="22" xfId="0" applyFont="1" applyBorder="1" applyAlignment="1">
      <alignment vertical="center"/>
    </xf>
    <xf numFmtId="0" fontId="6" fillId="0" borderId="22" xfId="0" applyFont="1" applyBorder="1" applyAlignment="1">
      <alignment vertical="center"/>
    </xf>
    <xf numFmtId="0" fontId="19" fillId="18" borderId="35" xfId="0" applyFont="1" applyFill="1" applyBorder="1" applyAlignment="1">
      <alignment horizontal="center" vertical="center"/>
    </xf>
    <xf numFmtId="0" fontId="19" fillId="18" borderId="35" xfId="0" applyFont="1" applyFill="1" applyBorder="1" applyAlignment="1">
      <alignment horizontal="left" vertical="center"/>
    </xf>
    <xf numFmtId="49" fontId="20" fillId="0" borderId="35" xfId="0" applyNumberFormat="1" applyFont="1" applyBorder="1" applyAlignment="1">
      <alignment horizontal="center" vertical="center"/>
    </xf>
    <xf numFmtId="0" fontId="20" fillId="0" borderId="35" xfId="0" applyFont="1" applyBorder="1" applyAlignment="1">
      <alignment vertical="center" wrapText="1"/>
    </xf>
    <xf numFmtId="17" fontId="20" fillId="0" borderId="35" xfId="0" applyNumberFormat="1" applyFont="1" applyBorder="1" applyAlignment="1">
      <alignment horizontal="center" vertical="center"/>
    </xf>
    <xf numFmtId="0" fontId="27" fillId="0" borderId="1" xfId="3" applyBorder="1" applyAlignment="1">
      <alignment vertical="center" wrapText="1"/>
    </xf>
    <xf numFmtId="0" fontId="7" fillId="3" borderId="2" xfId="3" applyFont="1" applyFill="1" applyBorder="1" applyAlignment="1">
      <alignment vertical="center" wrapText="1"/>
    </xf>
    <xf numFmtId="0" fontId="7" fillId="3" borderId="1" xfId="3" applyFont="1" applyFill="1" applyBorder="1" applyAlignment="1">
      <alignment vertical="center" wrapText="1"/>
    </xf>
    <xf numFmtId="0" fontId="9" fillId="3" borderId="1" xfId="3" applyFont="1" applyFill="1" applyBorder="1" applyAlignment="1">
      <alignment horizontal="left" vertical="center" wrapText="1"/>
    </xf>
    <xf numFmtId="0" fontId="10" fillId="3" borderId="1" xfId="3" applyFont="1" applyFill="1" applyBorder="1" applyAlignment="1">
      <alignment vertical="center" wrapText="1"/>
    </xf>
    <xf numFmtId="0" fontId="9" fillId="3" borderId="1" xfId="3" applyFont="1" applyFill="1" applyBorder="1" applyAlignment="1">
      <alignment vertical="center" wrapText="1"/>
    </xf>
    <xf numFmtId="0" fontId="12" fillId="3" borderId="1" xfId="3" applyFont="1" applyFill="1" applyBorder="1" applyAlignment="1">
      <alignment vertical="center" wrapText="1"/>
    </xf>
    <xf numFmtId="0" fontId="13" fillId="0" borderId="1" xfId="3" applyFont="1" applyBorder="1" applyAlignment="1">
      <alignment horizontal="left" vertical="center" wrapText="1"/>
    </xf>
    <xf numFmtId="0" fontId="11" fillId="3" borderId="2" xfId="3" applyFont="1" applyFill="1" applyBorder="1" applyAlignment="1">
      <alignment vertical="center" wrapText="1"/>
    </xf>
    <xf numFmtId="0" fontId="14" fillId="3" borderId="1" xfId="3" applyFont="1" applyFill="1" applyBorder="1" applyAlignment="1">
      <alignment vertical="center" wrapText="1"/>
    </xf>
    <xf numFmtId="0" fontId="10" fillId="3" borderId="2" xfId="3" applyFont="1" applyFill="1" applyBorder="1" applyAlignment="1">
      <alignment vertical="center" wrapText="1"/>
    </xf>
    <xf numFmtId="0" fontId="16" fillId="3" borderId="1" xfId="3" applyFont="1" applyFill="1" applyBorder="1" applyAlignment="1">
      <alignment vertical="center" wrapText="1"/>
    </xf>
    <xf numFmtId="0" fontId="16" fillId="4" borderId="1" xfId="3" applyFont="1" applyFill="1" applyBorder="1" applyAlignment="1" applyProtection="1">
      <alignment horizontal="center" vertical="center" wrapText="1"/>
      <protection locked="0"/>
    </xf>
    <xf numFmtId="0" fontId="10" fillId="3" borderId="1" xfId="3" applyFont="1" applyFill="1" applyBorder="1" applyAlignment="1">
      <alignment horizontal="left" vertical="center" wrapText="1"/>
    </xf>
    <xf numFmtId="0" fontId="16" fillId="3" borderId="2" xfId="3" applyFont="1" applyFill="1" applyBorder="1" applyAlignment="1">
      <alignment vertical="center" wrapText="1"/>
    </xf>
    <xf numFmtId="0" fontId="16" fillId="3" borderId="1" xfId="3" applyFont="1" applyFill="1" applyBorder="1" applyAlignment="1">
      <alignment horizontal="center" vertical="center" wrapText="1"/>
    </xf>
    <xf numFmtId="0" fontId="17" fillId="3" borderId="1" xfId="3" applyFont="1" applyFill="1" applyBorder="1" applyAlignment="1">
      <alignment vertical="center" wrapText="1"/>
    </xf>
    <xf numFmtId="0" fontId="18" fillId="3" borderId="2" xfId="3" applyFont="1" applyFill="1" applyBorder="1" applyAlignment="1">
      <alignment vertical="center" wrapText="1"/>
    </xf>
    <xf numFmtId="0" fontId="27" fillId="0" borderId="1" xfId="3" applyBorder="1" applyAlignment="1">
      <alignment wrapText="1"/>
    </xf>
    <xf numFmtId="0" fontId="30" fillId="24" borderId="63" xfId="0" applyFont="1" applyFill="1" applyBorder="1" applyAlignment="1">
      <alignment horizontal="left" vertical="center"/>
    </xf>
    <xf numFmtId="0" fontId="30" fillId="24" borderId="32" xfId="0" applyFont="1" applyFill="1" applyBorder="1" applyAlignment="1">
      <alignment horizontal="left" vertical="center"/>
    </xf>
    <xf numFmtId="0" fontId="30" fillId="24" borderId="32" xfId="0" applyFont="1" applyFill="1" applyBorder="1" applyAlignment="1">
      <alignment horizontal="left" vertical="center" wrapText="1"/>
    </xf>
    <xf numFmtId="0" fontId="30" fillId="0" borderId="72" xfId="0" applyFont="1" applyBorder="1" applyAlignment="1">
      <alignment horizontal="left" vertical="center" wrapText="1"/>
    </xf>
    <xf numFmtId="0" fontId="30" fillId="0" borderId="64" xfId="0" applyFont="1" applyBorder="1" applyAlignment="1">
      <alignment horizontal="left" vertical="center" wrapText="1"/>
    </xf>
    <xf numFmtId="0" fontId="30" fillId="9" borderId="47" xfId="0" applyFont="1" applyFill="1" applyBorder="1" applyAlignment="1">
      <alignment vertical="center" wrapText="1"/>
    </xf>
    <xf numFmtId="0" fontId="30" fillId="9" borderId="77" xfId="0" applyFont="1" applyFill="1" applyBorder="1" applyAlignment="1">
      <alignment vertical="center" wrapText="1"/>
    </xf>
    <xf numFmtId="0" fontId="30" fillId="24" borderId="74" xfId="0" applyFont="1" applyFill="1" applyBorder="1" applyAlignment="1">
      <alignment horizontal="left" vertical="center" wrapText="1"/>
    </xf>
    <xf numFmtId="0" fontId="30" fillId="24" borderId="64" xfId="0" applyFont="1" applyFill="1" applyBorder="1" applyAlignment="1">
      <alignment horizontal="left" vertical="center" wrapText="1"/>
    </xf>
    <xf numFmtId="0" fontId="30" fillId="24" borderId="76" xfId="0" applyFont="1" applyFill="1" applyBorder="1" applyAlignment="1">
      <alignment horizontal="left" vertical="center" wrapText="1"/>
    </xf>
    <xf numFmtId="0" fontId="35" fillId="6" borderId="9" xfId="0" applyFont="1" applyFill="1" applyBorder="1" applyAlignment="1">
      <alignment horizontal="center" vertical="center" wrapText="1"/>
    </xf>
    <xf numFmtId="0" fontId="35" fillId="6" borderId="50" xfId="0" applyFont="1" applyFill="1" applyBorder="1" applyAlignment="1">
      <alignment horizontal="center" vertical="center" wrapText="1"/>
    </xf>
    <xf numFmtId="0" fontId="29" fillId="0" borderId="22" xfId="0" applyFont="1" applyBorder="1"/>
    <xf numFmtId="0" fontId="37" fillId="0" borderId="22" xfId="0" applyFont="1" applyBorder="1" applyAlignment="1">
      <alignment vertical="center"/>
    </xf>
    <xf numFmtId="0" fontId="29" fillId="0" borderId="0" xfId="0" applyFont="1"/>
    <xf numFmtId="0" fontId="29" fillId="0" borderId="13" xfId="0" applyFont="1" applyBorder="1" applyAlignment="1">
      <alignment horizontal="center" vertical="center" wrapText="1"/>
    </xf>
    <xf numFmtId="0" fontId="29" fillId="0" borderId="16" xfId="0" applyFont="1" applyBorder="1" applyAlignment="1">
      <alignment horizontal="center" vertical="center"/>
    </xf>
    <xf numFmtId="0" fontId="29" fillId="0" borderId="22" xfId="0" applyFont="1" applyBorder="1" applyAlignment="1">
      <alignment vertical="center"/>
    </xf>
    <xf numFmtId="0" fontId="29" fillId="0" borderId="51" xfId="0" applyFont="1" applyBorder="1" applyAlignment="1">
      <alignment horizontal="center" vertical="center"/>
    </xf>
    <xf numFmtId="0" fontId="37" fillId="0" borderId="16" xfId="0" applyFont="1" applyBorder="1" applyAlignment="1">
      <alignment horizontal="center" vertical="center"/>
    </xf>
    <xf numFmtId="0" fontId="37" fillId="0" borderId="16" xfId="0" applyFont="1" applyBorder="1" applyAlignment="1">
      <alignment horizontal="center" vertical="center" wrapText="1"/>
    </xf>
    <xf numFmtId="0" fontId="37" fillId="0" borderId="32" xfId="0" applyFont="1" applyBorder="1" applyAlignment="1">
      <alignment horizontal="center" vertical="center" wrapText="1"/>
    </xf>
    <xf numFmtId="0" fontId="29" fillId="3" borderId="9" xfId="0" applyFont="1" applyFill="1" applyBorder="1" applyAlignment="1">
      <alignment horizontal="center" vertical="center" wrapText="1"/>
    </xf>
    <xf numFmtId="0" fontId="29" fillId="0" borderId="32" xfId="0" applyFont="1" applyBorder="1"/>
    <xf numFmtId="0" fontId="29" fillId="0" borderId="40" xfId="0" applyFont="1" applyBorder="1"/>
    <xf numFmtId="0" fontId="37" fillId="0" borderId="39" xfId="0" applyFont="1" applyBorder="1" applyAlignment="1">
      <alignment vertical="center"/>
    </xf>
    <xf numFmtId="0" fontId="29" fillId="0" borderId="39" xfId="0" applyFont="1" applyBorder="1"/>
    <xf numFmtId="0" fontId="29" fillId="0" borderId="32" xfId="0" applyFont="1" applyBorder="1" applyAlignment="1">
      <alignment horizontal="left" vertical="center"/>
    </xf>
    <xf numFmtId="0" fontId="29" fillId="30" borderId="9" xfId="0" applyFont="1" applyFill="1" applyBorder="1" applyAlignment="1">
      <alignment horizontal="center" vertical="center" wrapText="1"/>
    </xf>
    <xf numFmtId="0" fontId="29" fillId="0" borderId="178" xfId="0" applyFont="1" applyBorder="1"/>
    <xf numFmtId="0" fontId="35" fillId="6" borderId="32" xfId="0" applyFont="1" applyFill="1" applyBorder="1" applyAlignment="1">
      <alignment vertical="center" wrapText="1"/>
    </xf>
    <xf numFmtId="0" fontId="35" fillId="6" borderId="47" xfId="0" applyFont="1" applyFill="1" applyBorder="1" applyAlignment="1">
      <alignment vertical="center" wrapText="1"/>
    </xf>
    <xf numFmtId="0" fontId="29" fillId="9" borderId="178" xfId="0" applyFont="1" applyFill="1" applyBorder="1"/>
    <xf numFmtId="0" fontId="20" fillId="4" borderId="65"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29" fillId="0" borderId="181" xfId="0" applyFont="1" applyBorder="1"/>
    <xf numFmtId="0" fontId="37" fillId="0" borderId="182" xfId="0" applyFont="1" applyBorder="1" applyAlignment="1">
      <alignment horizontal="center" vertical="center" wrapText="1"/>
    </xf>
    <xf numFmtId="0" fontId="29" fillId="0" borderId="184" xfId="0" applyFont="1" applyBorder="1"/>
    <xf numFmtId="0" fontId="29" fillId="0" borderId="64" xfId="0" applyFont="1" applyBorder="1" applyAlignment="1">
      <alignment horizontal="left" vertical="center"/>
    </xf>
    <xf numFmtId="0" fontId="29" fillId="0" borderId="46" xfId="0" applyFont="1" applyBorder="1" applyAlignment="1">
      <alignment horizontal="left" vertical="center"/>
    </xf>
    <xf numFmtId="0" fontId="29" fillId="0" borderId="46" xfId="0" applyFont="1" applyBorder="1" applyAlignment="1">
      <alignment horizontal="left" vertical="center" wrapText="1"/>
    </xf>
    <xf numFmtId="0" fontId="54" fillId="31" borderId="32" xfId="0" applyFont="1" applyFill="1" applyBorder="1" applyAlignment="1">
      <alignment horizontal="left" vertical="center" wrapText="1"/>
    </xf>
    <xf numFmtId="0" fontId="55" fillId="31" borderId="32" xfId="0" applyFont="1" applyFill="1" applyBorder="1" applyAlignment="1">
      <alignment horizontal="left" vertical="center"/>
    </xf>
    <xf numFmtId="0" fontId="33" fillId="31" borderId="72" xfId="0" applyFont="1" applyFill="1" applyBorder="1" applyAlignment="1">
      <alignment horizontal="center" vertical="center" wrapText="1"/>
    </xf>
    <xf numFmtId="0" fontId="29" fillId="0" borderId="72" xfId="0" applyFont="1" applyBorder="1" applyAlignment="1">
      <alignment horizontal="left" vertical="center"/>
    </xf>
    <xf numFmtId="0" fontId="30" fillId="10" borderId="72" xfId="0" applyFont="1" applyFill="1" applyBorder="1" applyAlignment="1">
      <alignment horizontal="left" vertical="center" wrapText="1"/>
    </xf>
    <xf numFmtId="0" fontId="29" fillId="0" borderId="22" xfId="0" applyFont="1" applyBorder="1" applyAlignment="1">
      <alignment horizontal="left" vertical="center"/>
    </xf>
    <xf numFmtId="0" fontId="29" fillId="0" borderId="40" xfId="0" applyFont="1" applyBorder="1" applyAlignment="1">
      <alignment horizontal="left" vertical="center"/>
    </xf>
    <xf numFmtId="0" fontId="29" fillId="0" borderId="40" xfId="0" applyFont="1" applyBorder="1" applyAlignment="1">
      <alignment horizontal="left" vertical="center" wrapText="1"/>
    </xf>
    <xf numFmtId="0" fontId="29" fillId="0" borderId="48" xfId="0" applyFont="1" applyBorder="1" applyAlignment="1">
      <alignment horizontal="left" vertical="center"/>
    </xf>
    <xf numFmtId="0" fontId="33" fillId="31" borderId="205" xfId="0" applyFont="1" applyFill="1" applyBorder="1" applyAlignment="1">
      <alignment horizontal="center" vertical="center" wrapText="1"/>
    </xf>
    <xf numFmtId="0" fontId="30" fillId="24" borderId="206" xfId="0" applyFont="1" applyFill="1" applyBorder="1" applyAlignment="1">
      <alignment horizontal="left" vertical="center" wrapText="1"/>
    </xf>
    <xf numFmtId="0" fontId="35" fillId="6" borderId="32" xfId="0" applyFont="1" applyFill="1" applyBorder="1" applyAlignment="1">
      <alignment horizontal="center" vertical="center" wrapText="1"/>
    </xf>
    <xf numFmtId="0" fontId="37" fillId="0" borderId="66" xfId="0" applyFont="1" applyBorder="1" applyAlignment="1">
      <alignment horizontal="center" vertical="center" wrapText="1"/>
    </xf>
    <xf numFmtId="0" fontId="37" fillId="0" borderId="193"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57" xfId="0" applyFont="1" applyBorder="1" applyAlignment="1">
      <alignment horizontal="center" vertical="center" wrapText="1"/>
    </xf>
    <xf numFmtId="0" fontId="37" fillId="4" borderId="67"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7" fillId="0" borderId="51" xfId="0" applyFont="1" applyBorder="1" applyAlignment="1">
      <alignment horizontal="center" vertical="center"/>
    </xf>
    <xf numFmtId="0" fontId="37" fillId="0" borderId="166" xfId="0" applyFont="1" applyBorder="1" applyAlignment="1">
      <alignment horizontal="center" vertical="center"/>
    </xf>
    <xf numFmtId="0" fontId="37" fillId="0" borderId="32" xfId="0" applyFont="1" applyBorder="1" applyAlignment="1">
      <alignment horizontal="center" vertical="center"/>
    </xf>
    <xf numFmtId="0" fontId="37" fillId="0" borderId="61" xfId="0" applyFont="1" applyBorder="1" applyAlignment="1">
      <alignment horizontal="center" vertical="center" wrapText="1"/>
    </xf>
    <xf numFmtId="0" fontId="50" fillId="9" borderId="32" xfId="0" applyFont="1" applyFill="1" applyBorder="1" applyAlignment="1">
      <alignment horizontal="center" vertical="center"/>
    </xf>
    <xf numFmtId="0" fontId="37" fillId="10" borderId="61" xfId="0" applyFont="1" applyFill="1" applyBorder="1" applyAlignment="1">
      <alignment horizontal="center" vertical="center" wrapText="1"/>
    </xf>
    <xf numFmtId="0" fontId="37" fillId="0" borderId="47" xfId="0" applyFont="1" applyBorder="1" applyAlignment="1">
      <alignment horizontal="center" vertical="center" wrapText="1"/>
    </xf>
    <xf numFmtId="0" fontId="37" fillId="28" borderId="59"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7" fillId="28" borderId="50"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7" fillId="28" borderId="214"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7" fillId="28" borderId="50" xfId="0" applyFont="1" applyFill="1" applyBorder="1" applyAlignment="1" applyProtection="1">
      <alignment vertical="center" wrapText="1"/>
      <protection locked="0"/>
    </xf>
    <xf numFmtId="0" fontId="37" fillId="28" borderId="218" xfId="0" applyFont="1" applyFill="1" applyBorder="1" applyAlignment="1" applyProtection="1">
      <alignment vertical="center" wrapText="1"/>
      <protection locked="0"/>
    </xf>
    <xf numFmtId="0" fontId="39" fillId="9" borderId="32" xfId="3" applyFont="1" applyFill="1" applyAlignment="1">
      <alignment vertical="center"/>
    </xf>
    <xf numFmtId="0" fontId="50" fillId="0" borderId="0" xfId="0" applyFont="1" applyAlignment="1">
      <alignment vertical="center"/>
    </xf>
    <xf numFmtId="0" fontId="50" fillId="0" borderId="0" xfId="0" applyFont="1" applyAlignment="1">
      <alignment horizontal="left" vertical="center"/>
    </xf>
    <xf numFmtId="0" fontId="50" fillId="0" borderId="32" xfId="0" applyFont="1" applyBorder="1" applyAlignment="1">
      <alignment vertical="center"/>
    </xf>
    <xf numFmtId="0" fontId="50" fillId="0" borderId="22" xfId="0" applyFont="1" applyBorder="1" applyAlignment="1">
      <alignment vertical="center"/>
    </xf>
    <xf numFmtId="0" fontId="50" fillId="0" borderId="40" xfId="0" applyFont="1" applyBorder="1" applyAlignment="1">
      <alignment vertical="center"/>
    </xf>
    <xf numFmtId="0" fontId="50" fillId="0" borderId="40" xfId="0" applyFont="1" applyBorder="1" applyAlignment="1">
      <alignment horizontal="left" vertical="center"/>
    </xf>
    <xf numFmtId="0" fontId="50" fillId="0" borderId="212" xfId="0" applyFont="1" applyBorder="1" applyAlignment="1">
      <alignment vertical="center"/>
    </xf>
    <xf numFmtId="0" fontId="50" fillId="0" borderId="39" xfId="0" applyFont="1" applyBorder="1" applyAlignment="1">
      <alignment horizontal="left" vertical="center"/>
    </xf>
    <xf numFmtId="1" fontId="50" fillId="0" borderId="39" xfId="0" applyNumberFormat="1" applyFont="1" applyBorder="1" applyAlignment="1">
      <alignment horizontal="left" vertical="center"/>
    </xf>
    <xf numFmtId="2" fontId="50" fillId="0" borderId="22" xfId="0" applyNumberFormat="1" applyFont="1" applyBorder="1" applyAlignment="1">
      <alignment horizontal="left" vertical="center"/>
    </xf>
    <xf numFmtId="0" fontId="50" fillId="0" borderId="31" xfId="0" applyFont="1" applyBorder="1" applyAlignment="1">
      <alignment vertical="center"/>
    </xf>
    <xf numFmtId="0" fontId="63" fillId="31" borderId="65" xfId="0" applyFont="1" applyFill="1" applyBorder="1" applyAlignment="1">
      <alignment horizontal="center" vertical="center" wrapText="1"/>
    </xf>
    <xf numFmtId="2" fontId="50" fillId="0" borderId="39" xfId="0" applyNumberFormat="1" applyFont="1" applyBorder="1" applyAlignment="1">
      <alignment horizontal="left" vertical="center"/>
    </xf>
    <xf numFmtId="0" fontId="50" fillId="0" borderId="39" xfId="0" applyFont="1" applyBorder="1" applyAlignment="1">
      <alignment vertical="center"/>
    </xf>
    <xf numFmtId="0" fontId="50" fillId="9" borderId="22" xfId="0" applyFont="1" applyFill="1" applyBorder="1" applyAlignment="1">
      <alignment vertical="center"/>
    </xf>
    <xf numFmtId="0" fontId="50" fillId="9" borderId="40" xfId="0" applyFont="1" applyFill="1" applyBorder="1" applyAlignment="1">
      <alignment horizontal="left" vertical="center"/>
    </xf>
    <xf numFmtId="2" fontId="50" fillId="9" borderId="22" xfId="0" applyNumberFormat="1" applyFont="1" applyFill="1" applyBorder="1" applyAlignment="1">
      <alignment horizontal="left" vertical="center"/>
    </xf>
    <xf numFmtId="0" fontId="50" fillId="9" borderId="22" xfId="0" applyFont="1" applyFill="1" applyBorder="1" applyAlignment="1">
      <alignment horizontal="left" vertical="center"/>
    </xf>
    <xf numFmtId="0" fontId="50" fillId="9" borderId="178" xfId="0" applyFont="1" applyFill="1" applyBorder="1" applyAlignment="1">
      <alignment vertical="center"/>
    </xf>
    <xf numFmtId="1" fontId="50" fillId="9" borderId="22" xfId="0" applyNumberFormat="1" applyFont="1" applyFill="1" applyBorder="1" applyAlignment="1">
      <alignment horizontal="left" vertical="center"/>
    </xf>
    <xf numFmtId="0" fontId="41" fillId="2" borderId="216" xfId="0" applyFont="1" applyFill="1" applyBorder="1" applyAlignment="1">
      <alignment horizontal="left" vertical="center" wrapText="1"/>
    </xf>
    <xf numFmtId="0" fontId="37" fillId="28" borderId="224" xfId="0" applyFont="1" applyFill="1" applyBorder="1" applyAlignment="1" applyProtection="1">
      <alignment vertical="center" wrapText="1"/>
      <protection locked="0"/>
    </xf>
    <xf numFmtId="0" fontId="53" fillId="0" borderId="32" xfId="0" applyFont="1" applyBorder="1" applyAlignment="1">
      <alignment vertical="center"/>
    </xf>
    <xf numFmtId="0" fontId="50" fillId="10" borderId="166" xfId="0" applyFont="1" applyFill="1" applyBorder="1" applyAlignment="1">
      <alignment horizontal="center" vertical="center"/>
    </xf>
    <xf numFmtId="0" fontId="50" fillId="10" borderId="64" xfId="0" applyFont="1" applyFill="1" applyBorder="1" applyAlignment="1">
      <alignment horizontal="center" vertical="center"/>
    </xf>
    <xf numFmtId="10" fontId="30" fillId="24" borderId="74" xfId="0" applyNumberFormat="1" applyFont="1" applyFill="1" applyBorder="1" applyAlignment="1">
      <alignment horizontal="left" vertical="center" wrapText="1"/>
    </xf>
    <xf numFmtId="0" fontId="30" fillId="10" borderId="64" xfId="0" applyFont="1" applyFill="1" applyBorder="1" applyAlignment="1">
      <alignment horizontal="left" vertical="center" wrapText="1"/>
    </xf>
    <xf numFmtId="0" fontId="37" fillId="0" borderId="72" xfId="0" applyFont="1" applyBorder="1" applyAlignment="1">
      <alignment horizontal="left" vertical="center" wrapText="1"/>
    </xf>
    <xf numFmtId="0" fontId="37" fillId="0" borderId="199" xfId="0" applyFont="1" applyBorder="1" applyAlignment="1">
      <alignment horizontal="left" vertical="center" wrapText="1"/>
    </xf>
    <xf numFmtId="0" fontId="37" fillId="10" borderId="199" xfId="0" applyFont="1" applyFill="1" applyBorder="1" applyAlignment="1">
      <alignment horizontal="left" vertical="center" wrapText="1"/>
    </xf>
    <xf numFmtId="0" fontId="37" fillId="0" borderId="46" xfId="0" applyFont="1" applyBorder="1" applyAlignment="1">
      <alignment horizontal="left" vertical="center" wrapText="1"/>
    </xf>
    <xf numFmtId="0" fontId="37" fillId="0" borderId="198" xfId="0" applyFont="1" applyBorder="1" applyAlignment="1">
      <alignment horizontal="left" vertical="center" wrapText="1"/>
    </xf>
    <xf numFmtId="0" fontId="37" fillId="10" borderId="198" xfId="0" applyFont="1" applyFill="1" applyBorder="1" applyAlignment="1">
      <alignment horizontal="left" vertical="center" wrapText="1"/>
    </xf>
    <xf numFmtId="0" fontId="35" fillId="6" borderId="32" xfId="3" applyFont="1" applyFill="1" applyAlignment="1">
      <alignment horizontal="center" vertical="center" wrapText="1"/>
    </xf>
    <xf numFmtId="0" fontId="35" fillId="6" borderId="160" xfId="3" applyFont="1" applyFill="1" applyBorder="1" applyAlignment="1">
      <alignment horizontal="center" vertical="center" wrapText="1"/>
    </xf>
    <xf numFmtId="0" fontId="38" fillId="0" borderId="34" xfId="3" applyFont="1" applyBorder="1" applyAlignment="1">
      <alignment vertical="center" wrapText="1"/>
    </xf>
    <xf numFmtId="0" fontId="29" fillId="0" borderId="38" xfId="3" applyFont="1" applyBorder="1" applyAlignment="1">
      <alignment horizontal="left" vertical="center" wrapText="1"/>
    </xf>
    <xf numFmtId="0" fontId="38" fillId="0" borderId="38" xfId="3" applyFont="1" applyBorder="1" applyAlignment="1">
      <alignment vertical="center" wrapText="1"/>
    </xf>
    <xf numFmtId="0" fontId="29" fillId="0" borderId="16" xfId="3" applyFont="1" applyBorder="1" applyAlignment="1">
      <alignment horizontal="left" vertical="center" wrapText="1"/>
    </xf>
    <xf numFmtId="0" fontId="38" fillId="0" borderId="34" xfId="3" applyFont="1" applyBorder="1" applyAlignment="1">
      <alignment horizontal="left" vertical="center" wrapText="1"/>
    </xf>
    <xf numFmtId="0" fontId="29" fillId="0" borderId="26" xfId="3" applyFont="1" applyBorder="1" applyAlignment="1">
      <alignment horizontal="left" vertical="center" wrapText="1"/>
    </xf>
    <xf numFmtId="0" fontId="38" fillId="0" borderId="152" xfId="3" applyFont="1" applyBorder="1" applyAlignment="1">
      <alignment vertical="center" wrapText="1"/>
    </xf>
    <xf numFmtId="0" fontId="38" fillId="0" borderId="149" xfId="3" applyFont="1" applyBorder="1" applyAlignment="1">
      <alignment horizontal="left" vertical="center" wrapText="1"/>
    </xf>
    <xf numFmtId="0" fontId="38" fillId="0" borderId="149" xfId="3" applyFont="1" applyBorder="1" applyAlignment="1">
      <alignment vertical="center" wrapText="1"/>
    </xf>
    <xf numFmtId="0" fontId="29" fillId="0" borderId="25" xfId="3" applyFont="1" applyBorder="1" applyAlignment="1">
      <alignment vertical="center" wrapText="1"/>
    </xf>
    <xf numFmtId="0" fontId="37" fillId="0" borderId="195" xfId="0" applyFont="1" applyBorder="1" applyAlignment="1">
      <alignment horizontal="left" vertical="center" wrapText="1"/>
    </xf>
    <xf numFmtId="0" fontId="37" fillId="0" borderId="196" xfId="0" applyFont="1" applyBorder="1" applyAlignment="1">
      <alignment horizontal="left" vertical="center" wrapText="1"/>
    </xf>
    <xf numFmtId="0" fontId="37" fillId="0" borderId="197" xfId="0" applyFont="1" applyBorder="1" applyAlignment="1">
      <alignment horizontal="left" vertical="center" wrapText="1"/>
    </xf>
    <xf numFmtId="0" fontId="37" fillId="0" borderId="46" xfId="0" applyFont="1" applyBorder="1" applyAlignment="1">
      <alignment vertical="center" wrapText="1"/>
    </xf>
    <xf numFmtId="0" fontId="37" fillId="0" borderId="200" xfId="0" applyFont="1" applyBorder="1" applyAlignment="1">
      <alignment horizontal="left" vertical="center" wrapText="1"/>
    </xf>
    <xf numFmtId="0" fontId="37" fillId="0" borderId="201" xfId="0" applyFont="1" applyBorder="1" applyAlignment="1">
      <alignment horizontal="left" vertical="center" wrapText="1"/>
    </xf>
    <xf numFmtId="0" fontId="37" fillId="0" borderId="115" xfId="0" applyFont="1" applyBorder="1" applyAlignment="1">
      <alignment horizontal="left" vertical="center" wrapText="1"/>
    </xf>
    <xf numFmtId="0" fontId="37" fillId="0" borderId="210" xfId="0" applyFont="1" applyBorder="1" applyAlignment="1">
      <alignment horizontal="left" vertical="center" wrapText="1"/>
    </xf>
    <xf numFmtId="0" fontId="37" fillId="0" borderId="202" xfId="0" applyFont="1" applyBorder="1" applyAlignment="1">
      <alignment horizontal="left" vertical="center" wrapText="1"/>
    </xf>
    <xf numFmtId="0" fontId="50" fillId="10" borderId="223" xfId="0" applyFont="1" applyFill="1" applyBorder="1" applyAlignment="1">
      <alignment horizontal="left" vertical="center" wrapText="1"/>
    </xf>
    <xf numFmtId="0" fontId="50" fillId="10" borderId="72" xfId="0" applyFont="1" applyFill="1" applyBorder="1" applyAlignment="1">
      <alignment horizontal="left" vertical="center" wrapText="1"/>
    </xf>
    <xf numFmtId="0" fontId="50" fillId="10" borderId="64" xfId="0" applyFont="1" applyFill="1" applyBorder="1" applyAlignment="1">
      <alignment horizontal="left" vertical="center" wrapText="1"/>
    </xf>
    <xf numFmtId="0" fontId="37" fillId="10" borderId="202" xfId="0" applyFont="1" applyFill="1" applyBorder="1" applyAlignment="1">
      <alignment horizontal="left" vertical="center" wrapText="1"/>
    </xf>
    <xf numFmtId="0" fontId="37" fillId="10" borderId="32" xfId="0" applyFont="1" applyFill="1" applyBorder="1" applyAlignment="1">
      <alignment horizontal="left" vertical="center" wrapText="1"/>
    </xf>
    <xf numFmtId="0" fontId="37" fillId="10" borderId="72" xfId="0" applyFont="1" applyFill="1" applyBorder="1" applyAlignment="1">
      <alignment horizontal="center" vertical="center" wrapText="1"/>
    </xf>
    <xf numFmtId="0" fontId="37" fillId="0" borderId="165" xfId="0" applyFont="1" applyBorder="1" applyAlignment="1">
      <alignment horizontal="left" vertical="center" wrapText="1"/>
    </xf>
    <xf numFmtId="0" fontId="37" fillId="10" borderId="72" xfId="0" applyFont="1" applyFill="1" applyBorder="1" applyAlignment="1">
      <alignment horizontal="left" vertical="center" wrapText="1"/>
    </xf>
    <xf numFmtId="0" fontId="30" fillId="11" borderId="65" xfId="0" applyFont="1" applyFill="1" applyBorder="1" applyAlignment="1" applyProtection="1">
      <alignment horizontal="left" vertical="center" wrapText="1"/>
      <protection locked="0"/>
    </xf>
    <xf numFmtId="0" fontId="30" fillId="10" borderId="205" xfId="0" applyFont="1" applyFill="1" applyBorder="1" applyAlignment="1" applyProtection="1">
      <alignment horizontal="left" vertical="center" wrapText="1"/>
      <protection locked="0"/>
    </xf>
    <xf numFmtId="0" fontId="30" fillId="12" borderId="67" xfId="0" applyFont="1" applyFill="1" applyBorder="1" applyAlignment="1" applyProtection="1">
      <alignment vertical="center" wrapText="1"/>
      <protection locked="0"/>
    </xf>
    <xf numFmtId="0" fontId="30" fillId="11" borderId="206" xfId="0" applyFont="1" applyFill="1" applyBorder="1" applyAlignment="1" applyProtection="1">
      <alignment horizontal="left" vertical="center" wrapText="1"/>
      <protection locked="0"/>
    </xf>
    <xf numFmtId="0" fontId="30" fillId="10" borderId="198" xfId="0" applyFont="1" applyFill="1" applyBorder="1" applyAlignment="1" applyProtection="1">
      <alignment horizontal="left" vertical="center" wrapText="1"/>
      <protection locked="0"/>
    </xf>
    <xf numFmtId="0" fontId="30" fillId="10" borderId="65" xfId="0" applyFont="1" applyFill="1" applyBorder="1" applyAlignment="1" applyProtection="1">
      <alignment horizontal="left" vertical="center" wrapText="1"/>
      <protection locked="0"/>
    </xf>
    <xf numFmtId="0" fontId="30" fillId="10" borderId="205" xfId="0" applyFont="1" applyFill="1" applyBorder="1" applyAlignment="1" applyProtection="1">
      <alignment vertical="center" wrapText="1"/>
      <protection locked="0"/>
    </xf>
    <xf numFmtId="0" fontId="30" fillId="11" borderId="198" xfId="0" applyFont="1" applyFill="1" applyBorder="1" applyAlignment="1" applyProtection="1">
      <alignment horizontal="left" vertical="center" wrapText="1"/>
      <protection locked="0"/>
    </xf>
    <xf numFmtId="0" fontId="30" fillId="11" borderId="32" xfId="0" applyFont="1" applyFill="1" applyBorder="1" applyAlignment="1" applyProtection="1">
      <alignment horizontal="left" vertical="center" wrapText="1"/>
      <protection locked="0"/>
    </xf>
    <xf numFmtId="0" fontId="30" fillId="11" borderId="67" xfId="0" applyFont="1" applyFill="1" applyBorder="1" applyAlignment="1" applyProtection="1">
      <alignment horizontal="left" vertical="center" wrapText="1"/>
      <protection locked="0"/>
    </xf>
    <xf numFmtId="0" fontId="50" fillId="11" borderId="65" xfId="0" applyFont="1" applyFill="1" applyBorder="1" applyAlignment="1" applyProtection="1">
      <alignment vertical="center"/>
      <protection locked="0"/>
    </xf>
    <xf numFmtId="0" fontId="37" fillId="10" borderId="46" xfId="0" applyFont="1" applyFill="1" applyBorder="1" applyAlignment="1">
      <alignment horizontal="left" vertical="center" wrapText="1"/>
    </xf>
    <xf numFmtId="0" fontId="37" fillId="10" borderId="223" xfId="0" applyFont="1" applyFill="1" applyBorder="1" applyAlignment="1">
      <alignment horizontal="left" vertical="center" wrapText="1"/>
    </xf>
    <xf numFmtId="0" fontId="56" fillId="0" borderId="32" xfId="0" applyFont="1" applyBorder="1" applyAlignment="1">
      <alignment horizontal="center" vertical="center"/>
    </xf>
    <xf numFmtId="0" fontId="55" fillId="0" borderId="32" xfId="0" applyFont="1" applyBorder="1" applyAlignment="1">
      <alignment horizontal="left" vertical="center"/>
    </xf>
    <xf numFmtId="0" fontId="38" fillId="0" borderId="231" xfId="3" applyFont="1" applyBorder="1" applyAlignment="1">
      <alignment vertical="center" wrapText="1"/>
    </xf>
    <xf numFmtId="0" fontId="29" fillId="4" borderId="232" xfId="3" applyFont="1" applyFill="1" applyBorder="1" applyAlignment="1" applyProtection="1">
      <alignment horizontal="left" vertical="center" wrapText="1"/>
      <protection locked="0"/>
    </xf>
    <xf numFmtId="0" fontId="29" fillId="4" borderId="190" xfId="3" applyFont="1" applyFill="1" applyBorder="1" applyAlignment="1" applyProtection="1">
      <alignment horizontal="left" vertical="center" wrapText="1"/>
      <protection locked="0"/>
    </xf>
    <xf numFmtId="0" fontId="29" fillId="4" borderId="30" xfId="3" applyFont="1" applyFill="1" applyBorder="1" applyAlignment="1" applyProtection="1">
      <alignment horizontal="left" vertical="center" wrapText="1"/>
      <protection locked="0"/>
    </xf>
    <xf numFmtId="0" fontId="29" fillId="4" borderId="28" xfId="3" applyFont="1" applyFill="1" applyBorder="1" applyAlignment="1" applyProtection="1">
      <alignment horizontal="left" vertical="center" wrapText="1"/>
      <protection locked="0"/>
    </xf>
    <xf numFmtId="0" fontId="29" fillId="4" borderId="72" xfId="3" applyFont="1" applyFill="1" applyBorder="1" applyAlignment="1" applyProtection="1">
      <alignment horizontal="left" vertical="center" wrapText="1"/>
      <protection locked="0"/>
    </xf>
    <xf numFmtId="0" fontId="29" fillId="28" borderId="72" xfId="3" applyFont="1" applyFill="1" applyBorder="1" applyAlignment="1" applyProtection="1">
      <alignment horizontal="left" vertical="center" wrapText="1"/>
      <protection locked="0"/>
    </xf>
    <xf numFmtId="0" fontId="29" fillId="4" borderId="64" xfId="3" applyFont="1" applyFill="1" applyBorder="1" applyAlignment="1" applyProtection="1">
      <alignment horizontal="left" vertical="center" wrapText="1"/>
      <protection locked="0"/>
    </xf>
    <xf numFmtId="0" fontId="29" fillId="27" borderId="15" xfId="3" applyFont="1" applyFill="1" applyBorder="1" applyAlignment="1" applyProtection="1">
      <alignment vertical="center" wrapText="1"/>
      <protection locked="0"/>
    </xf>
    <xf numFmtId="0" fontId="29" fillId="4" borderId="15" xfId="3" applyFont="1" applyFill="1" applyBorder="1" applyAlignment="1" applyProtection="1">
      <alignment horizontal="left" vertical="center" wrapText="1"/>
      <protection locked="0"/>
    </xf>
    <xf numFmtId="0" fontId="29" fillId="4" borderId="78" xfId="3" applyFont="1" applyFill="1" applyBorder="1" applyAlignment="1" applyProtection="1">
      <alignment horizontal="left" vertical="center" wrapText="1"/>
      <protection locked="0"/>
    </xf>
    <xf numFmtId="0" fontId="29" fillId="4" borderId="25" xfId="3" applyFont="1" applyFill="1" applyBorder="1" applyAlignment="1" applyProtection="1">
      <alignment vertical="center" wrapText="1"/>
      <protection locked="0"/>
    </xf>
    <xf numFmtId="0" fontId="29" fillId="4" borderId="25" xfId="3" applyFont="1" applyFill="1" applyBorder="1" applyAlignment="1" applyProtection="1">
      <alignment horizontal="left" vertical="center" wrapText="1"/>
      <protection locked="0"/>
    </xf>
    <xf numFmtId="0" fontId="29" fillId="11" borderId="25" xfId="3" applyFont="1" applyFill="1" applyBorder="1" applyAlignment="1" applyProtection="1">
      <alignment vertical="center"/>
      <protection locked="0"/>
    </xf>
    <xf numFmtId="0" fontId="29" fillId="4" borderId="15" xfId="3" applyFont="1" applyFill="1" applyBorder="1" applyAlignment="1" applyProtection="1">
      <alignment vertical="center" wrapText="1"/>
      <protection locked="0"/>
    </xf>
    <xf numFmtId="0" fontId="29" fillId="8" borderId="25" xfId="3" applyFont="1" applyFill="1" applyBorder="1" applyAlignment="1" applyProtection="1">
      <alignment vertical="center" wrapText="1"/>
      <protection locked="0"/>
    </xf>
    <xf numFmtId="0" fontId="37" fillId="0" borderId="204" xfId="0" applyFont="1" applyBorder="1" applyAlignment="1">
      <alignment horizontal="center" vertical="center" wrapText="1"/>
    </xf>
    <xf numFmtId="0" fontId="37" fillId="0" borderId="231" xfId="0" applyFont="1" applyBorder="1" applyAlignment="1">
      <alignment horizontal="center" vertical="center" wrapText="1"/>
    </xf>
    <xf numFmtId="0" fontId="37" fillId="0" borderId="180" xfId="0" applyFont="1" applyBorder="1" applyAlignment="1">
      <alignment horizontal="center" vertical="center" wrapText="1"/>
    </xf>
    <xf numFmtId="0" fontId="50" fillId="10" borderId="72" xfId="0" applyFont="1" applyFill="1" applyBorder="1" applyAlignment="1">
      <alignment horizontal="center" vertical="center"/>
    </xf>
    <xf numFmtId="0" fontId="37" fillId="0" borderId="239" xfId="0" applyFont="1" applyBorder="1" applyAlignment="1">
      <alignment horizontal="center" vertical="center" wrapText="1"/>
    </xf>
    <xf numFmtId="0" fontId="29" fillId="2" borderId="82" xfId="3" applyFont="1" applyFill="1" applyBorder="1" applyAlignment="1">
      <alignment horizontal="center" vertical="center" wrapText="1"/>
    </xf>
    <xf numFmtId="0" fontId="30" fillId="2" borderId="32" xfId="3" applyFont="1" applyFill="1" applyAlignment="1">
      <alignment horizontal="left" vertical="center" wrapText="1"/>
    </xf>
    <xf numFmtId="0" fontId="37" fillId="2" borderId="32" xfId="3" applyFont="1" applyFill="1" applyAlignment="1">
      <alignment horizontal="left" vertical="center" wrapText="1"/>
    </xf>
    <xf numFmtId="0" fontId="30" fillId="2" borderId="87" xfId="3" applyFont="1" applyFill="1" applyBorder="1" applyAlignment="1">
      <alignment horizontal="left" vertical="center" wrapText="1"/>
    </xf>
    <xf numFmtId="0" fontId="37" fillId="2" borderId="87" xfId="3" applyFont="1" applyFill="1" applyBorder="1" applyAlignment="1">
      <alignment horizontal="left" vertical="center" wrapText="1"/>
    </xf>
    <xf numFmtId="0" fontId="30" fillId="2" borderId="32" xfId="3" applyFont="1" applyFill="1" applyAlignment="1">
      <alignment horizontal="center" vertical="center" wrapText="1"/>
    </xf>
    <xf numFmtId="0" fontId="29" fillId="2" borderId="87" xfId="3" applyFont="1" applyFill="1" applyBorder="1" applyAlignment="1">
      <alignment horizontal="center" vertical="center" wrapText="1"/>
    </xf>
    <xf numFmtId="0" fontId="29" fillId="2" borderId="32" xfId="3" applyFont="1" applyFill="1" applyAlignment="1">
      <alignment horizontal="center" vertical="center" wrapText="1"/>
    </xf>
    <xf numFmtId="0" fontId="29" fillId="2" borderId="166" xfId="3" applyFont="1" applyFill="1" applyBorder="1" applyAlignment="1">
      <alignment horizontal="center" vertical="center" wrapText="1"/>
    </xf>
    <xf numFmtId="0" fontId="73" fillId="0" borderId="88" xfId="3" applyFont="1" applyBorder="1" applyAlignment="1">
      <alignment horizontal="center" vertical="center" wrapText="1"/>
    </xf>
    <xf numFmtId="0" fontId="73" fillId="0" borderId="88" xfId="3" applyFont="1" applyBorder="1" applyAlignment="1">
      <alignment vertical="center"/>
    </xf>
    <xf numFmtId="0" fontId="73" fillId="0" borderId="114" xfId="3" applyFont="1" applyBorder="1" applyAlignment="1">
      <alignment vertical="center"/>
    </xf>
    <xf numFmtId="0" fontId="37" fillId="2" borderId="115" xfId="3" applyFont="1" applyFill="1" applyBorder="1" applyAlignment="1">
      <alignment horizontal="left" vertical="center" wrapText="1"/>
    </xf>
    <xf numFmtId="0" fontId="29" fillId="4" borderId="88" xfId="3" applyFont="1" applyFill="1" applyBorder="1" applyAlignment="1" applyProtection="1">
      <alignment vertical="center" wrapText="1"/>
      <protection locked="0"/>
    </xf>
    <xf numFmtId="0" fontId="29" fillId="4" borderId="88" xfId="3" applyFont="1" applyFill="1" applyBorder="1" applyAlignment="1" applyProtection="1">
      <alignment vertical="center"/>
      <protection locked="0"/>
    </xf>
    <xf numFmtId="9" fontId="29" fillId="4" borderId="88" xfId="3" applyNumberFormat="1" applyFont="1" applyFill="1" applyBorder="1" applyAlignment="1" applyProtection="1">
      <alignment vertical="center"/>
      <protection locked="0"/>
    </xf>
    <xf numFmtId="0" fontId="37" fillId="2" borderId="46" xfId="3" applyFont="1" applyFill="1" applyBorder="1" applyAlignment="1">
      <alignment horizontal="left" vertical="center" wrapText="1"/>
    </xf>
    <xf numFmtId="10" fontId="29" fillId="4" borderId="88" xfId="3" applyNumberFormat="1" applyFont="1" applyFill="1" applyBorder="1" applyAlignment="1" applyProtection="1">
      <alignment vertical="center"/>
      <protection locked="0"/>
    </xf>
    <xf numFmtId="0" fontId="37" fillId="2" borderId="116" xfId="3" applyFont="1" applyFill="1" applyBorder="1" applyAlignment="1">
      <alignment horizontal="left" vertical="center" wrapText="1"/>
    </xf>
    <xf numFmtId="0" fontId="29" fillId="2" borderId="119" xfId="3" applyFont="1" applyFill="1" applyBorder="1" applyAlignment="1">
      <alignment horizontal="center" vertical="center" wrapText="1"/>
    </xf>
    <xf numFmtId="0" fontId="73" fillId="0" borderId="121" xfId="3" applyFont="1" applyBorder="1" applyAlignment="1">
      <alignment horizontal="center" vertical="center" wrapText="1"/>
    </xf>
    <xf numFmtId="0" fontId="73" fillId="0" borderId="123" xfId="3" applyFont="1" applyBorder="1" applyAlignment="1">
      <alignment horizontal="center" vertical="center" wrapText="1"/>
    </xf>
    <xf numFmtId="0" fontId="73" fillId="0" borderId="122" xfId="3" applyFont="1" applyBorder="1" applyAlignment="1">
      <alignment horizontal="center" vertical="center" wrapText="1"/>
    </xf>
    <xf numFmtId="0" fontId="73" fillId="0" borderId="121" xfId="3" applyFont="1" applyBorder="1" applyAlignment="1">
      <alignment vertical="center" wrapText="1"/>
    </xf>
    <xf numFmtId="0" fontId="73" fillId="0" borderId="32" xfId="3" applyFont="1" applyAlignment="1">
      <alignment vertical="center" wrapText="1"/>
    </xf>
    <xf numFmtId="0" fontId="37" fillId="2" borderId="119" xfId="3" applyFont="1" applyFill="1" applyBorder="1" applyAlignment="1">
      <alignment horizontal="left" vertical="center" wrapText="1"/>
    </xf>
    <xf numFmtId="9" fontId="29" fillId="4" borderId="88" xfId="4" applyFont="1" applyFill="1" applyBorder="1" applyAlignment="1" applyProtection="1">
      <alignment horizontal="left" vertical="center" wrapText="1"/>
      <protection locked="0"/>
    </xf>
    <xf numFmtId="9" fontId="29" fillId="4" borderId="84" xfId="4" applyFont="1" applyFill="1" applyBorder="1" applyAlignment="1" applyProtection="1">
      <alignment vertical="center" wrapText="1"/>
      <protection locked="0"/>
    </xf>
    <xf numFmtId="9" fontId="29" fillId="4" borderId="123" xfId="4" applyFont="1" applyFill="1" applyBorder="1" applyAlignment="1" applyProtection="1">
      <alignment horizontal="left" vertical="center" wrapText="1"/>
      <protection locked="0"/>
    </xf>
    <xf numFmtId="0" fontId="37" fillId="2" borderId="124" xfId="3" applyFont="1" applyFill="1" applyBorder="1" applyAlignment="1">
      <alignment horizontal="left" vertical="center" wrapText="1"/>
    </xf>
    <xf numFmtId="0" fontId="29" fillId="2" borderId="32" xfId="3" applyFont="1" applyFill="1" applyAlignment="1">
      <alignment vertical="center"/>
    </xf>
    <xf numFmtId="0" fontId="29" fillId="2" borderId="32" xfId="3" applyFont="1" applyFill="1" applyAlignment="1">
      <alignment horizontal="left" vertical="center"/>
    </xf>
    <xf numFmtId="0" fontId="29" fillId="2" borderId="32" xfId="3" applyFont="1" applyFill="1" applyAlignment="1">
      <alignment horizontal="left" vertical="center" wrapText="1"/>
    </xf>
    <xf numFmtId="0" fontId="29" fillId="2" borderId="32" xfId="3" applyFont="1" applyFill="1" applyAlignment="1">
      <alignment vertical="center" wrapText="1"/>
    </xf>
    <xf numFmtId="0" fontId="30" fillId="0" borderId="32" xfId="3" applyFont="1" applyAlignment="1">
      <alignment horizontal="center" vertical="center" wrapText="1"/>
    </xf>
    <xf numFmtId="0" fontId="29" fillId="2" borderId="126" xfId="3" applyFont="1" applyFill="1" applyBorder="1" applyAlignment="1">
      <alignment horizontal="left" vertical="center" wrapText="1"/>
    </xf>
    <xf numFmtId="0" fontId="29" fillId="2" borderId="127" xfId="3" applyFont="1" applyFill="1" applyBorder="1" applyAlignment="1">
      <alignment horizontal="center" vertical="center" wrapText="1"/>
    </xf>
    <xf numFmtId="0" fontId="37" fillId="2" borderId="32" xfId="3" applyFont="1" applyFill="1" applyAlignment="1">
      <alignment vertical="center" wrapText="1"/>
    </xf>
    <xf numFmtId="0" fontId="73" fillId="2" borderId="32" xfId="3" applyFont="1" applyFill="1" applyAlignment="1">
      <alignment vertical="center"/>
    </xf>
    <xf numFmtId="0" fontId="36" fillId="2" borderId="32" xfId="3" applyFont="1" applyFill="1" applyAlignment="1">
      <alignment horizontal="left" vertical="center" wrapText="1"/>
    </xf>
    <xf numFmtId="0" fontId="36" fillId="2" borderId="32" xfId="3" applyFont="1" applyFill="1" applyAlignment="1">
      <alignment horizontal="left" vertical="center"/>
    </xf>
    <xf numFmtId="0" fontId="36" fillId="2" borderId="32" xfId="3" applyFont="1" applyFill="1" applyAlignment="1">
      <alignment vertical="center" wrapText="1"/>
    </xf>
    <xf numFmtId="0" fontId="36" fillId="2" borderId="126" xfId="3" applyFont="1" applyFill="1" applyBorder="1" applyAlignment="1">
      <alignment horizontal="left" vertical="center" wrapText="1"/>
    </xf>
    <xf numFmtId="0" fontId="36" fillId="2" borderId="127" xfId="3" applyFont="1" applyFill="1" applyBorder="1" applyAlignment="1">
      <alignment horizontal="center" vertical="center" wrapText="1"/>
    </xf>
    <xf numFmtId="0" fontId="29" fillId="2" borderId="126" xfId="3" applyFont="1" applyFill="1" applyBorder="1" applyAlignment="1">
      <alignment horizontal="center" vertical="center" wrapText="1"/>
    </xf>
    <xf numFmtId="0" fontId="31" fillId="13" borderId="32" xfId="3" applyFont="1" applyFill="1" applyAlignment="1">
      <alignment horizontal="left" vertical="center" wrapText="1"/>
    </xf>
    <xf numFmtId="0" fontId="34" fillId="0" borderId="32" xfId="3" applyFont="1" applyAlignment="1">
      <alignment vertical="center" wrapText="1"/>
    </xf>
    <xf numFmtId="0" fontId="37" fillId="2" borderId="103" xfId="3" applyFont="1" applyFill="1" applyBorder="1" applyAlignment="1">
      <alignment vertical="center" wrapText="1"/>
    </xf>
    <xf numFmtId="0" fontId="30" fillId="0" borderId="110" xfId="3" applyFont="1" applyBorder="1" applyAlignment="1">
      <alignment horizontal="center" vertical="center" wrapText="1"/>
    </xf>
    <xf numFmtId="0" fontId="37" fillId="2" borderId="119" xfId="3" applyFont="1" applyFill="1" applyBorder="1" applyAlignment="1">
      <alignment horizontal="center" vertical="center" wrapText="1"/>
    </xf>
    <xf numFmtId="0" fontId="37" fillId="2" borderId="32" xfId="3" applyFont="1" applyFill="1" applyAlignment="1">
      <alignment horizontal="center" vertical="center" wrapText="1"/>
    </xf>
    <xf numFmtId="0" fontId="29" fillId="2" borderId="169" xfId="3" applyFont="1" applyFill="1" applyBorder="1" applyAlignment="1">
      <alignment horizontal="center" vertical="center" wrapText="1"/>
    </xf>
    <xf numFmtId="2" fontId="29" fillId="2" borderId="32" xfId="3" applyNumberFormat="1" applyFont="1" applyFill="1" applyAlignment="1">
      <alignment horizontal="center" vertical="center" wrapText="1"/>
    </xf>
    <xf numFmtId="0" fontId="29" fillId="2" borderId="136" xfId="3" applyFont="1" applyFill="1" applyBorder="1" applyAlignment="1">
      <alignment horizontal="center" vertical="center" wrapText="1"/>
    </xf>
    <xf numFmtId="0" fontId="30" fillId="2" borderId="89" xfId="3" applyFont="1" applyFill="1" applyBorder="1" applyAlignment="1">
      <alignment horizontal="center" vertical="center" wrapText="1"/>
    </xf>
    <xf numFmtId="0" fontId="30" fillId="2" borderId="100" xfId="3" applyFont="1" applyFill="1" applyBorder="1" applyAlignment="1">
      <alignment horizontal="center" vertical="center" wrapText="1"/>
    </xf>
    <xf numFmtId="0" fontId="30" fillId="2" borderId="110" xfId="3" applyFont="1" applyFill="1" applyBorder="1" applyAlignment="1">
      <alignment horizontal="center" vertical="center" wrapText="1"/>
    </xf>
    <xf numFmtId="0" fontId="30" fillId="0" borderId="110" xfId="3" applyFont="1" applyBorder="1" applyAlignment="1">
      <alignment vertical="center" wrapText="1"/>
    </xf>
    <xf numFmtId="0" fontId="30" fillId="0" borderId="101" xfId="3" applyFont="1" applyBorder="1" applyAlignment="1">
      <alignment vertical="center" wrapText="1"/>
    </xf>
    <xf numFmtId="0" fontId="30" fillId="17" borderId="110" xfId="3" applyFont="1" applyFill="1" applyBorder="1" applyAlignment="1">
      <alignment horizontal="center" vertical="center" wrapText="1"/>
    </xf>
    <xf numFmtId="0" fontId="30" fillId="0" borderId="144" xfId="3" applyFont="1" applyBorder="1" applyAlignment="1">
      <alignment horizontal="center" vertical="center" wrapText="1"/>
    </xf>
    <xf numFmtId="0" fontId="30" fillId="0" borderId="105" xfId="3" applyFont="1" applyBorder="1" applyAlignment="1">
      <alignment horizontal="center" vertical="center" wrapText="1"/>
    </xf>
    <xf numFmtId="0" fontId="29" fillId="0" borderId="32" xfId="0" applyFont="1" applyBorder="1" applyAlignment="1">
      <alignment horizontal="center" vertical="center"/>
    </xf>
    <xf numFmtId="0" fontId="37" fillId="10" borderId="241" xfId="0" applyFont="1" applyFill="1" applyBorder="1" applyAlignment="1">
      <alignment horizontal="center" vertical="center" wrapText="1"/>
    </xf>
    <xf numFmtId="0" fontId="37" fillId="10" borderId="208" xfId="0" applyFont="1" applyFill="1" applyBorder="1" applyAlignment="1">
      <alignment horizontal="left" vertical="center" wrapText="1"/>
    </xf>
    <xf numFmtId="0" fontId="37" fillId="10" borderId="207" xfId="0" applyFont="1" applyFill="1" applyBorder="1" applyAlignment="1">
      <alignment horizontal="center" vertical="center" wrapText="1"/>
    </xf>
    <xf numFmtId="0" fontId="37" fillId="10" borderId="209" xfId="0" applyFont="1" applyFill="1" applyBorder="1" applyAlignment="1">
      <alignment horizontal="center" vertical="center" wrapText="1"/>
    </xf>
    <xf numFmtId="0" fontId="37" fillId="10" borderId="211" xfId="0" applyFont="1" applyFill="1" applyBorder="1" applyAlignment="1">
      <alignment horizontal="left" vertical="center" wrapText="1"/>
    </xf>
    <xf numFmtId="0" fontId="62" fillId="10" borderId="26" xfId="0" quotePrefix="1" applyFont="1" applyFill="1" applyBorder="1" applyAlignment="1">
      <alignment horizontal="left" vertical="center" wrapText="1"/>
    </xf>
    <xf numFmtId="0" fontId="37" fillId="10" borderId="201" xfId="0" applyFont="1" applyFill="1" applyBorder="1" applyAlignment="1">
      <alignment horizontal="left" vertical="center" wrapText="1"/>
    </xf>
    <xf numFmtId="0" fontId="39" fillId="10" borderId="51" xfId="0" applyFont="1" applyFill="1" applyBorder="1" applyAlignment="1">
      <alignment horizontal="center" vertical="center"/>
    </xf>
    <xf numFmtId="0" fontId="50" fillId="10" borderId="51" xfId="0" applyFont="1" applyFill="1" applyBorder="1" applyAlignment="1">
      <alignment horizontal="center" vertical="center"/>
    </xf>
    <xf numFmtId="0" fontId="50" fillId="10" borderId="115" xfId="0" applyFont="1" applyFill="1" applyBorder="1" applyAlignment="1">
      <alignment horizontal="left" vertical="center" wrapText="1"/>
    </xf>
    <xf numFmtId="0" fontId="29" fillId="0" borderId="72" xfId="0" applyFont="1" applyBorder="1" applyAlignment="1">
      <alignment horizontal="center" vertical="center"/>
    </xf>
    <xf numFmtId="0" fontId="29" fillId="0" borderId="71" xfId="0" applyFont="1" applyBorder="1" applyAlignment="1">
      <alignment horizontal="center" vertical="center"/>
    </xf>
    <xf numFmtId="0" fontId="36" fillId="0" borderId="72" xfId="0" applyFont="1" applyBorder="1" applyAlignment="1">
      <alignment horizontal="center" vertical="center"/>
    </xf>
    <xf numFmtId="0" fontId="36" fillId="0" borderId="64" xfId="0" applyFont="1" applyBorder="1" applyAlignment="1">
      <alignment horizontal="center" vertical="center"/>
    </xf>
    <xf numFmtId="0" fontId="36" fillId="0" borderId="32" xfId="0" applyFont="1" applyBorder="1" applyAlignment="1">
      <alignment horizontal="center" vertical="center"/>
    </xf>
    <xf numFmtId="0" fontId="29" fillId="0" borderId="64" xfId="0" applyFont="1" applyBorder="1" applyAlignment="1">
      <alignment horizontal="center" vertical="center"/>
    </xf>
    <xf numFmtId="0" fontId="29" fillId="0" borderId="180" xfId="0" applyFont="1" applyBorder="1" applyAlignment="1">
      <alignment horizontal="center" vertical="center"/>
    </xf>
    <xf numFmtId="0" fontId="64" fillId="0" borderId="51" xfId="0" applyFont="1" applyBorder="1" applyAlignment="1">
      <alignment horizontal="center" vertical="center"/>
    </xf>
    <xf numFmtId="0" fontId="64" fillId="10" borderId="51" xfId="0" applyFont="1" applyFill="1" applyBorder="1" applyAlignment="1">
      <alignment horizontal="center" vertical="center"/>
    </xf>
    <xf numFmtId="0" fontId="29" fillId="10" borderId="32" xfId="0" quotePrefix="1" applyFont="1" applyFill="1" applyBorder="1" applyAlignment="1">
      <alignment horizontal="center" vertical="center" wrapText="1"/>
    </xf>
    <xf numFmtId="0" fontId="38" fillId="0" borderId="41" xfId="0" applyFont="1" applyBorder="1" applyAlignment="1">
      <alignment horizontal="center" vertical="center" wrapText="1"/>
    </xf>
    <xf numFmtId="0" fontId="38" fillId="0" borderId="51" xfId="0" applyFont="1" applyBorder="1" applyAlignment="1">
      <alignment horizontal="center" vertical="center" wrapText="1"/>
    </xf>
    <xf numFmtId="0" fontId="29" fillId="0" borderId="184" xfId="0" applyFont="1" applyBorder="1" applyAlignment="1">
      <alignment horizontal="center" vertical="center"/>
    </xf>
    <xf numFmtId="0" fontId="29" fillId="0" borderId="181" xfId="0" applyFont="1" applyBorder="1" applyAlignment="1">
      <alignment horizontal="center" vertical="center"/>
    </xf>
    <xf numFmtId="0" fontId="29" fillId="0" borderId="182" xfId="0" applyFont="1" applyBorder="1" applyAlignment="1">
      <alignment horizontal="center" vertical="center"/>
    </xf>
    <xf numFmtId="0" fontId="29" fillId="0" borderId="183" xfId="0" applyFont="1" applyBorder="1" applyAlignment="1">
      <alignment horizontal="center" vertical="center"/>
    </xf>
    <xf numFmtId="0" fontId="29" fillId="0" borderId="0" xfId="0" applyFont="1" applyAlignment="1">
      <alignment horizontal="center" vertical="center"/>
    </xf>
    <xf numFmtId="0" fontId="37" fillId="0" borderId="14" xfId="0" applyFont="1" applyBorder="1" applyAlignment="1">
      <alignment horizontal="left" vertical="center" wrapText="1"/>
    </xf>
    <xf numFmtId="0" fontId="37" fillId="0" borderId="16" xfId="0" applyFont="1" applyBorder="1" applyAlignment="1">
      <alignment horizontal="left" vertical="center" wrapText="1"/>
    </xf>
    <xf numFmtId="0" fontId="37" fillId="10" borderId="16" xfId="0" applyFont="1" applyFill="1" applyBorder="1" applyAlignment="1">
      <alignment horizontal="left" vertical="center" wrapText="1"/>
    </xf>
    <xf numFmtId="0" fontId="50" fillId="0" borderId="203" xfId="0" applyFont="1" applyBorder="1" applyAlignment="1">
      <alignment horizontal="left" vertical="center" wrapText="1"/>
    </xf>
    <xf numFmtId="0" fontId="37" fillId="0" borderId="16" xfId="0" applyFont="1" applyBorder="1" applyAlignment="1">
      <alignment horizontal="left" vertical="center"/>
    </xf>
    <xf numFmtId="0" fontId="50" fillId="3" borderId="9" xfId="0" applyFont="1" applyFill="1" applyBorder="1" applyAlignment="1">
      <alignment vertical="center" wrapText="1"/>
    </xf>
    <xf numFmtId="0" fontId="37" fillId="3" borderId="9" xfId="0" applyFont="1" applyFill="1" applyBorder="1" applyAlignment="1">
      <alignment vertical="center" wrapText="1"/>
    </xf>
    <xf numFmtId="0" fontId="37" fillId="3" borderId="44" xfId="0" applyFont="1" applyFill="1" applyBorder="1" applyAlignment="1">
      <alignment vertical="center" wrapText="1"/>
    </xf>
    <xf numFmtId="0" fontId="37" fillId="3" borderId="65" xfId="0" applyFont="1" applyFill="1" applyBorder="1" applyAlignment="1">
      <alignment vertical="center" wrapText="1"/>
    </xf>
    <xf numFmtId="0" fontId="53" fillId="31" borderId="32" xfId="0" applyFont="1" applyFill="1" applyBorder="1" applyAlignment="1">
      <alignment horizontal="center" vertical="center"/>
    </xf>
    <xf numFmtId="0" fontId="36" fillId="0" borderId="16" xfId="0" applyFont="1" applyBorder="1" applyAlignment="1">
      <alignment horizontal="center" vertical="center"/>
    </xf>
    <xf numFmtId="0" fontId="36" fillId="0" borderId="51" xfId="0" applyFont="1" applyBorder="1" applyAlignment="1">
      <alignment horizontal="center" vertical="center"/>
    </xf>
    <xf numFmtId="0" fontId="53" fillId="31" borderId="51" xfId="0" applyFont="1" applyFill="1" applyBorder="1" applyAlignment="1">
      <alignment horizontal="center" vertical="center"/>
    </xf>
    <xf numFmtId="0" fontId="53" fillId="31" borderId="27" xfId="0" applyFont="1" applyFill="1" applyBorder="1" applyAlignment="1">
      <alignment horizontal="center" vertical="center"/>
    </xf>
    <xf numFmtId="0" fontId="35" fillId="6" borderId="194" xfId="0" applyFont="1" applyFill="1" applyBorder="1" applyAlignment="1">
      <alignment horizontal="center" vertical="center" wrapText="1"/>
    </xf>
    <xf numFmtId="0" fontId="50" fillId="3" borderId="65" xfId="0" applyFont="1" applyFill="1" applyBorder="1" applyAlignment="1">
      <alignment horizontal="center" vertical="center" wrapText="1"/>
    </xf>
    <xf numFmtId="0" fontId="38" fillId="19" borderId="65" xfId="0" applyFont="1" applyFill="1" applyBorder="1" applyAlignment="1" applyProtection="1">
      <alignment vertical="center" wrapText="1"/>
      <protection locked="0"/>
    </xf>
    <xf numFmtId="0" fontId="29" fillId="11" borderId="65" xfId="0" applyFont="1" applyFill="1" applyBorder="1" applyAlignment="1" applyProtection="1">
      <alignment horizontal="center" vertical="center"/>
      <protection locked="0"/>
    </xf>
    <xf numFmtId="0" fontId="29" fillId="0" borderId="156" xfId="3" applyFont="1" applyBorder="1" applyAlignment="1">
      <alignment horizontal="left" vertical="center" wrapText="1"/>
    </xf>
    <xf numFmtId="0" fontId="37" fillId="0" borderId="38" xfId="0" applyFont="1" applyBorder="1" applyAlignment="1" applyProtection="1">
      <alignment horizontal="left" vertical="center" wrapText="1"/>
      <protection locked="0"/>
    </xf>
    <xf numFmtId="0" fontId="37" fillId="0" borderId="65" xfId="0" applyFont="1" applyBorder="1" applyAlignment="1" applyProtection="1">
      <alignment horizontal="left" vertical="center" wrapText="1"/>
      <protection locked="0"/>
    </xf>
    <xf numFmtId="0" fontId="37" fillId="0" borderId="50" xfId="0" applyFont="1" applyBorder="1" applyAlignment="1" applyProtection="1">
      <alignment horizontal="left" vertical="center" wrapText="1"/>
      <protection locked="0"/>
    </xf>
    <xf numFmtId="0" fontId="39" fillId="11" borderId="65" xfId="0" applyFont="1" applyFill="1" applyBorder="1" applyAlignment="1" applyProtection="1">
      <alignment horizontal="center" vertical="center"/>
      <protection locked="0"/>
    </xf>
    <xf numFmtId="0" fontId="38" fillId="0" borderId="180" xfId="3" applyFont="1" applyBorder="1" applyAlignment="1">
      <alignment vertical="center" wrapText="1"/>
    </xf>
    <xf numFmtId="0" fontId="29" fillId="0" borderId="15" xfId="3" applyFont="1" applyBorder="1" applyAlignment="1">
      <alignment horizontal="left" vertical="center" wrapText="1"/>
    </xf>
    <xf numFmtId="0" fontId="29" fillId="0" borderId="162" xfId="3" applyFont="1" applyBorder="1" applyAlignment="1">
      <alignment horizontal="left" vertical="center" wrapText="1"/>
    </xf>
    <xf numFmtId="0" fontId="37" fillId="0" borderId="230" xfId="3" applyFont="1" applyBorder="1" applyAlignment="1">
      <alignment horizontal="left" vertical="center" wrapText="1"/>
    </xf>
    <xf numFmtId="0" fontId="37" fillId="0" borderId="180" xfId="3" applyFont="1" applyBorder="1" applyAlignment="1">
      <alignment horizontal="left" vertical="center" wrapText="1"/>
    </xf>
    <xf numFmtId="0" fontId="37" fillId="0" borderId="72" xfId="3" applyFont="1" applyBorder="1" applyAlignment="1">
      <alignment horizontal="left" vertical="center" wrapText="1"/>
    </xf>
    <xf numFmtId="0" fontId="37" fillId="0" borderId="237" xfId="3" applyFont="1" applyBorder="1" applyAlignment="1">
      <alignment horizontal="left" vertical="center" wrapText="1"/>
    </xf>
    <xf numFmtId="0" fontId="29" fillId="0" borderId="15" xfId="3" applyFont="1" applyBorder="1" applyAlignment="1">
      <alignment horizontal="left" vertical="center"/>
    </xf>
    <xf numFmtId="0" fontId="29" fillId="0" borderId="159" xfId="3" applyFont="1" applyBorder="1" applyAlignment="1">
      <alignment horizontal="left" vertical="center" wrapText="1"/>
    </xf>
    <xf numFmtId="0" fontId="29" fillId="0" borderId="25" xfId="3" applyFont="1" applyBorder="1" applyAlignment="1">
      <alignment horizontal="left" vertical="center" wrapText="1"/>
    </xf>
    <xf numFmtId="0" fontId="29" fillId="0" borderId="154" xfId="3" applyFont="1" applyBorder="1" applyAlignment="1">
      <alignment horizontal="left" vertical="center" wrapText="1"/>
    </xf>
    <xf numFmtId="0" fontId="37" fillId="0" borderId="15" xfId="3" applyFont="1" applyBorder="1" applyAlignment="1">
      <alignment horizontal="left" vertical="center" wrapText="1"/>
    </xf>
    <xf numFmtId="0" fontId="29" fillId="0" borderId="151" xfId="3" applyFont="1" applyBorder="1" applyAlignment="1">
      <alignment horizontal="left" vertical="center" wrapText="1"/>
    </xf>
    <xf numFmtId="0" fontId="29" fillId="4" borderId="159" xfId="3"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9" fillId="4" borderId="25" xfId="3"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0" fillId="0" borderId="180" xfId="0" applyFont="1" applyBorder="1" applyAlignment="1">
      <alignment horizontal="left" vertical="center" wrapText="1"/>
    </xf>
    <xf numFmtId="0" fontId="30" fillId="10" borderId="180" xfId="0" applyFont="1" applyFill="1" applyBorder="1" applyAlignment="1">
      <alignment horizontal="left" vertical="center" wrapText="1"/>
    </xf>
    <xf numFmtId="0" fontId="30" fillId="10" borderId="231" xfId="0" applyFont="1" applyFill="1" applyBorder="1" applyAlignment="1">
      <alignment horizontal="left" vertical="center" wrapText="1"/>
    </xf>
    <xf numFmtId="0" fontId="30" fillId="0" borderId="231" xfId="0" applyFont="1" applyBorder="1" applyAlignment="1">
      <alignment horizontal="left" vertical="center" wrapText="1"/>
    </xf>
    <xf numFmtId="0" fontId="29" fillId="0" borderId="180" xfId="0" applyFont="1" applyBorder="1" applyAlignment="1">
      <alignment horizontal="left" vertical="center"/>
    </xf>
    <xf numFmtId="0" fontId="29" fillId="0" borderId="71" xfId="0" applyFont="1" applyBorder="1" applyAlignment="1">
      <alignment horizontal="left" vertical="center"/>
    </xf>
    <xf numFmtId="0" fontId="29" fillId="0" borderId="31" xfId="0" applyFont="1" applyBorder="1" applyAlignment="1">
      <alignment horizontal="left" vertical="center"/>
    </xf>
    <xf numFmtId="0" fontId="29" fillId="0" borderId="253" xfId="0" applyFont="1" applyBorder="1" applyAlignment="1">
      <alignment horizontal="left" vertical="center"/>
    </xf>
    <xf numFmtId="0" fontId="62" fillId="2" borderId="32" xfId="3" applyFont="1" applyFill="1" applyAlignment="1">
      <alignment vertical="center" wrapText="1"/>
    </xf>
    <xf numFmtId="165" fontId="29" fillId="4" borderId="88" xfId="3" applyNumberFormat="1" applyFont="1" applyFill="1" applyBorder="1" applyAlignment="1" applyProtection="1">
      <alignment vertical="center"/>
      <protection locked="0"/>
    </xf>
    <xf numFmtId="0" fontId="37" fillId="2" borderId="22" xfId="3" applyFont="1" applyFill="1" applyBorder="1" applyAlignment="1">
      <alignment horizontal="left" vertical="center" wrapText="1"/>
    </xf>
    <xf numFmtId="0" fontId="37" fillId="2" borderId="22" xfId="3" applyFont="1" applyFill="1" applyBorder="1" applyAlignment="1">
      <alignment vertical="center" wrapText="1"/>
    </xf>
    <xf numFmtId="0" fontId="29" fillId="2" borderId="282" xfId="3" applyFont="1" applyFill="1" applyBorder="1" applyAlignment="1">
      <alignment horizontal="center" vertical="center" wrapText="1"/>
    </xf>
    <xf numFmtId="0" fontId="29" fillId="2" borderId="283" xfId="3" applyFont="1" applyFill="1" applyBorder="1" applyAlignment="1">
      <alignment horizontal="center" vertical="center" wrapText="1"/>
    </xf>
    <xf numFmtId="0" fontId="37" fillId="2" borderId="285" xfId="3" applyFont="1" applyFill="1" applyBorder="1" applyAlignment="1">
      <alignment horizontal="left" vertical="center" wrapText="1"/>
    </xf>
    <xf numFmtId="0" fontId="37" fillId="2" borderId="283" xfId="3" applyFont="1" applyFill="1" applyBorder="1" applyAlignment="1">
      <alignment horizontal="left" vertical="center" wrapText="1"/>
    </xf>
    <xf numFmtId="0" fontId="37" fillId="2" borderId="126" xfId="3" applyFont="1" applyFill="1" applyBorder="1" applyAlignment="1">
      <alignment horizontal="left" vertical="center" wrapText="1"/>
    </xf>
    <xf numFmtId="0" fontId="39" fillId="0" borderId="169" xfId="3" applyFont="1" applyBorder="1" applyAlignment="1" applyProtection="1">
      <alignment vertical="center" wrapText="1"/>
      <protection locked="0"/>
    </xf>
    <xf numFmtId="0" fontId="29" fillId="2" borderId="175" xfId="3" applyFont="1" applyFill="1" applyBorder="1" applyAlignment="1">
      <alignment horizontal="center" vertical="center" wrapText="1"/>
    </xf>
    <xf numFmtId="0" fontId="39" fillId="4" borderId="282" xfId="3" applyFont="1" applyFill="1" applyBorder="1" applyAlignment="1" applyProtection="1">
      <alignment vertical="center" wrapText="1"/>
      <protection locked="0"/>
    </xf>
    <xf numFmtId="0" fontId="29" fillId="2" borderId="120" xfId="3" applyFont="1" applyFill="1" applyBorder="1" applyAlignment="1">
      <alignment horizontal="center" vertical="center" wrapText="1"/>
    </xf>
    <xf numFmtId="0" fontId="73" fillId="0" borderId="32" xfId="3" applyFont="1" applyAlignment="1">
      <alignment vertical="center"/>
    </xf>
    <xf numFmtId="0" fontId="29" fillId="2" borderId="281" xfId="3" applyFont="1" applyFill="1" applyBorder="1" applyAlignment="1">
      <alignment horizontal="center" vertical="center" wrapText="1"/>
    </xf>
    <xf numFmtId="0" fontId="35" fillId="6" borderId="160" xfId="3" applyFont="1" applyFill="1" applyBorder="1" applyAlignment="1">
      <alignment horizontal="left" vertical="center" wrapText="1"/>
    </xf>
    <xf numFmtId="0" fontId="29" fillId="0" borderId="72" xfId="3" applyFont="1" applyBorder="1" applyAlignment="1">
      <alignment horizontal="left" vertical="center" wrapText="1"/>
    </xf>
    <xf numFmtId="0" fontId="29" fillId="0" borderId="51" xfId="3" applyFont="1" applyBorder="1" applyAlignment="1">
      <alignment horizontal="left" vertical="center" wrapText="1"/>
    </xf>
    <xf numFmtId="0" fontId="29" fillId="0" borderId="199" xfId="3" applyFont="1" applyBorder="1" applyAlignment="1">
      <alignment horizontal="left" vertical="center" wrapText="1"/>
    </xf>
    <xf numFmtId="0" fontId="29" fillId="0" borderId="64" xfId="3" applyFont="1" applyBorder="1" applyAlignment="1">
      <alignment horizontal="left" vertical="center" wrapText="1"/>
    </xf>
    <xf numFmtId="0" fontId="29" fillId="0" borderId="153" xfId="3" applyFont="1" applyBorder="1" applyAlignment="1">
      <alignment horizontal="left" vertical="center" wrapText="1"/>
    </xf>
    <xf numFmtId="0" fontId="29" fillId="0" borderId="150" xfId="3" applyFont="1" applyBorder="1" applyAlignment="1">
      <alignment horizontal="left" vertical="center" wrapText="1"/>
    </xf>
    <xf numFmtId="0" fontId="38" fillId="0" borderId="34" xfId="0" applyFont="1" applyBorder="1" applyAlignment="1">
      <alignment horizontal="left" vertical="center" wrapText="1"/>
    </xf>
    <xf numFmtId="0" fontId="38" fillId="0" borderId="50" xfId="0" applyFont="1" applyBorder="1" applyAlignment="1">
      <alignment vertical="center" wrapText="1"/>
    </xf>
    <xf numFmtId="0" fontId="38" fillId="0" borderId="41" xfId="0" applyFont="1" applyBorder="1" applyAlignment="1">
      <alignment horizontal="left" vertical="center" wrapText="1"/>
    </xf>
    <xf numFmtId="0" fontId="51" fillId="0" borderId="34" xfId="0" applyFont="1" applyBorder="1" applyAlignment="1">
      <alignment vertical="center" wrapText="1"/>
    </xf>
    <xf numFmtId="0" fontId="38" fillId="2" borderId="50" xfId="0" applyFont="1" applyFill="1" applyBorder="1" applyAlignment="1">
      <alignment horizontal="left" vertical="center" wrapText="1"/>
    </xf>
    <xf numFmtId="0" fontId="38" fillId="3" borderId="50" xfId="0" applyFont="1" applyFill="1" applyBorder="1" applyAlignment="1">
      <alignment horizontal="left" vertical="center" wrapText="1"/>
    </xf>
    <xf numFmtId="0" fontId="38" fillId="3" borderId="51" xfId="0" applyFont="1" applyFill="1" applyBorder="1" applyAlignment="1">
      <alignment horizontal="left" vertical="center" wrapText="1"/>
    </xf>
    <xf numFmtId="0" fontId="29" fillId="0" borderId="212" xfId="0" applyFont="1" applyBorder="1"/>
    <xf numFmtId="0" fontId="29" fillId="0" borderId="294" xfId="0" applyFont="1" applyBorder="1"/>
    <xf numFmtId="0" fontId="29" fillId="0" borderId="295" xfId="0" applyFont="1" applyBorder="1"/>
    <xf numFmtId="0" fontId="36" fillId="0" borderId="243" xfId="0" applyFont="1" applyBorder="1"/>
    <xf numFmtId="0" fontId="29" fillId="0" borderId="296" xfId="0" applyFont="1" applyBorder="1"/>
    <xf numFmtId="0" fontId="29" fillId="0" borderId="32" xfId="0" applyFont="1" applyBorder="1" applyAlignment="1">
      <alignment vertical="center"/>
    </xf>
    <xf numFmtId="0" fontId="37" fillId="10" borderId="72" xfId="0" applyFont="1" applyFill="1" applyBorder="1" applyAlignment="1">
      <alignment vertical="center" wrapText="1"/>
    </xf>
    <xf numFmtId="0" fontId="74" fillId="31" borderId="32" xfId="0" applyFont="1" applyFill="1" applyBorder="1" applyAlignment="1">
      <alignment horizontal="center" vertical="center"/>
    </xf>
    <xf numFmtId="0" fontId="55" fillId="0" borderId="22" xfId="0" applyFont="1" applyBorder="1" applyAlignment="1">
      <alignment vertical="center"/>
    </xf>
    <xf numFmtId="0" fontId="55" fillId="0" borderId="32" xfId="0" applyFont="1" applyBorder="1" applyAlignment="1">
      <alignment vertical="center"/>
    </xf>
    <xf numFmtId="0" fontId="59" fillId="0" borderId="36" xfId="0" applyFont="1" applyBorder="1" applyAlignment="1">
      <alignment vertical="center"/>
    </xf>
    <xf numFmtId="0" fontId="59" fillId="0" borderId="32" xfId="0" applyFont="1" applyBorder="1" applyAlignment="1">
      <alignment vertical="center"/>
    </xf>
    <xf numFmtId="0" fontId="29" fillId="0" borderId="46" xfId="0" applyFont="1" applyBorder="1" applyAlignment="1">
      <alignment vertical="center"/>
    </xf>
    <xf numFmtId="0" fontId="38" fillId="0" borderId="27" xfId="0" applyFont="1" applyBorder="1" applyAlignment="1">
      <alignment horizontal="left" vertical="center" wrapText="1"/>
    </xf>
    <xf numFmtId="0" fontId="38" fillId="0" borderId="51" xfId="0" applyFont="1" applyBorder="1" applyAlignment="1">
      <alignment horizontal="left" vertical="center" wrapText="1"/>
    </xf>
    <xf numFmtId="0" fontId="54" fillId="31" borderId="47" xfId="0" applyFont="1" applyFill="1" applyBorder="1" applyAlignment="1">
      <alignment horizontal="left" vertical="center" wrapText="1"/>
    </xf>
    <xf numFmtId="0" fontId="29" fillId="0" borderId="47" xfId="0" applyFont="1" applyBorder="1" applyAlignment="1">
      <alignment horizontal="left" vertical="center"/>
    </xf>
    <xf numFmtId="0" fontId="30" fillId="0" borderId="71" xfId="0" applyFont="1" applyBorder="1" applyAlignment="1">
      <alignment horizontal="left" vertical="center" wrapText="1"/>
    </xf>
    <xf numFmtId="0" fontId="65" fillId="0" borderId="180" xfId="0" applyFont="1" applyBorder="1" applyAlignment="1">
      <alignment vertical="center" wrapText="1"/>
    </xf>
    <xf numFmtId="0" fontId="65" fillId="0" borderId="302" xfId="0" applyFont="1" applyBorder="1" applyAlignment="1">
      <alignment vertical="center" wrapText="1"/>
    </xf>
    <xf numFmtId="0" fontId="49" fillId="0" borderId="39" xfId="0" applyFont="1" applyBorder="1" applyAlignment="1">
      <alignment vertical="center"/>
    </xf>
    <xf numFmtId="0" fontId="37" fillId="11" borderId="65" xfId="0" applyFont="1" applyFill="1" applyBorder="1" applyAlignment="1" applyProtection="1">
      <alignment vertical="center" wrapText="1"/>
      <protection locked="0"/>
    </xf>
    <xf numFmtId="0" fontId="37" fillId="9" borderId="40" xfId="0" applyFont="1" applyFill="1" applyBorder="1" applyAlignment="1">
      <alignment vertical="center" wrapText="1"/>
    </xf>
    <xf numFmtId="0" fontId="37" fillId="9" borderId="22" xfId="0" applyFont="1" applyFill="1" applyBorder="1" applyAlignment="1">
      <alignment vertical="center" wrapText="1"/>
    </xf>
    <xf numFmtId="0" fontId="37" fillId="9" borderId="39" xfId="0" applyFont="1" applyFill="1" applyBorder="1" applyAlignment="1">
      <alignment vertical="center" wrapText="1"/>
    </xf>
    <xf numFmtId="2" fontId="50" fillId="9" borderId="39" xfId="0" applyNumberFormat="1" applyFont="1" applyFill="1" applyBorder="1" applyAlignment="1">
      <alignment horizontal="left" vertical="center"/>
    </xf>
    <xf numFmtId="0" fontId="50" fillId="9" borderId="39" xfId="0" applyFont="1" applyFill="1" applyBorder="1" applyAlignment="1">
      <alignment vertical="center"/>
    </xf>
    <xf numFmtId="0" fontId="50" fillId="0" borderId="22" xfId="0" applyFont="1" applyBorder="1" applyAlignment="1">
      <alignment horizontal="left" vertical="center"/>
    </xf>
    <xf numFmtId="0" fontId="37" fillId="0" borderId="22" xfId="0" applyFont="1" applyBorder="1" applyAlignment="1" applyProtection="1">
      <alignment vertical="center" wrapText="1"/>
      <protection locked="0"/>
    </xf>
    <xf numFmtId="0" fontId="37" fillId="0" borderId="22" xfId="0" applyFont="1" applyBorder="1" applyAlignment="1">
      <alignment vertical="center" wrapText="1"/>
    </xf>
    <xf numFmtId="1" fontId="50" fillId="0" borderId="22" xfId="0" applyNumberFormat="1" applyFont="1" applyBorder="1" applyAlignment="1">
      <alignment horizontal="left" vertical="center"/>
    </xf>
    <xf numFmtId="0" fontId="50" fillId="0" borderId="178" xfId="0" applyFont="1" applyBorder="1" applyAlignment="1">
      <alignment vertical="center"/>
    </xf>
    <xf numFmtId="0" fontId="50" fillId="9" borderId="31" xfId="0" applyFont="1" applyFill="1" applyBorder="1" applyAlignment="1">
      <alignment vertical="center"/>
    </xf>
    <xf numFmtId="0" fontId="50" fillId="9" borderId="219" xfId="0" applyFont="1" applyFill="1" applyBorder="1" applyAlignment="1">
      <alignment vertical="center"/>
    </xf>
    <xf numFmtId="0" fontId="39" fillId="9" borderId="22" xfId="3" applyFont="1" applyFill="1" applyBorder="1" applyAlignment="1">
      <alignment vertical="center"/>
    </xf>
    <xf numFmtId="0" fontId="50" fillId="0" borderId="48" xfId="0" applyFont="1" applyBorder="1" applyAlignment="1">
      <alignment vertical="center"/>
    </xf>
    <xf numFmtId="0" fontId="50" fillId="11" borderId="67" xfId="0" applyFont="1" applyFill="1" applyBorder="1" applyAlignment="1" applyProtection="1">
      <alignment vertical="center"/>
      <protection locked="0"/>
    </xf>
    <xf numFmtId="0" fontId="50" fillId="9" borderId="295" xfId="0" applyFont="1" applyFill="1" applyBorder="1" applyAlignment="1">
      <alignment vertical="center"/>
    </xf>
    <xf numFmtId="0" fontId="37" fillId="9" borderId="22" xfId="7" applyFont="1" applyFill="1" applyBorder="1" applyAlignment="1">
      <alignment vertical="center"/>
    </xf>
    <xf numFmtId="0" fontId="39" fillId="9" borderId="31" xfId="3" applyFont="1" applyFill="1" applyBorder="1" applyAlignment="1">
      <alignment vertical="center"/>
    </xf>
    <xf numFmtId="0" fontId="50" fillId="0" borderId="295" xfId="0" applyFont="1" applyBorder="1" applyAlignment="1">
      <alignment vertical="center"/>
    </xf>
    <xf numFmtId="0" fontId="37" fillId="0" borderId="40" xfId="0" applyFont="1" applyBorder="1" applyAlignment="1" applyProtection="1">
      <alignment vertical="center" wrapText="1"/>
      <protection locked="0"/>
    </xf>
    <xf numFmtId="0" fontId="37" fillId="0" borderId="40" xfId="0" applyFont="1" applyBorder="1" applyAlignment="1">
      <alignment vertical="center" wrapText="1"/>
    </xf>
    <xf numFmtId="0" fontId="49" fillId="0" borderId="212" xfId="0" applyFont="1" applyBorder="1" applyAlignment="1">
      <alignment horizontal="right" vertical="center"/>
    </xf>
    <xf numFmtId="0" fontId="49" fillId="0" borderId="39" xfId="0" applyFont="1" applyBorder="1" applyAlignment="1">
      <alignment vertical="center" wrapText="1"/>
    </xf>
    <xf numFmtId="0" fontId="37" fillId="0" borderId="48" xfId="0" applyFont="1" applyBorder="1" applyAlignment="1" applyProtection="1">
      <alignment vertical="center" wrapText="1"/>
      <protection locked="0"/>
    </xf>
    <xf numFmtId="0" fontId="50" fillId="0" borderId="178" xfId="0" applyFont="1" applyBorder="1" applyAlignment="1">
      <alignment horizontal="left" vertical="center" wrapText="1"/>
    </xf>
    <xf numFmtId="0" fontId="50" fillId="0" borderId="47" xfId="0" applyFont="1" applyBorder="1" applyAlignment="1">
      <alignment vertical="center"/>
    </xf>
    <xf numFmtId="0" fontId="50" fillId="0" borderId="77" xfId="0" applyFont="1" applyBorder="1" applyAlignment="1">
      <alignment horizontal="left" vertical="center"/>
    </xf>
    <xf numFmtId="1" fontId="50" fillId="0" borderId="77" xfId="0" applyNumberFormat="1" applyFont="1" applyBorder="1" applyAlignment="1">
      <alignment horizontal="left" vertical="center"/>
    </xf>
    <xf numFmtId="0" fontId="50" fillId="0" borderId="77" xfId="0" applyFont="1" applyBorder="1" applyAlignment="1">
      <alignment horizontal="left" vertical="center" wrapText="1"/>
    </xf>
    <xf numFmtId="2" fontId="50" fillId="0" borderId="77" xfId="0" applyNumberFormat="1" applyFont="1" applyBorder="1" applyAlignment="1">
      <alignment horizontal="left" vertical="center" wrapText="1"/>
    </xf>
    <xf numFmtId="2" fontId="50" fillId="0" borderId="77" xfId="0" applyNumberFormat="1" applyFont="1" applyBorder="1" applyAlignment="1">
      <alignment horizontal="left" vertical="center"/>
    </xf>
    <xf numFmtId="0" fontId="50" fillId="0" borderId="77" xfId="0" applyFont="1" applyBorder="1" applyAlignment="1">
      <alignment vertical="center"/>
    </xf>
    <xf numFmtId="0" fontId="50" fillId="0" borderId="46" xfId="0" applyFont="1" applyBorder="1" applyAlignment="1">
      <alignment vertical="center"/>
    </xf>
    <xf numFmtId="0" fontId="37" fillId="2" borderId="178" xfId="3" applyFont="1" applyFill="1" applyBorder="1" applyAlignment="1">
      <alignment horizontal="left" vertical="center" wrapText="1"/>
    </xf>
    <xf numFmtId="0" fontId="37" fillId="2" borderId="178" xfId="3" applyFont="1" applyFill="1" applyBorder="1" applyAlignment="1">
      <alignment vertical="center" wrapText="1"/>
    </xf>
    <xf numFmtId="0" fontId="29" fillId="2" borderId="22" xfId="3" applyFont="1" applyFill="1" applyBorder="1" applyAlignment="1">
      <alignment horizontal="left" vertical="center" wrapText="1"/>
    </xf>
    <xf numFmtId="0" fontId="37" fillId="0" borderId="32" xfId="3" applyFont="1" applyAlignment="1">
      <alignment vertical="center" wrapText="1"/>
    </xf>
    <xf numFmtId="0" fontId="37" fillId="0" borderId="22" xfId="3" applyFont="1" applyBorder="1" applyAlignment="1">
      <alignment vertical="center" wrapText="1"/>
    </xf>
    <xf numFmtId="0" fontId="37" fillId="0" borderId="178" xfId="3" applyFont="1" applyBorder="1" applyAlignment="1">
      <alignment vertical="center" wrapText="1"/>
    </xf>
    <xf numFmtId="0" fontId="29" fillId="0" borderId="32" xfId="3" applyFont="1" applyAlignment="1">
      <alignment vertical="center"/>
    </xf>
    <xf numFmtId="0" fontId="29" fillId="0" borderId="22" xfId="3" applyFont="1" applyBorder="1" applyAlignment="1">
      <alignment vertical="center"/>
    </xf>
    <xf numFmtId="0" fontId="29" fillId="0" borderId="178" xfId="3" applyFont="1" applyBorder="1" applyAlignment="1">
      <alignment vertical="center"/>
    </xf>
    <xf numFmtId="0" fontId="28" fillId="2" borderId="32" xfId="3" applyFont="1" applyFill="1" applyAlignment="1">
      <alignment horizontal="center" vertical="center"/>
    </xf>
    <xf numFmtId="0" fontId="29" fillId="2" borderId="87" xfId="3" applyFont="1" applyFill="1" applyBorder="1" applyAlignment="1">
      <alignment vertical="center"/>
    </xf>
    <xf numFmtId="0" fontId="28" fillId="2" borderId="32" xfId="3" applyFont="1" applyFill="1" applyAlignment="1">
      <alignment horizontal="left" vertical="center"/>
    </xf>
    <xf numFmtId="0" fontId="28" fillId="2" borderId="117" xfId="3" applyFont="1" applyFill="1" applyBorder="1" applyAlignment="1">
      <alignment horizontal="left" vertical="center"/>
    </xf>
    <xf numFmtId="0" fontId="28" fillId="2" borderId="114" xfId="3" applyFont="1" applyFill="1" applyBorder="1" applyAlignment="1">
      <alignment horizontal="left" vertical="center"/>
    </xf>
    <xf numFmtId="0" fontId="28" fillId="2" borderId="118" xfId="3" applyFont="1" applyFill="1" applyBorder="1" applyAlignment="1">
      <alignment horizontal="left" vertical="center"/>
    </xf>
    <xf numFmtId="0" fontId="28" fillId="2" borderId="119" xfId="3" applyFont="1" applyFill="1" applyBorder="1" applyAlignment="1">
      <alignment horizontal="left" vertical="center"/>
    </xf>
    <xf numFmtId="0" fontId="28" fillId="2" borderId="120" xfId="3" applyFont="1" applyFill="1" applyBorder="1" applyAlignment="1">
      <alignment horizontal="left" vertical="center"/>
    </xf>
    <xf numFmtId="0" fontId="84" fillId="0" borderId="32" xfId="3" applyFont="1" applyAlignment="1">
      <alignment vertical="center"/>
    </xf>
    <xf numFmtId="0" fontId="84" fillId="0" borderId="22" xfId="3" applyFont="1" applyBorder="1" applyAlignment="1">
      <alignment vertical="center"/>
    </xf>
    <xf numFmtId="0" fontId="84" fillId="0" borderId="178" xfId="3" applyFont="1" applyBorder="1" applyAlignment="1">
      <alignment vertical="center"/>
    </xf>
    <xf numFmtId="0" fontId="36" fillId="2" borderId="32" xfId="3" applyFont="1" applyFill="1" applyAlignment="1">
      <alignment vertical="center"/>
    </xf>
    <xf numFmtId="0" fontId="36" fillId="14" borderId="32" xfId="3" applyFont="1" applyFill="1" applyAlignment="1">
      <alignment vertical="center"/>
    </xf>
    <xf numFmtId="10" fontId="87" fillId="15" borderId="32" xfId="3" applyNumberFormat="1" applyFont="1" applyFill="1" applyAlignment="1">
      <alignment horizontal="left" vertical="center" wrapText="1"/>
    </xf>
    <xf numFmtId="0" fontId="87" fillId="9" borderId="32" xfId="3" applyFont="1" applyFill="1" applyAlignment="1">
      <alignment horizontal="left" vertical="center" wrapText="1"/>
    </xf>
    <xf numFmtId="0" fontId="37" fillId="13" borderId="32" xfId="3" applyFont="1" applyFill="1" applyAlignment="1">
      <alignment horizontal="left" vertical="center" wrapText="1"/>
    </xf>
    <xf numFmtId="0" fontId="36" fillId="14" borderId="32" xfId="3" applyFont="1" applyFill="1" applyAlignment="1">
      <alignment horizontal="left" vertical="center"/>
    </xf>
    <xf numFmtId="0" fontId="36" fillId="0" borderId="283" xfId="3" applyFont="1" applyBorder="1" applyAlignment="1">
      <alignment horizontal="center" vertical="center"/>
    </xf>
    <xf numFmtId="0" fontId="37" fillId="2" borderId="103" xfId="3" applyFont="1" applyFill="1" applyBorder="1" applyAlignment="1">
      <alignment horizontal="left" vertical="center" wrapText="1"/>
    </xf>
    <xf numFmtId="0" fontId="29" fillId="2" borderId="167" xfId="3" applyFont="1" applyFill="1" applyBorder="1" applyAlignment="1">
      <alignment vertical="center"/>
    </xf>
    <xf numFmtId="2" fontId="30" fillId="2" borderId="110" xfId="3" applyNumberFormat="1" applyFont="1" applyFill="1" applyBorder="1" applyAlignment="1">
      <alignment horizontal="center" vertical="center"/>
    </xf>
    <xf numFmtId="2" fontId="30" fillId="2" borderId="100" xfId="3" applyNumberFormat="1" applyFont="1" applyFill="1" applyBorder="1" applyAlignment="1">
      <alignment horizontal="center" vertical="center"/>
    </xf>
    <xf numFmtId="10" fontId="30" fillId="2" borderId="89" xfId="3" applyNumberFormat="1" applyFont="1" applyFill="1" applyBorder="1" applyAlignment="1">
      <alignment horizontal="center" vertical="center"/>
    </xf>
    <xf numFmtId="10" fontId="30" fillId="2" borderId="100" xfId="3" applyNumberFormat="1" applyFont="1" applyFill="1" applyBorder="1" applyAlignment="1">
      <alignment horizontal="center" vertical="center"/>
    </xf>
    <xf numFmtId="10" fontId="30" fillId="2" borderId="110" xfId="3" applyNumberFormat="1" applyFont="1" applyFill="1" applyBorder="1" applyAlignment="1">
      <alignment horizontal="center" vertical="center"/>
    </xf>
    <xf numFmtId="0" fontId="29" fillId="0" borderId="90" xfId="3" applyFont="1" applyBorder="1" applyAlignment="1">
      <alignment vertical="center"/>
    </xf>
    <xf numFmtId="0" fontId="29" fillId="0" borderId="87" xfId="3" applyFont="1" applyBorder="1" applyAlignment="1">
      <alignment vertical="center"/>
    </xf>
    <xf numFmtId="0" fontId="36" fillId="17" borderId="100" xfId="3" applyFont="1" applyFill="1" applyBorder="1" applyAlignment="1">
      <alignment vertical="center"/>
    </xf>
    <xf numFmtId="9" fontId="32" fillId="4" borderId="144" xfId="4" applyFont="1" applyFill="1" applyBorder="1" applyAlignment="1" applyProtection="1">
      <alignment horizontal="center" vertical="center"/>
      <protection locked="0"/>
    </xf>
    <xf numFmtId="9" fontId="36" fillId="11" borderId="100" xfId="4" applyFont="1" applyFill="1" applyBorder="1" applyAlignment="1" applyProtection="1">
      <alignment vertical="center"/>
      <protection locked="0"/>
    </xf>
    <xf numFmtId="9" fontId="36" fillId="11" borderId="89" xfId="4" applyFont="1" applyFill="1" applyBorder="1" applyAlignment="1" applyProtection="1">
      <alignment vertical="center"/>
      <protection locked="0"/>
    </xf>
    <xf numFmtId="9" fontId="32" fillId="4" borderId="110" xfId="4" applyFont="1" applyFill="1" applyBorder="1" applyAlignment="1" applyProtection="1">
      <alignment horizontal="center" vertical="center"/>
      <protection locked="0"/>
    </xf>
    <xf numFmtId="9" fontId="32" fillId="4" borderId="174" xfId="4" applyFont="1" applyFill="1" applyBorder="1" applyAlignment="1" applyProtection="1">
      <alignment horizontal="center" vertical="center"/>
      <protection locked="0"/>
    </xf>
    <xf numFmtId="10" fontId="36" fillId="0" borderId="32" xfId="3" applyNumberFormat="1" applyFont="1" applyAlignment="1" applyProtection="1">
      <alignment vertical="center"/>
      <protection locked="0"/>
    </xf>
    <xf numFmtId="10" fontId="36" fillId="0" borderId="22" xfId="3" applyNumberFormat="1" applyFont="1" applyBorder="1" applyAlignment="1" applyProtection="1">
      <alignment vertical="center"/>
      <protection locked="0"/>
    </xf>
    <xf numFmtId="0" fontId="29" fillId="2" borderId="303" xfId="3" applyFont="1" applyFill="1" applyBorder="1" applyAlignment="1">
      <alignment vertical="center"/>
    </xf>
    <xf numFmtId="0" fontId="29" fillId="2" borderId="304" xfId="3" applyFont="1" applyFill="1" applyBorder="1" applyAlignment="1">
      <alignment vertical="center"/>
    </xf>
    <xf numFmtId="0" fontId="36" fillId="0" borderId="106" xfId="3" applyFont="1" applyBorder="1" applyAlignment="1">
      <alignment vertical="center"/>
    </xf>
    <xf numFmtId="0" fontId="29" fillId="2" borderId="147" xfId="3" applyFont="1" applyFill="1" applyBorder="1" applyAlignment="1">
      <alignment horizontal="left" vertical="center"/>
    </xf>
    <xf numFmtId="0" fontId="29" fillId="0" borderId="212" xfId="3" applyFont="1" applyBorder="1" applyAlignment="1">
      <alignment vertical="center"/>
    </xf>
    <xf numFmtId="0" fontId="29" fillId="0" borderId="39" xfId="3" applyFont="1" applyBorder="1" applyAlignment="1">
      <alignment vertical="center"/>
    </xf>
    <xf numFmtId="0" fontId="29" fillId="0" borderId="31" xfId="3" applyFont="1" applyBorder="1" applyAlignment="1">
      <alignment vertical="center"/>
    </xf>
    <xf numFmtId="9" fontId="32" fillId="4" borderId="307" xfId="4" applyFont="1" applyFill="1" applyBorder="1" applyAlignment="1" applyProtection="1">
      <alignment horizontal="center" vertical="center"/>
      <protection locked="0"/>
    </xf>
    <xf numFmtId="0" fontId="37" fillId="2" borderId="310" xfId="3" applyFont="1" applyFill="1" applyBorder="1" applyAlignment="1">
      <alignment horizontal="center" vertical="center" wrapText="1"/>
    </xf>
    <xf numFmtId="0" fontId="37" fillId="2" borderId="312" xfId="3" applyFont="1" applyFill="1" applyBorder="1" applyAlignment="1">
      <alignment horizontal="left" vertical="center" wrapText="1"/>
    </xf>
    <xf numFmtId="0" fontId="36" fillId="0" borderId="308" xfId="3" applyFont="1" applyBorder="1" applyAlignment="1">
      <alignment horizontal="center" vertical="center"/>
    </xf>
    <xf numFmtId="0" fontId="29" fillId="2" borderId="308" xfId="3" applyFont="1" applyFill="1" applyBorder="1" applyAlignment="1">
      <alignment horizontal="center" vertical="center"/>
    </xf>
    <xf numFmtId="0" fontId="97" fillId="6" borderId="37" xfId="3" applyFont="1" applyFill="1" applyBorder="1" applyAlignment="1">
      <alignment horizontal="center" vertical="center" wrapText="1"/>
    </xf>
    <xf numFmtId="0" fontId="28" fillId="2" borderId="314" xfId="3" applyFont="1" applyFill="1" applyBorder="1" applyAlignment="1">
      <alignment horizontal="left" vertical="center"/>
    </xf>
    <xf numFmtId="0" fontId="29" fillId="2" borderId="308" xfId="3" applyFont="1" applyFill="1" applyBorder="1" applyAlignment="1">
      <alignment horizontal="center" vertical="center" wrapText="1"/>
    </xf>
    <xf numFmtId="0" fontId="34" fillId="0" borderId="0" xfId="0" applyFont="1" applyAlignment="1">
      <alignment vertical="center"/>
    </xf>
    <xf numFmtId="0" fontId="41" fillId="0" borderId="0" xfId="0" applyFont="1" applyAlignment="1">
      <alignment vertical="center"/>
    </xf>
    <xf numFmtId="0" fontId="34" fillId="11" borderId="73" xfId="0" applyFont="1" applyFill="1" applyBorder="1" applyAlignment="1" applyProtection="1">
      <alignment horizontal="left" vertical="center"/>
      <protection locked="0"/>
    </xf>
    <xf numFmtId="0" fontId="34" fillId="11" borderId="65" xfId="0" applyFont="1" applyFill="1" applyBorder="1" applyAlignment="1" applyProtection="1">
      <alignment horizontal="left" vertical="center"/>
      <protection locked="0"/>
    </xf>
    <xf numFmtId="0" fontId="31" fillId="2" borderId="315" xfId="0" applyFont="1" applyFill="1" applyBorder="1" applyAlignment="1">
      <alignment horizontal="left" vertical="center" wrapText="1"/>
    </xf>
    <xf numFmtId="0" fontId="41" fillId="2" borderId="216" xfId="0" applyFont="1" applyFill="1" applyBorder="1" applyAlignment="1">
      <alignment vertical="center" wrapText="1"/>
    </xf>
    <xf numFmtId="0" fontId="34" fillId="9" borderId="22" xfId="0" applyFont="1" applyFill="1" applyBorder="1" applyAlignment="1">
      <alignment vertical="center"/>
    </xf>
    <xf numFmtId="0" fontId="34" fillId="0" borderId="32" xfId="0" applyFont="1" applyBorder="1" applyAlignment="1">
      <alignment vertical="center"/>
    </xf>
    <xf numFmtId="0" fontId="34" fillId="9" borderId="31" xfId="0" applyFont="1" applyFill="1" applyBorder="1" applyAlignment="1">
      <alignment vertical="center"/>
    </xf>
    <xf numFmtId="0" fontId="34" fillId="9" borderId="219" xfId="0" applyFont="1" applyFill="1" applyBorder="1" applyAlignment="1">
      <alignment vertical="center"/>
    </xf>
    <xf numFmtId="0" fontId="34" fillId="9" borderId="48" xfId="0" applyFont="1" applyFill="1" applyBorder="1" applyAlignment="1">
      <alignment vertical="center"/>
    </xf>
    <xf numFmtId="0" fontId="34" fillId="9" borderId="178" xfId="0" applyFont="1" applyFill="1" applyBorder="1" applyAlignment="1">
      <alignment vertical="center"/>
    </xf>
    <xf numFmtId="0" fontId="34" fillId="0" borderId="22" xfId="0" applyFont="1" applyBorder="1" applyAlignment="1">
      <alignment vertical="center"/>
    </xf>
    <xf numFmtId="0" fontId="35" fillId="6" borderId="22" xfId="0" applyFont="1" applyFill="1" applyBorder="1" applyAlignment="1">
      <alignment vertical="center" wrapText="1"/>
    </xf>
    <xf numFmtId="0" fontId="35" fillId="35" borderId="42" xfId="0" applyFont="1" applyFill="1" applyBorder="1" applyAlignment="1">
      <alignment vertical="center" wrapText="1"/>
    </xf>
    <xf numFmtId="0" fontId="34" fillId="9" borderId="317" xfId="0" applyFont="1" applyFill="1" applyBorder="1" applyAlignment="1">
      <alignment vertical="center"/>
    </xf>
    <xf numFmtId="0" fontId="31" fillId="0" borderId="65" xfId="0" applyFont="1" applyBorder="1" applyAlignment="1">
      <alignment vertical="center"/>
    </xf>
    <xf numFmtId="0" fontId="31" fillId="2" borderId="316" xfId="0" applyFont="1" applyFill="1" applyBorder="1" applyAlignment="1">
      <alignment horizontal="left" vertical="center" wrapText="1"/>
    </xf>
    <xf numFmtId="0" fontId="31" fillId="2" borderId="42" xfId="0" applyFont="1" applyFill="1" applyBorder="1" applyAlignment="1">
      <alignment horizontal="center" vertical="center" wrapText="1"/>
    </xf>
    <xf numFmtId="0" fontId="29" fillId="0" borderId="280" xfId="3" applyFont="1" applyBorder="1" applyAlignment="1">
      <alignment vertical="center"/>
    </xf>
    <xf numFmtId="0" fontId="29" fillId="0" borderId="22" xfId="3" applyFont="1" applyBorder="1" applyAlignment="1">
      <alignment horizontal="center" vertical="center"/>
    </xf>
    <xf numFmtId="0" fontId="29" fillId="0" borderId="227" xfId="3" applyFont="1" applyBorder="1" applyAlignment="1">
      <alignment vertical="center"/>
    </xf>
    <xf numFmtId="0" fontId="38" fillId="0" borderId="180" xfId="3" applyFont="1" applyBorder="1" applyAlignment="1">
      <alignment horizontal="left" vertical="center" wrapText="1"/>
    </xf>
    <xf numFmtId="0" fontId="29" fillId="0" borderId="39" xfId="3" applyFont="1" applyBorder="1" applyAlignment="1">
      <alignment horizontal="left" vertical="center"/>
    </xf>
    <xf numFmtId="0" fontId="29" fillId="0" borderId="32" xfId="3" applyFont="1" applyAlignment="1">
      <alignment horizontal="left" vertical="center"/>
    </xf>
    <xf numFmtId="0" fontId="29" fillId="0" borderId="318" xfId="3" applyFont="1" applyBorder="1" applyAlignment="1">
      <alignment horizontal="center" vertical="center"/>
    </xf>
    <xf numFmtId="0" fontId="29" fillId="0" borderId="32" xfId="3" applyFont="1" applyAlignment="1">
      <alignment horizontal="center" vertical="center"/>
    </xf>
    <xf numFmtId="0" fontId="29" fillId="0" borderId="39" xfId="3" applyFont="1" applyBorder="1" applyAlignment="1">
      <alignment horizontal="center" vertical="center"/>
    </xf>
    <xf numFmtId="0" fontId="29" fillId="0" borderId="22" xfId="3" applyFont="1" applyBorder="1" applyAlignment="1">
      <alignment horizontal="left" vertical="center"/>
    </xf>
    <xf numFmtId="0" fontId="29" fillId="0" borderId="48" xfId="3" applyFont="1" applyBorder="1" applyAlignment="1">
      <alignment vertical="center"/>
    </xf>
    <xf numFmtId="0" fontId="29" fillId="0" borderId="40" xfId="3" applyFont="1" applyBorder="1" applyAlignment="1">
      <alignment horizontal="center" vertical="center"/>
    </xf>
    <xf numFmtId="0" fontId="29" fillId="0" borderId="40" xfId="3" applyFont="1" applyBorder="1" applyAlignment="1">
      <alignment vertical="center"/>
    </xf>
    <xf numFmtId="0" fontId="29" fillId="0" borderId="33" xfId="3" applyFont="1" applyBorder="1" applyAlignment="1">
      <alignment horizontal="left" vertical="center" wrapText="1"/>
    </xf>
    <xf numFmtId="0" fontId="37" fillId="0" borderId="190" xfId="3" applyFont="1" applyBorder="1" applyAlignment="1">
      <alignment horizontal="left" vertical="center" wrapText="1"/>
    </xf>
    <xf numFmtId="0" fontId="38" fillId="0" borderId="237" xfId="3" applyFont="1" applyBorder="1" applyAlignment="1">
      <alignment horizontal="left" vertical="center" wrapText="1"/>
    </xf>
    <xf numFmtId="0" fontId="50" fillId="11" borderId="62" xfId="0" applyFont="1" applyFill="1" applyBorder="1" applyAlignment="1" applyProtection="1">
      <alignment vertical="center"/>
      <protection locked="0"/>
    </xf>
    <xf numFmtId="0" fontId="37" fillId="11" borderId="67" xfId="0" applyFont="1" applyFill="1" applyBorder="1" applyAlignment="1" applyProtection="1">
      <alignment vertical="center" wrapText="1"/>
      <protection locked="0"/>
    </xf>
    <xf numFmtId="0" fontId="63" fillId="31" borderId="70" xfId="0" applyFont="1" applyFill="1" applyBorder="1" applyAlignment="1">
      <alignment horizontal="center" vertical="center" wrapText="1"/>
    </xf>
    <xf numFmtId="0" fontId="63" fillId="31" borderId="70" xfId="0" applyFont="1" applyFill="1" applyBorder="1" applyAlignment="1">
      <alignment horizontal="center" vertical="center"/>
    </xf>
    <xf numFmtId="0" fontId="50" fillId="11" borderId="325" xfId="0" applyFont="1" applyFill="1" applyBorder="1" applyAlignment="1" applyProtection="1">
      <alignment horizontal="left" vertical="center"/>
      <protection locked="0"/>
    </xf>
    <xf numFmtId="0" fontId="50" fillId="11" borderId="325" xfId="0" applyFont="1" applyFill="1" applyBorder="1" applyAlignment="1" applyProtection="1">
      <alignment vertical="center"/>
      <protection locked="0"/>
    </xf>
    <xf numFmtId="0" fontId="50" fillId="0" borderId="326" xfId="0" applyFont="1" applyBorder="1" applyAlignment="1">
      <alignment vertical="center"/>
    </xf>
    <xf numFmtId="0" fontId="50" fillId="0" borderId="327" xfId="0" applyFont="1" applyBorder="1" applyAlignment="1">
      <alignment vertical="center"/>
    </xf>
    <xf numFmtId="2" fontId="50" fillId="0" borderId="326" xfId="0" applyNumberFormat="1" applyFont="1" applyBorder="1" applyAlignment="1">
      <alignment horizontal="left" vertical="center"/>
    </xf>
    <xf numFmtId="1" fontId="50" fillId="0" borderId="328" xfId="0" applyNumberFormat="1" applyFont="1" applyBorder="1" applyAlignment="1">
      <alignment horizontal="left" vertical="center"/>
    </xf>
    <xf numFmtId="2" fontId="50" fillId="0" borderId="327" xfId="0" applyNumberFormat="1" applyFont="1" applyBorder="1" applyAlignment="1">
      <alignment horizontal="left" vertical="center"/>
    </xf>
    <xf numFmtId="2" fontId="50" fillId="0" borderId="329" xfId="0" applyNumberFormat="1" applyFont="1" applyBorder="1" applyAlignment="1">
      <alignment horizontal="left" vertical="center"/>
    </xf>
    <xf numFmtId="2" fontId="50" fillId="0" borderId="331" xfId="0" applyNumberFormat="1" applyFont="1" applyBorder="1" applyAlignment="1">
      <alignment horizontal="left" vertical="center"/>
    </xf>
    <xf numFmtId="0" fontId="77" fillId="31" borderId="70" xfId="0" applyFont="1" applyFill="1" applyBorder="1" applyAlignment="1">
      <alignment horizontal="center" vertical="center"/>
    </xf>
    <xf numFmtId="0" fontId="78" fillId="31" borderId="70" xfId="0" applyFont="1" applyFill="1" applyBorder="1" applyAlignment="1">
      <alignment horizontal="center" vertical="center" wrapText="1"/>
    </xf>
    <xf numFmtId="0" fontId="77" fillId="31" borderId="70" xfId="0" applyFont="1" applyFill="1" applyBorder="1" applyAlignment="1">
      <alignment horizontal="center" vertical="center" wrapText="1"/>
    </xf>
    <xf numFmtId="0" fontId="40" fillId="11" borderId="325" xfId="0" applyFont="1" applyFill="1" applyBorder="1" applyAlignment="1" applyProtection="1">
      <alignment horizontal="left" vertical="center"/>
      <protection locked="0"/>
    </xf>
    <xf numFmtId="1" fontId="40" fillId="11" borderId="325" xfId="0" applyNumberFormat="1" applyFont="1" applyFill="1" applyBorder="1" applyAlignment="1" applyProtection="1">
      <alignment horizontal="left" vertical="center"/>
      <protection locked="0"/>
    </xf>
    <xf numFmtId="2" fontId="40" fillId="11" borderId="325" xfId="0" applyNumberFormat="1" applyFont="1" applyFill="1" applyBorder="1" applyAlignment="1" applyProtection="1">
      <alignment horizontal="left" vertical="center"/>
      <protection locked="0"/>
    </xf>
    <xf numFmtId="0" fontId="40" fillId="11" borderId="325" xfId="0" applyFont="1" applyFill="1" applyBorder="1" applyAlignment="1" applyProtection="1">
      <alignment horizontal="left" vertical="center" wrapText="1"/>
      <protection locked="0"/>
    </xf>
    <xf numFmtId="0" fontId="49" fillId="0" borderId="22" xfId="0" applyFont="1" applyBorder="1" applyAlignment="1">
      <alignment vertical="center"/>
    </xf>
    <xf numFmtId="0" fontId="49" fillId="0" borderId="22" xfId="0" applyFont="1" applyBorder="1" applyAlignment="1">
      <alignment horizontal="right" vertical="center"/>
    </xf>
    <xf numFmtId="0" fontId="49" fillId="0" borderId="333" xfId="0" applyFont="1" applyBorder="1" applyAlignment="1">
      <alignment horizontal="right" vertical="center"/>
    </xf>
    <xf numFmtId="0" fontId="49" fillId="0" borderId="334" xfId="0" applyFont="1" applyBorder="1" applyAlignment="1">
      <alignment vertical="center" wrapText="1"/>
    </xf>
    <xf numFmtId="0" fontId="50" fillId="0" borderId="333" xfId="0" applyFont="1" applyBorder="1" applyAlignment="1">
      <alignment vertical="center"/>
    </xf>
    <xf numFmtId="0" fontId="49" fillId="0" borderId="333" xfId="0" applyFont="1" applyBorder="1" applyAlignment="1">
      <alignment vertical="center"/>
    </xf>
    <xf numFmtId="0" fontId="77" fillId="31" borderId="70" xfId="9" applyFont="1" applyFill="1" applyBorder="1" applyAlignment="1">
      <alignment horizontal="center" vertical="center" wrapText="1"/>
    </xf>
    <xf numFmtId="0" fontId="77" fillId="31" borderId="70" xfId="9" quotePrefix="1" applyFont="1" applyFill="1" applyBorder="1" applyAlignment="1">
      <alignment horizontal="center" vertical="center" wrapText="1"/>
    </xf>
    <xf numFmtId="2" fontId="40" fillId="11" borderId="335" xfId="0" applyNumberFormat="1" applyFont="1" applyFill="1" applyBorder="1" applyAlignment="1" applyProtection="1">
      <alignment horizontal="left" vertical="center"/>
      <protection locked="0"/>
    </xf>
    <xf numFmtId="0" fontId="37" fillId="11" borderId="325" xfId="0" applyFont="1" applyFill="1" applyBorder="1" applyAlignment="1" applyProtection="1">
      <alignment vertical="center" wrapText="1"/>
      <protection locked="0"/>
    </xf>
    <xf numFmtId="0" fontId="50" fillId="0" borderId="334" xfId="0" applyFont="1" applyBorder="1" applyAlignment="1">
      <alignment vertical="center"/>
    </xf>
    <xf numFmtId="0" fontId="37" fillId="0" borderId="39" xfId="0" applyFont="1" applyBorder="1" applyAlignment="1" applyProtection="1">
      <alignment vertical="center" wrapText="1"/>
      <protection locked="0"/>
    </xf>
    <xf numFmtId="0" fontId="50" fillId="0" borderId="330" xfId="0" applyFont="1" applyBorder="1" applyAlignment="1">
      <alignment vertical="center"/>
    </xf>
    <xf numFmtId="0" fontId="78" fillId="31" borderId="70" xfId="0" applyFont="1" applyFill="1" applyBorder="1" applyAlignment="1">
      <alignment horizontal="center" vertical="center"/>
    </xf>
    <xf numFmtId="0" fontId="40" fillId="11" borderId="325" xfId="0" applyFont="1" applyFill="1" applyBorder="1" applyAlignment="1" applyProtection="1">
      <alignment vertical="center"/>
      <protection locked="0"/>
    </xf>
    <xf numFmtId="2" fontId="40" fillId="11" borderId="325" xfId="0" applyNumberFormat="1" applyFont="1" applyFill="1" applyBorder="1" applyAlignment="1" applyProtection="1">
      <alignment horizontal="left" vertical="center" wrapText="1"/>
      <protection locked="0"/>
    </xf>
    <xf numFmtId="0" fontId="77" fillId="31" borderId="65" xfId="9" applyFont="1" applyFill="1" applyBorder="1" applyAlignment="1">
      <alignment horizontal="center" vertical="center" wrapText="1"/>
    </xf>
    <xf numFmtId="0" fontId="77" fillId="31" borderId="70" xfId="9" applyFont="1" applyFill="1" applyBorder="1" applyAlignment="1">
      <alignment horizontal="center" vertical="center"/>
    </xf>
    <xf numFmtId="0" fontId="63" fillId="31" borderId="161" xfId="0" applyFont="1" applyFill="1" applyBorder="1" applyAlignment="1">
      <alignment horizontal="center" vertical="center" wrapText="1"/>
    </xf>
    <xf numFmtId="0" fontId="79" fillId="11" borderId="325" xfId="0" applyFont="1" applyFill="1" applyBorder="1" applyAlignment="1" applyProtection="1">
      <alignment horizontal="left" vertical="center" wrapText="1"/>
      <protection locked="0"/>
    </xf>
    <xf numFmtId="0" fontId="79" fillId="11" borderId="325" xfId="0" applyFont="1" applyFill="1" applyBorder="1" applyAlignment="1" applyProtection="1">
      <alignment vertical="center" wrapText="1"/>
      <protection locked="0"/>
    </xf>
    <xf numFmtId="166" fontId="20" fillId="0" borderId="35" xfId="0" applyNumberFormat="1" applyFont="1" applyBorder="1" applyAlignment="1">
      <alignment horizontal="center" vertical="center"/>
    </xf>
    <xf numFmtId="0" fontId="50" fillId="0" borderId="32" xfId="0" applyFont="1" applyBorder="1" applyAlignment="1" applyProtection="1">
      <alignment vertical="center"/>
      <protection locked="0"/>
    </xf>
    <xf numFmtId="0" fontId="37" fillId="0" borderId="39" xfId="0" applyFont="1" applyBorder="1" applyAlignment="1">
      <alignment vertical="center" wrapText="1"/>
    </xf>
    <xf numFmtId="0" fontId="50" fillId="0" borderId="219" xfId="0" applyFont="1" applyBorder="1" applyAlignment="1">
      <alignment vertical="center"/>
    </xf>
    <xf numFmtId="2" fontId="50" fillId="0" borderId="178" xfId="0" applyNumberFormat="1" applyFont="1" applyBorder="1" applyAlignment="1">
      <alignment horizontal="left" vertical="center"/>
    </xf>
    <xf numFmtId="2" fontId="50" fillId="0" borderId="330" xfId="0" applyNumberFormat="1" applyFont="1" applyBorder="1" applyAlignment="1">
      <alignment horizontal="left" vertical="center"/>
    </xf>
    <xf numFmtId="0" fontId="50" fillId="0" borderId="336" xfId="0" applyFont="1" applyBorder="1" applyAlignment="1">
      <alignment vertical="center"/>
    </xf>
    <xf numFmtId="0" fontId="50" fillId="0" borderId="338" xfId="0" applyFont="1" applyBorder="1" applyAlignment="1" applyProtection="1">
      <alignment horizontal="left" vertical="center"/>
      <protection locked="0"/>
    </xf>
    <xf numFmtId="0" fontId="37" fillId="0" borderId="337" xfId="0" applyFont="1" applyBorder="1" applyAlignment="1" applyProtection="1">
      <alignment vertical="center" wrapText="1"/>
      <protection locked="0"/>
    </xf>
    <xf numFmtId="0" fontId="37" fillId="0" borderId="339" xfId="0" applyFont="1" applyBorder="1" applyAlignment="1" applyProtection="1">
      <alignment vertical="center" wrapText="1"/>
      <protection locked="0"/>
    </xf>
    <xf numFmtId="0" fontId="37" fillId="0" borderId="340" xfId="0" applyFont="1" applyBorder="1" applyAlignment="1" applyProtection="1">
      <alignment vertical="center" wrapText="1"/>
      <protection locked="0"/>
    </xf>
    <xf numFmtId="2" fontId="50" fillId="0" borderId="342" xfId="0" applyNumberFormat="1" applyFont="1" applyBorder="1" applyAlignment="1">
      <alignment horizontal="left" vertical="center"/>
    </xf>
    <xf numFmtId="0" fontId="29" fillId="10" borderId="72" xfId="0" applyFont="1" applyFill="1" applyBorder="1" applyAlignment="1" applyProtection="1">
      <alignment horizontal="left" vertical="center"/>
      <protection locked="0"/>
    </xf>
    <xf numFmtId="0" fontId="102" fillId="0" borderId="0" xfId="0" applyFont="1"/>
    <xf numFmtId="0" fontId="27" fillId="0" borderId="0" xfId="0" applyFont="1"/>
    <xf numFmtId="1" fontId="0" fillId="0" borderId="0" xfId="0" applyNumberFormat="1"/>
    <xf numFmtId="2" fontId="0" fillId="0" borderId="0" xfId="0" applyNumberFormat="1"/>
    <xf numFmtId="0" fontId="40" fillId="11" borderId="344" xfId="0" applyFont="1" applyFill="1" applyBorder="1" applyAlignment="1" applyProtection="1">
      <alignment horizontal="left" vertical="center"/>
      <protection locked="0"/>
    </xf>
    <xf numFmtId="0" fontId="40" fillId="11" borderId="344" xfId="0" applyFont="1" applyFill="1" applyBorder="1" applyAlignment="1" applyProtection="1">
      <alignment horizontal="left" vertical="center" wrapText="1"/>
      <protection locked="0"/>
    </xf>
    <xf numFmtId="1" fontId="40" fillId="11" borderId="344" xfId="0" applyNumberFormat="1" applyFont="1" applyFill="1" applyBorder="1" applyAlignment="1" applyProtection="1">
      <alignment horizontal="left" vertical="center"/>
      <protection locked="0"/>
    </xf>
    <xf numFmtId="2" fontId="40" fillId="11" borderId="344" xfId="0" applyNumberFormat="1" applyFont="1" applyFill="1" applyBorder="1" applyAlignment="1" applyProtection="1">
      <alignment horizontal="left" vertical="center"/>
      <protection locked="0"/>
    </xf>
    <xf numFmtId="2" fontId="40" fillId="11" borderId="345" xfId="0" applyNumberFormat="1" applyFont="1" applyFill="1" applyBorder="1" applyAlignment="1" applyProtection="1">
      <alignment horizontal="left" vertical="center"/>
      <protection locked="0"/>
    </xf>
    <xf numFmtId="0" fontId="37" fillId="11" borderId="344" xfId="0" applyFont="1" applyFill="1" applyBorder="1" applyAlignment="1" applyProtection="1">
      <alignment vertical="center" wrapText="1"/>
      <protection locked="0"/>
    </xf>
    <xf numFmtId="0" fontId="104" fillId="11" borderId="343" xfId="9" applyFont="1" applyFill="1" applyBorder="1" applyAlignment="1" applyProtection="1">
      <alignment horizontal="left" vertical="center"/>
      <protection locked="0"/>
    </xf>
    <xf numFmtId="0" fontId="40" fillId="11" borderId="355" xfId="0" applyFont="1" applyFill="1" applyBorder="1" applyAlignment="1" applyProtection="1">
      <alignment horizontal="left" vertical="center"/>
      <protection locked="0"/>
    </xf>
    <xf numFmtId="0" fontId="40" fillId="11" borderId="355" xfId="0" applyFont="1" applyFill="1" applyBorder="1" applyAlignment="1" applyProtection="1">
      <alignment horizontal="left" vertical="center" wrapText="1"/>
      <protection locked="0"/>
    </xf>
    <xf numFmtId="1" fontId="40" fillId="11" borderId="355" xfId="0" applyNumberFormat="1" applyFont="1" applyFill="1" applyBorder="1" applyAlignment="1" applyProtection="1">
      <alignment horizontal="left" vertical="center"/>
      <protection locked="0"/>
    </xf>
    <xf numFmtId="2" fontId="40" fillId="11" borderId="355" xfId="0" applyNumberFormat="1" applyFont="1" applyFill="1" applyBorder="1" applyAlignment="1" applyProtection="1">
      <alignment horizontal="left" vertical="center"/>
      <protection locked="0"/>
    </xf>
    <xf numFmtId="2" fontId="40" fillId="11" borderId="356" xfId="0" applyNumberFormat="1" applyFont="1" applyFill="1" applyBorder="1" applyAlignment="1" applyProtection="1">
      <alignment horizontal="left" vertical="center"/>
      <protection locked="0"/>
    </xf>
    <xf numFmtId="0" fontId="37" fillId="11" borderId="355" xfId="0" applyFont="1" applyFill="1" applyBorder="1" applyAlignment="1" applyProtection="1">
      <alignment vertical="center" wrapText="1"/>
      <protection locked="0"/>
    </xf>
    <xf numFmtId="0" fontId="104" fillId="11" borderId="352" xfId="9" applyFont="1" applyFill="1" applyBorder="1" applyAlignment="1" applyProtection="1">
      <alignment horizontal="left" vertical="center"/>
      <protection locked="0"/>
    </xf>
    <xf numFmtId="0" fontId="104" fillId="11" borderId="351" xfId="9" applyFont="1" applyFill="1" applyBorder="1" applyAlignment="1" applyProtection="1">
      <alignment horizontal="left" vertical="center"/>
      <protection locked="0"/>
    </xf>
    <xf numFmtId="0" fontId="104" fillId="11" borderId="354" xfId="9" applyFont="1" applyFill="1" applyBorder="1" applyAlignment="1" applyProtection="1">
      <alignment horizontal="left" vertical="center"/>
      <protection locked="0"/>
    </xf>
    <xf numFmtId="0" fontId="104" fillId="11" borderId="350" xfId="9" applyFont="1" applyFill="1" applyBorder="1" applyAlignment="1" applyProtection="1">
      <alignment horizontal="left" vertical="center"/>
      <protection locked="0"/>
    </xf>
    <xf numFmtId="1" fontId="104" fillId="11" borderId="343" xfId="9" applyNumberFormat="1" applyFont="1" applyFill="1" applyBorder="1" applyAlignment="1" applyProtection="1">
      <alignment horizontal="left" vertical="center"/>
      <protection locked="0"/>
    </xf>
    <xf numFmtId="43" fontId="104" fillId="11" borderId="350" xfId="10" applyFont="1" applyFill="1" applyBorder="1" applyAlignment="1" applyProtection="1">
      <alignment horizontal="left" vertical="center"/>
      <protection locked="0"/>
    </xf>
    <xf numFmtId="43" fontId="104" fillId="11" borderId="343" xfId="10" applyFont="1" applyFill="1" applyBorder="1" applyAlignment="1" applyProtection="1">
      <alignment horizontal="left" vertical="center"/>
      <protection locked="0"/>
    </xf>
    <xf numFmtId="9" fontId="104" fillId="11" borderId="350" xfId="2" applyFont="1" applyFill="1" applyBorder="1" applyAlignment="1" applyProtection="1">
      <alignment horizontal="left" vertical="center"/>
      <protection locked="0"/>
    </xf>
    <xf numFmtId="9" fontId="104" fillId="11" borderId="349" xfId="2" applyFont="1" applyFill="1" applyBorder="1" applyAlignment="1" applyProtection="1">
      <alignment horizontal="left" vertical="center"/>
      <protection locked="0"/>
    </xf>
    <xf numFmtId="0" fontId="104" fillId="11" borderId="347" xfId="9" applyFont="1" applyFill="1" applyBorder="1" applyAlignment="1" applyProtection="1">
      <alignment horizontal="left" vertical="center"/>
      <protection locked="0"/>
    </xf>
    <xf numFmtId="2" fontId="104" fillId="11" borderId="343" xfId="9" applyNumberFormat="1" applyFont="1" applyFill="1" applyBorder="1" applyAlignment="1" applyProtection="1">
      <alignment horizontal="left" vertical="center"/>
      <protection locked="0"/>
    </xf>
    <xf numFmtId="0" fontId="104" fillId="11" borderId="353" xfId="9" applyFont="1" applyFill="1" applyBorder="1" applyAlignment="1" applyProtection="1">
      <alignment horizontal="left" vertical="center"/>
      <protection locked="0"/>
    </xf>
    <xf numFmtId="9" fontId="104" fillId="11" borderId="347" xfId="2" applyFont="1" applyFill="1" applyBorder="1" applyAlignment="1" applyProtection="1">
      <alignment horizontal="left" vertical="center"/>
      <protection locked="0"/>
    </xf>
    <xf numFmtId="9" fontId="104" fillId="11" borderId="348" xfId="2" applyFont="1" applyFill="1" applyBorder="1" applyAlignment="1" applyProtection="1">
      <alignment horizontal="left" vertical="center"/>
      <protection locked="0"/>
    </xf>
    <xf numFmtId="0" fontId="104" fillId="11" borderId="346" xfId="9" applyFont="1" applyFill="1" applyBorder="1" applyAlignment="1" applyProtection="1">
      <alignment horizontal="left" vertical="center"/>
      <protection locked="0"/>
    </xf>
    <xf numFmtId="0" fontId="31" fillId="2" borderId="72" xfId="0" applyFont="1" applyFill="1" applyBorder="1" applyAlignment="1">
      <alignment vertical="center" wrapText="1"/>
    </xf>
    <xf numFmtId="0" fontId="31" fillId="2" borderId="244" xfId="0" applyFont="1" applyFill="1" applyBorder="1" applyAlignment="1">
      <alignment vertical="center" wrapText="1"/>
    </xf>
    <xf numFmtId="0" fontId="31" fillId="2" borderId="222" xfId="0" applyFont="1" applyFill="1" applyBorder="1" applyAlignment="1">
      <alignment horizontal="center" vertical="center" wrapText="1"/>
    </xf>
    <xf numFmtId="0" fontId="31" fillId="2" borderId="222" xfId="0" applyFont="1" applyFill="1" applyBorder="1" applyAlignment="1">
      <alignment vertical="center" wrapText="1"/>
    </xf>
    <xf numFmtId="0" fontId="43" fillId="2" borderId="3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29" fillId="2" borderId="358" xfId="3" applyFont="1" applyFill="1" applyBorder="1" applyAlignment="1">
      <alignment horizontal="center" vertical="center" wrapText="1"/>
    </xf>
    <xf numFmtId="0" fontId="29" fillId="2" borderId="72" xfId="3" applyFont="1" applyFill="1" applyBorder="1" applyAlignment="1">
      <alignment horizontal="center" vertical="center" wrapText="1"/>
    </xf>
    <xf numFmtId="0" fontId="40" fillId="11" borderId="325" xfId="0" applyFont="1" applyFill="1" applyBorder="1" applyAlignment="1" applyProtection="1">
      <alignment vertical="center" wrapText="1"/>
      <protection locked="0"/>
    </xf>
    <xf numFmtId="1" fontId="40" fillId="11" borderId="325" xfId="0" applyNumberFormat="1" applyFont="1" applyFill="1" applyBorder="1" applyAlignment="1" applyProtection="1">
      <alignment horizontal="left" vertical="center" wrapText="1"/>
      <protection locked="0"/>
    </xf>
    <xf numFmtId="167" fontId="40" fillId="11" borderId="325" xfId="0" applyNumberFormat="1" applyFont="1" applyFill="1" applyBorder="1" applyAlignment="1" applyProtection="1">
      <alignment horizontal="left" vertical="center" wrapText="1"/>
      <protection locked="0"/>
    </xf>
    <xf numFmtId="2" fontId="50" fillId="0" borderId="40" xfId="0" applyNumberFormat="1" applyFont="1" applyBorder="1" applyAlignment="1">
      <alignment horizontal="left" vertical="center"/>
    </xf>
    <xf numFmtId="1" fontId="50" fillId="0" borderId="40" xfId="0" applyNumberFormat="1" applyFont="1" applyBorder="1" applyAlignment="1">
      <alignment horizontal="left" vertical="center"/>
    </xf>
    <xf numFmtId="0" fontId="40" fillId="11" borderId="325" xfId="0" applyFont="1" applyFill="1" applyBorder="1" applyAlignment="1" applyProtection="1">
      <alignment horizontal="center" vertical="center" wrapText="1"/>
      <protection locked="0"/>
    </xf>
    <xf numFmtId="0" fontId="40" fillId="11" borderId="325" xfId="0" applyFont="1" applyFill="1" applyBorder="1" applyAlignment="1" applyProtection="1">
      <alignment horizontal="center" vertical="center"/>
      <protection locked="0"/>
    </xf>
    <xf numFmtId="0" fontId="40" fillId="0" borderId="32" xfId="0" applyFont="1" applyBorder="1" applyAlignment="1" applyProtection="1">
      <alignment horizontal="left" vertical="center"/>
      <protection locked="0"/>
    </xf>
    <xf numFmtId="0" fontId="79" fillId="0" borderId="32" xfId="0" applyFont="1" applyBorder="1" applyAlignment="1" applyProtection="1">
      <alignment vertical="center" wrapText="1"/>
      <protection locked="0"/>
    </xf>
    <xf numFmtId="2" fontId="40" fillId="0" borderId="32" xfId="0" applyNumberFormat="1" applyFont="1" applyBorder="1" applyAlignment="1" applyProtection="1">
      <alignment horizontal="left" vertical="center"/>
      <protection locked="0"/>
    </xf>
    <xf numFmtId="0" fontId="50" fillId="0" borderId="295" xfId="0" applyFont="1" applyBorder="1" applyAlignment="1">
      <alignment horizontal="left" vertical="center" wrapText="1"/>
    </xf>
    <xf numFmtId="0" fontId="106" fillId="11" borderId="325" xfId="0" applyFont="1" applyFill="1" applyBorder="1" applyAlignment="1" applyProtection="1">
      <alignment horizontal="left" vertical="center" wrapText="1"/>
      <protection locked="0"/>
    </xf>
    <xf numFmtId="2" fontId="50" fillId="0" borderId="32" xfId="0" applyNumberFormat="1" applyFont="1" applyBorder="1" applyAlignment="1">
      <alignment horizontal="left" vertical="center"/>
    </xf>
    <xf numFmtId="0" fontId="50" fillId="0" borderId="212" xfId="0" applyFont="1" applyBorder="1" applyAlignment="1">
      <alignment horizontal="left" vertical="center" wrapText="1"/>
    </xf>
    <xf numFmtId="0" fontId="50" fillId="0" borderId="181" xfId="0" applyFont="1" applyBorder="1" applyAlignment="1">
      <alignment vertical="center"/>
    </xf>
    <xf numFmtId="0" fontId="50" fillId="0" borderId="181" xfId="0" applyFont="1" applyBorder="1" applyAlignment="1">
      <alignment horizontal="left" vertical="center" wrapText="1"/>
    </xf>
    <xf numFmtId="2" fontId="50" fillId="0" borderId="181" xfId="0" applyNumberFormat="1" applyFont="1" applyBorder="1" applyAlignment="1">
      <alignment horizontal="left" vertical="center"/>
    </xf>
    <xf numFmtId="1" fontId="50" fillId="0" borderId="181" xfId="0" applyNumberFormat="1" applyFont="1" applyBorder="1" applyAlignment="1">
      <alignment horizontal="left" vertical="center"/>
    </xf>
    <xf numFmtId="0" fontId="50" fillId="0" borderId="184" xfId="0" applyFont="1" applyBorder="1" applyAlignment="1" applyProtection="1">
      <alignment vertical="center"/>
      <protection locked="0"/>
    </xf>
    <xf numFmtId="0" fontId="50" fillId="11" borderId="359" xfId="0" applyFont="1" applyFill="1" applyBorder="1" applyAlignment="1" applyProtection="1">
      <alignment vertical="center"/>
      <protection locked="0"/>
    </xf>
    <xf numFmtId="0" fontId="40" fillId="0" borderId="184" xfId="0" applyFont="1" applyBorder="1" applyAlignment="1" applyProtection="1">
      <alignment horizontal="left" vertical="center"/>
      <protection locked="0"/>
    </xf>
    <xf numFmtId="0" fontId="79" fillId="0" borderId="184" xfId="0" applyFont="1" applyBorder="1" applyAlignment="1" applyProtection="1">
      <alignment vertical="center" wrapText="1"/>
      <protection locked="0"/>
    </xf>
    <xf numFmtId="2" fontId="40" fillId="0" borderId="184" xfId="0" applyNumberFormat="1" applyFont="1" applyBorder="1" applyAlignment="1" applyProtection="1">
      <alignment horizontal="left" vertical="center"/>
      <protection locked="0"/>
    </xf>
    <xf numFmtId="0" fontId="50" fillId="11" borderId="360" xfId="0" applyFont="1" applyFill="1" applyBorder="1" applyAlignment="1" applyProtection="1">
      <alignment vertical="center"/>
      <protection locked="0"/>
    </xf>
    <xf numFmtId="0" fontId="50" fillId="11" borderId="361" xfId="0" applyFont="1" applyFill="1" applyBorder="1" applyAlignment="1" applyProtection="1">
      <alignment vertical="center"/>
      <protection locked="0"/>
    </xf>
    <xf numFmtId="1" fontId="50" fillId="0" borderId="362" xfId="0" applyNumberFormat="1" applyFont="1" applyBorder="1" applyAlignment="1">
      <alignment horizontal="left" vertical="center"/>
    </xf>
    <xf numFmtId="2" fontId="50" fillId="0" borderId="362" xfId="0" applyNumberFormat="1" applyFont="1" applyBorder="1" applyAlignment="1">
      <alignment horizontal="left" vertical="center"/>
    </xf>
    <xf numFmtId="0" fontId="49" fillId="0" borderId="219" xfId="0" applyFont="1" applyBorder="1" applyAlignment="1">
      <alignment vertical="center" wrapText="1"/>
    </xf>
    <xf numFmtId="0" fontId="49" fillId="0" borderId="363" xfId="0" applyFont="1" applyBorder="1" applyAlignment="1">
      <alignment vertical="center"/>
    </xf>
    <xf numFmtId="0" fontId="50" fillId="0" borderId="364" xfId="0" applyFont="1" applyBorder="1" applyAlignment="1">
      <alignment vertical="center"/>
    </xf>
    <xf numFmtId="0" fontId="50" fillId="0" borderId="365" xfId="0" applyFont="1" applyBorder="1" applyAlignment="1">
      <alignment vertical="center"/>
    </xf>
    <xf numFmtId="1" fontId="50" fillId="0" borderId="363" xfId="0" applyNumberFormat="1" applyFont="1" applyBorder="1" applyAlignment="1">
      <alignment horizontal="left" vertical="center"/>
    </xf>
    <xf numFmtId="2" fontId="50" fillId="0" borderId="363" xfId="0" applyNumberFormat="1" applyFont="1" applyBorder="1" applyAlignment="1">
      <alignment horizontal="left" vertical="center"/>
    </xf>
    <xf numFmtId="0" fontId="50" fillId="0" borderId="363" xfId="0" applyFont="1" applyBorder="1" applyAlignment="1">
      <alignment vertical="center"/>
    </xf>
    <xf numFmtId="0" fontId="50" fillId="0" borderId="64" xfId="0" applyFont="1" applyBorder="1" applyAlignment="1" applyProtection="1">
      <alignment vertical="center"/>
      <protection locked="0"/>
    </xf>
    <xf numFmtId="1" fontId="50" fillId="0" borderId="45" xfId="0" applyNumberFormat="1" applyFont="1" applyBorder="1" applyAlignment="1">
      <alignment horizontal="left" vertical="center"/>
    </xf>
    <xf numFmtId="2" fontId="50" fillId="0" borderId="45" xfId="0" applyNumberFormat="1" applyFont="1" applyBorder="1" applyAlignment="1">
      <alignment horizontal="left" vertical="center"/>
    </xf>
    <xf numFmtId="0" fontId="50" fillId="0" borderId="63" xfId="0" applyFont="1" applyBorder="1" applyAlignment="1">
      <alignment vertical="center"/>
    </xf>
    <xf numFmtId="0" fontId="50" fillId="0" borderId="366" xfId="0" applyFont="1" applyBorder="1" applyAlignment="1">
      <alignment vertical="center"/>
    </xf>
    <xf numFmtId="1" fontId="50" fillId="0" borderId="367" xfId="0" applyNumberFormat="1" applyFont="1" applyBorder="1" applyAlignment="1">
      <alignment horizontal="left" vertical="center"/>
    </xf>
    <xf numFmtId="2" fontId="50" fillId="0" borderId="367" xfId="0" applyNumberFormat="1" applyFont="1" applyBorder="1" applyAlignment="1">
      <alignment horizontal="left" vertical="center"/>
    </xf>
    <xf numFmtId="0" fontId="50" fillId="0" borderId="367" xfId="0" applyFont="1" applyBorder="1" applyAlignment="1">
      <alignment vertical="center"/>
    </xf>
    <xf numFmtId="0" fontId="50" fillId="0" borderId="368" xfId="0" applyFont="1" applyBorder="1" applyAlignment="1">
      <alignment vertical="center"/>
    </xf>
    <xf numFmtId="0" fontId="50" fillId="0" borderId="362" xfId="0" applyFont="1" applyBorder="1" applyAlignment="1">
      <alignment vertical="center"/>
    </xf>
    <xf numFmtId="0" fontId="37" fillId="0" borderId="27" xfId="0" applyFont="1" applyBorder="1" applyAlignment="1">
      <alignment horizontal="center" vertical="center" wrapText="1"/>
    </xf>
    <xf numFmtId="0" fontId="37" fillId="0" borderId="27" xfId="0" applyFont="1" applyBorder="1" applyAlignment="1">
      <alignment horizontal="left" vertical="center" wrapText="1"/>
    </xf>
    <xf numFmtId="0" fontId="37" fillId="10" borderId="203" xfId="0" applyFont="1" applyFill="1" applyBorder="1" applyAlignment="1">
      <alignment horizontal="left" vertical="center" wrapText="1"/>
    </xf>
    <xf numFmtId="0" fontId="29" fillId="2" borderId="51" xfId="3" applyFont="1" applyFill="1" applyBorder="1" applyAlignment="1">
      <alignment horizontal="left" vertical="center"/>
    </xf>
    <xf numFmtId="0" fontId="36" fillId="0" borderId="166" xfId="3" applyFont="1" applyBorder="1" applyAlignment="1">
      <alignment horizontal="center" vertical="center"/>
    </xf>
    <xf numFmtId="0" fontId="36" fillId="0" borderId="358" xfId="3" applyFont="1" applyBorder="1" applyAlignment="1">
      <alignment horizontal="center" vertical="center"/>
    </xf>
    <xf numFmtId="0" fontId="57" fillId="3" borderId="32" xfId="0" applyFont="1" applyFill="1" applyBorder="1" applyAlignment="1">
      <alignment vertical="center" wrapText="1"/>
    </xf>
    <xf numFmtId="0" fontId="57" fillId="3" borderId="21" xfId="0" applyFont="1" applyFill="1" applyBorder="1" applyAlignment="1">
      <alignment vertical="center" wrapText="1"/>
    </xf>
    <xf numFmtId="0" fontId="30" fillId="0" borderId="110" xfId="3" applyFont="1" applyBorder="1" applyAlignment="1" applyProtection="1">
      <alignment horizontal="center" vertical="center" wrapText="1"/>
      <protection locked="0"/>
    </xf>
    <xf numFmtId="0" fontId="30" fillId="0" borderId="307" xfId="3" applyFont="1" applyBorder="1" applyAlignment="1" applyProtection="1">
      <alignment horizontal="center" vertical="center" wrapText="1"/>
      <protection locked="0"/>
    </xf>
    <xf numFmtId="0" fontId="30" fillId="0" borderId="144" xfId="3" applyFont="1" applyBorder="1" applyAlignment="1" applyProtection="1">
      <alignment horizontal="center" vertical="center" wrapText="1"/>
      <protection locked="0"/>
    </xf>
    <xf numFmtId="0" fontId="29" fillId="4" borderId="88" xfId="3" applyFont="1" applyFill="1" applyBorder="1" applyAlignment="1">
      <alignment vertical="center" wrapText="1"/>
    </xf>
    <xf numFmtId="0" fontId="29" fillId="4" borderId="88" xfId="3" applyFont="1" applyFill="1" applyBorder="1" applyAlignment="1">
      <alignment vertical="center"/>
    </xf>
    <xf numFmtId="0" fontId="30" fillId="10" borderId="32" xfId="0" applyFont="1" applyFill="1" applyBorder="1" applyAlignment="1">
      <alignment horizontal="left" vertical="center" wrapText="1"/>
    </xf>
    <xf numFmtId="0" fontId="30" fillId="24" borderId="68" xfId="0" applyFont="1" applyFill="1" applyBorder="1" applyAlignment="1">
      <alignment horizontal="left" vertical="center" wrapText="1"/>
    </xf>
    <xf numFmtId="0" fontId="29" fillId="0" borderId="22" xfId="0" applyFont="1" applyBorder="1" applyAlignment="1">
      <alignment horizontal="center" vertical="center"/>
    </xf>
    <xf numFmtId="0" fontId="29" fillId="0" borderId="374" xfId="0" applyFont="1" applyBorder="1" applyAlignment="1">
      <alignment vertical="center"/>
    </xf>
    <xf numFmtId="0" fontId="29" fillId="0" borderId="375" xfId="0" applyFont="1" applyBorder="1" applyAlignment="1">
      <alignment vertical="center"/>
    </xf>
    <xf numFmtId="0" fontId="29" fillId="0" borderId="374" xfId="0" applyFont="1" applyBorder="1" applyAlignment="1">
      <alignment horizontal="center" vertical="center"/>
    </xf>
    <xf numFmtId="0" fontId="105" fillId="31" borderId="65" xfId="9" applyFont="1" applyFill="1" applyBorder="1" applyAlignment="1">
      <alignment horizontal="center" vertical="center" wrapText="1"/>
    </xf>
    <xf numFmtId="0" fontId="97" fillId="36" borderId="65" xfId="0" applyFont="1" applyFill="1" applyBorder="1" applyAlignment="1">
      <alignment horizontal="center" vertical="center" wrapText="1"/>
    </xf>
    <xf numFmtId="0" fontId="107" fillId="36" borderId="67" xfId="0" applyFont="1" applyFill="1" applyBorder="1" applyAlignment="1">
      <alignment horizontal="center" vertical="center" wrapText="1"/>
    </xf>
    <xf numFmtId="0" fontId="97" fillId="36" borderId="67" xfId="0" applyFont="1" applyFill="1" applyBorder="1" applyAlignment="1">
      <alignment horizontal="center" vertical="center" wrapText="1"/>
    </xf>
    <xf numFmtId="0" fontId="50" fillId="37" borderId="75" xfId="0" applyFont="1" applyFill="1" applyBorder="1" applyAlignment="1" applyProtection="1">
      <alignment vertical="center"/>
      <protection locked="0"/>
    </xf>
    <xf numFmtId="0" fontId="40" fillId="37" borderId="325" xfId="0" applyFont="1" applyFill="1" applyBorder="1" applyAlignment="1" applyProtection="1">
      <alignment vertical="center" wrapText="1"/>
      <protection locked="0"/>
    </xf>
    <xf numFmtId="0" fontId="40" fillId="37" borderId="376" xfId="0" applyFont="1" applyFill="1" applyBorder="1" applyAlignment="1" applyProtection="1">
      <alignment horizontal="center" vertical="center" wrapText="1"/>
      <protection locked="0"/>
    </xf>
    <xf numFmtId="0" fontId="40" fillId="37" borderId="376" xfId="0" applyFont="1" applyFill="1" applyBorder="1" applyAlignment="1" applyProtection="1">
      <alignment horizontal="center" vertical="center"/>
      <protection locked="0"/>
    </xf>
    <xf numFmtId="1" fontId="40" fillId="37" borderId="376" xfId="0" applyNumberFormat="1" applyFont="1" applyFill="1" applyBorder="1" applyAlignment="1" applyProtection="1">
      <alignment horizontal="left" vertical="center" wrapText="1"/>
      <protection locked="0"/>
    </xf>
    <xf numFmtId="2" fontId="40" fillId="37" borderId="376" xfId="0" applyNumberFormat="1" applyFont="1" applyFill="1" applyBorder="1" applyAlignment="1" applyProtection="1">
      <alignment horizontal="left" vertical="center" wrapText="1"/>
      <protection locked="0"/>
    </xf>
    <xf numFmtId="167" fontId="40" fillId="37" borderId="376" xfId="0" applyNumberFormat="1" applyFont="1" applyFill="1" applyBorder="1" applyAlignment="1" applyProtection="1">
      <alignment horizontal="left" vertical="center" wrapText="1"/>
      <protection locked="0"/>
    </xf>
    <xf numFmtId="0" fontId="106" fillId="37" borderId="376" xfId="0" applyFont="1" applyFill="1" applyBorder="1" applyAlignment="1" applyProtection="1">
      <alignment horizontal="left" vertical="center" wrapText="1"/>
      <protection locked="0"/>
    </xf>
    <xf numFmtId="2" fontId="40" fillId="37" borderId="376" xfId="0" applyNumberFormat="1" applyFont="1" applyFill="1" applyBorder="1" applyAlignment="1" applyProtection="1">
      <alignment horizontal="left" vertical="center"/>
      <protection locked="0"/>
    </xf>
    <xf numFmtId="1" fontId="40" fillId="37" borderId="376" xfId="0" applyNumberFormat="1" applyFont="1" applyFill="1" applyBorder="1" applyAlignment="1" applyProtection="1">
      <alignment horizontal="left" vertical="center"/>
      <protection locked="0"/>
    </xf>
    <xf numFmtId="0" fontId="50" fillId="37" borderId="76" xfId="0" applyFont="1" applyFill="1" applyBorder="1" applyAlignment="1" applyProtection="1">
      <alignment vertical="center" wrapText="1"/>
      <protection locked="0"/>
    </xf>
    <xf numFmtId="0" fontId="2" fillId="2" borderId="22" xfId="0" applyFont="1" applyFill="1" applyBorder="1" applyAlignment="1">
      <alignment horizontal="left" vertical="center" wrapText="1"/>
    </xf>
    <xf numFmtId="0" fontId="3" fillId="0" borderId="22" xfId="0" applyFont="1" applyBorder="1"/>
    <xf numFmtId="0" fontId="0" fillId="0" borderId="22" xfId="0" applyBorder="1"/>
    <xf numFmtId="0" fontId="9" fillId="3" borderId="24" xfId="3" applyFont="1" applyFill="1" applyBorder="1" applyAlignment="1">
      <alignment horizontal="left" vertical="center" wrapText="1"/>
    </xf>
    <xf numFmtId="0" fontId="3" fillId="0" borderId="5" xfId="3" applyFont="1" applyBorder="1"/>
    <xf numFmtId="0" fontId="3" fillId="0" borderId="36" xfId="3" applyFont="1" applyBorder="1"/>
    <xf numFmtId="0" fontId="48" fillId="3" borderId="24" xfId="6" applyFont="1" applyFill="1" applyBorder="1" applyAlignment="1">
      <alignment horizontal="left" vertical="center" wrapText="1"/>
    </xf>
    <xf numFmtId="0" fontId="48" fillId="0" borderId="5" xfId="6" applyFont="1" applyBorder="1"/>
    <xf numFmtId="0" fontId="48" fillId="0" borderId="36" xfId="6" applyFont="1" applyBorder="1"/>
    <xf numFmtId="0" fontId="16" fillId="3" borderId="24" xfId="3" applyFont="1" applyFill="1" applyBorder="1" applyAlignment="1">
      <alignment horizontal="center" vertical="center" wrapText="1"/>
    </xf>
    <xf numFmtId="0" fontId="10" fillId="3" borderId="24" xfId="3" applyFont="1" applyFill="1" applyBorder="1" applyAlignment="1">
      <alignment horizontal="left" vertical="center" wrapText="1"/>
    </xf>
    <xf numFmtId="0" fontId="46" fillId="3" borderId="6" xfId="3" applyFont="1" applyFill="1" applyBorder="1" applyAlignment="1">
      <alignment horizontal="center" vertical="center" wrapText="1"/>
    </xf>
    <xf numFmtId="0" fontId="47" fillId="0" borderId="7" xfId="3" applyFont="1" applyBorder="1"/>
    <xf numFmtId="0" fontId="47" fillId="0" borderId="8" xfId="3" applyFont="1" applyBorder="1"/>
    <xf numFmtId="0" fontId="11" fillId="3" borderId="3" xfId="3" applyFont="1" applyFill="1" applyBorder="1" applyAlignment="1">
      <alignment horizontal="center" vertical="center" wrapText="1"/>
    </xf>
    <xf numFmtId="0" fontId="3" fillId="0" borderId="21" xfId="3" applyFont="1" applyBorder="1"/>
    <xf numFmtId="0" fontId="3" fillId="0" borderId="4" xfId="3" applyFont="1" applyBorder="1"/>
    <xf numFmtId="0" fontId="11" fillId="22" borderId="24" xfId="3" applyFont="1" applyFill="1" applyBorder="1" applyAlignment="1">
      <alignment horizontal="center" vertical="center" wrapText="1"/>
    </xf>
    <xf numFmtId="0" fontId="3" fillId="23" borderId="5" xfId="3" applyFont="1" applyFill="1" applyBorder="1"/>
    <xf numFmtId="0" fontId="3" fillId="23" borderId="36" xfId="3" applyFont="1" applyFill="1" applyBorder="1"/>
    <xf numFmtId="0" fontId="16" fillId="4" borderId="6" xfId="3" applyFont="1" applyFill="1" applyBorder="1" applyAlignment="1" applyProtection="1">
      <alignment horizontal="center" vertical="center" wrapText="1"/>
      <protection locked="0"/>
    </xf>
    <xf numFmtId="0" fontId="44" fillId="0" borderId="7" xfId="3" applyFont="1" applyBorder="1" applyProtection="1">
      <protection locked="0"/>
    </xf>
    <xf numFmtId="0" fontId="44" fillId="0" borderId="8" xfId="3" applyFont="1" applyBorder="1" applyProtection="1">
      <protection locked="0"/>
    </xf>
    <xf numFmtId="0" fontId="15" fillId="3" borderId="24" xfId="3" applyFont="1" applyFill="1" applyBorder="1" applyAlignment="1">
      <alignment horizontal="left" vertical="center" wrapText="1"/>
    </xf>
    <xf numFmtId="0" fontId="3" fillId="0" borderId="7" xfId="3" applyFont="1" applyBorder="1" applyProtection="1">
      <protection locked="0"/>
    </xf>
    <xf numFmtId="0" fontId="3" fillId="0" borderId="8" xfId="3" applyFont="1" applyBorder="1" applyProtection="1">
      <protection locked="0"/>
    </xf>
    <xf numFmtId="0" fontId="16" fillId="4" borderId="24" xfId="3" applyFont="1" applyFill="1" applyBorder="1" applyAlignment="1" applyProtection="1">
      <alignment horizontal="center" vertical="center" wrapText="1"/>
      <protection locked="0"/>
    </xf>
    <xf numFmtId="0" fontId="3" fillId="0" borderId="36" xfId="3" applyFont="1" applyBorder="1" applyProtection="1">
      <protection locked="0"/>
    </xf>
    <xf numFmtId="0" fontId="46" fillId="3" borderId="38" xfId="3" applyFont="1" applyFill="1" applyBorder="1" applyAlignment="1">
      <alignment horizontal="center" vertical="center" wrapText="1"/>
    </xf>
    <xf numFmtId="0" fontId="47" fillId="0" borderId="38" xfId="3" applyFont="1" applyBorder="1"/>
    <xf numFmtId="0" fontId="10" fillId="19" borderId="24" xfId="3" applyFont="1" applyFill="1" applyBorder="1" applyAlignment="1">
      <alignment horizontal="center" vertical="center" wrapText="1"/>
    </xf>
    <xf numFmtId="0" fontId="10" fillId="19" borderId="5" xfId="3" applyFont="1" applyFill="1" applyBorder="1" applyAlignment="1">
      <alignment horizontal="center" vertical="center" wrapText="1"/>
    </xf>
    <xf numFmtId="0" fontId="10" fillId="19" borderId="36" xfId="3" applyFont="1" applyFill="1" applyBorder="1" applyAlignment="1">
      <alignment horizontal="center" vertical="center" wrapText="1"/>
    </xf>
    <xf numFmtId="0" fontId="10" fillId="20" borderId="24" xfId="3" applyFont="1" applyFill="1" applyBorder="1" applyAlignment="1">
      <alignment horizontal="center" vertical="center" wrapText="1"/>
    </xf>
    <xf numFmtId="0" fontId="10" fillId="20" borderId="5" xfId="3" applyFont="1" applyFill="1" applyBorder="1" applyAlignment="1">
      <alignment horizontal="center" vertical="center" wrapText="1"/>
    </xf>
    <xf numFmtId="0" fontId="10" fillId="20" borderId="36" xfId="3" applyFont="1" applyFill="1" applyBorder="1" applyAlignment="1">
      <alignment horizontal="center" vertical="center" wrapText="1"/>
    </xf>
    <xf numFmtId="0" fontId="10" fillId="21" borderId="24" xfId="3" applyFont="1" applyFill="1" applyBorder="1" applyAlignment="1">
      <alignment horizontal="center" vertical="center" wrapText="1"/>
    </xf>
    <xf numFmtId="0" fontId="10" fillId="21" borderId="5" xfId="3" applyFont="1" applyFill="1" applyBorder="1" applyAlignment="1">
      <alignment horizontal="center" vertical="center" wrapText="1"/>
    </xf>
    <xf numFmtId="0" fontId="10" fillId="21" borderId="36" xfId="3" applyFont="1" applyFill="1" applyBorder="1" applyAlignment="1">
      <alignment horizontal="center" vertical="center" wrapText="1"/>
    </xf>
    <xf numFmtId="0" fontId="38" fillId="0" borderId="29" xfId="0" applyFont="1" applyBorder="1" applyAlignment="1">
      <alignment horizontal="left" vertical="center" wrapText="1"/>
    </xf>
    <xf numFmtId="0" fontId="36" fillId="0" borderId="43" xfId="0" applyFont="1" applyBorder="1" applyAlignment="1">
      <alignment horizontal="left" vertical="center"/>
    </xf>
    <xf numFmtId="0" fontId="36" fillId="0" borderId="34" xfId="0" applyFont="1" applyBorder="1" applyAlignment="1">
      <alignment horizontal="left" vertical="center"/>
    </xf>
    <xf numFmtId="0" fontId="29" fillId="4" borderId="41" xfId="0" applyFont="1" applyFill="1" applyBorder="1" applyAlignment="1" applyProtection="1">
      <alignment horizontal="center" vertical="center"/>
      <protection locked="0"/>
    </xf>
    <xf numFmtId="0" fontId="29" fillId="4" borderId="50" xfId="0" applyFont="1" applyFill="1" applyBorder="1" applyAlignment="1" applyProtection="1">
      <alignment horizontal="center" vertical="center"/>
      <protection locked="0"/>
    </xf>
    <xf numFmtId="0" fontId="29" fillId="4" borderId="186" xfId="0" applyFont="1" applyFill="1" applyBorder="1" applyAlignment="1" applyProtection="1">
      <alignment horizontal="center" vertical="center"/>
      <protection locked="0"/>
    </xf>
    <xf numFmtId="0" fontId="29" fillId="4" borderId="187" xfId="0" applyFont="1" applyFill="1" applyBorder="1" applyAlignment="1" applyProtection="1">
      <alignment horizontal="center" vertical="center"/>
      <protection locked="0"/>
    </xf>
    <xf numFmtId="0" fontId="37" fillId="4" borderId="41" xfId="0" applyFont="1" applyFill="1" applyBorder="1" applyAlignment="1" applyProtection="1">
      <alignment horizontal="left" vertical="center"/>
      <protection locked="0"/>
    </xf>
    <xf numFmtId="0" fontId="37" fillId="4" borderId="50" xfId="0" applyFont="1" applyFill="1" applyBorder="1" applyAlignment="1" applyProtection="1">
      <alignment horizontal="left" vertical="center"/>
      <protection locked="0"/>
    </xf>
    <xf numFmtId="0" fontId="37" fillId="4" borderId="41" xfId="0" applyFont="1" applyFill="1" applyBorder="1" applyAlignment="1" applyProtection="1">
      <alignment horizontal="left" vertical="center" wrapText="1"/>
      <protection locked="0"/>
    </xf>
    <xf numFmtId="0" fontId="37" fillId="4" borderId="50" xfId="0" applyFont="1" applyFill="1" applyBorder="1" applyAlignment="1" applyProtection="1">
      <alignment horizontal="left" vertical="center" wrapText="1"/>
      <protection locked="0"/>
    </xf>
    <xf numFmtId="0" fontId="37" fillId="4" borderId="34" xfId="0" applyFont="1" applyFill="1" applyBorder="1" applyAlignment="1" applyProtection="1">
      <alignment horizontal="left" vertical="center" wrapText="1"/>
      <protection locked="0"/>
    </xf>
    <xf numFmtId="0" fontId="37" fillId="4" borderId="38" xfId="0" applyFont="1" applyFill="1" applyBorder="1" applyAlignment="1" applyProtection="1">
      <alignment horizontal="left" vertical="center" wrapText="1"/>
      <protection locked="0"/>
    </xf>
    <xf numFmtId="0" fontId="37" fillId="4" borderId="26" xfId="0" applyFont="1" applyFill="1" applyBorder="1" applyAlignment="1" applyProtection="1">
      <alignment horizontal="left" vertical="center" wrapText="1"/>
      <protection locked="0"/>
    </xf>
    <xf numFmtId="0" fontId="37" fillId="4" borderId="43" xfId="0" applyFont="1" applyFill="1" applyBorder="1" applyAlignment="1" applyProtection="1">
      <alignment horizontal="left" vertical="center" wrapText="1"/>
      <protection locked="0"/>
    </xf>
    <xf numFmtId="0" fontId="37" fillId="4" borderId="32" xfId="0" applyFont="1" applyFill="1" applyBorder="1" applyAlignment="1" applyProtection="1">
      <alignment horizontal="left" vertical="center" wrapText="1"/>
      <protection locked="0"/>
    </xf>
    <xf numFmtId="0" fontId="37" fillId="4" borderId="44" xfId="0" applyFont="1" applyFill="1" applyBorder="1" applyAlignment="1" applyProtection="1">
      <alignment horizontal="left" vertical="center" wrapText="1"/>
      <protection locked="0"/>
    </xf>
    <xf numFmtId="0" fontId="38" fillId="0" borderId="51" xfId="0" applyFont="1" applyBorder="1" applyAlignment="1">
      <alignment vertical="center" wrapText="1"/>
    </xf>
    <xf numFmtId="0" fontId="36" fillId="0" borderId="32" xfId="0" applyFont="1" applyBorder="1" applyAlignment="1">
      <alignment vertical="center"/>
    </xf>
    <xf numFmtId="0" fontId="36" fillId="0" borderId="38" xfId="0" applyFont="1" applyBorder="1" applyAlignment="1">
      <alignment vertical="center"/>
    </xf>
    <xf numFmtId="0" fontId="37" fillId="4" borderId="162" xfId="0" applyFont="1" applyFill="1" applyBorder="1" applyAlignment="1" applyProtection="1">
      <alignment horizontal="center" vertical="center" wrapText="1"/>
      <protection locked="0"/>
    </xf>
    <xf numFmtId="0" fontId="37" fillId="4" borderId="72" xfId="0" applyFont="1" applyFill="1" applyBorder="1" applyAlignment="1" applyProtection="1">
      <alignment horizontal="center" vertical="center" wrapText="1"/>
      <protection locked="0"/>
    </xf>
    <xf numFmtId="0" fontId="37" fillId="5" borderId="162" xfId="0" applyFont="1" applyFill="1" applyBorder="1" applyAlignment="1" applyProtection="1">
      <alignment horizontal="center" vertical="center" wrapText="1"/>
      <protection locked="0"/>
    </xf>
    <xf numFmtId="0" fontId="37" fillId="5" borderId="72" xfId="0" applyFont="1" applyFill="1" applyBorder="1" applyAlignment="1" applyProtection="1">
      <alignment horizontal="center" vertical="center" wrapText="1"/>
      <protection locked="0"/>
    </xf>
    <xf numFmtId="0" fontId="37" fillId="5" borderId="191" xfId="0" applyFont="1" applyFill="1" applyBorder="1" applyAlignment="1" applyProtection="1">
      <alignment horizontal="center" vertical="center" wrapText="1"/>
      <protection locked="0"/>
    </xf>
    <xf numFmtId="0" fontId="37" fillId="4" borderId="185" xfId="0" applyFont="1" applyFill="1" applyBorder="1" applyAlignment="1" applyProtection="1">
      <alignment horizontal="center" vertical="center" wrapText="1"/>
      <protection locked="0"/>
    </xf>
    <xf numFmtId="0" fontId="37" fillId="4" borderId="166" xfId="0" applyFont="1" applyFill="1" applyBorder="1" applyAlignment="1" applyProtection="1">
      <alignment horizontal="center" vertical="center" wrapText="1"/>
      <protection locked="0"/>
    </xf>
    <xf numFmtId="0" fontId="37" fillId="4" borderId="189" xfId="0" applyFont="1" applyFill="1" applyBorder="1" applyAlignment="1" applyProtection="1">
      <alignment horizontal="center" vertical="center" wrapText="1"/>
      <protection locked="0"/>
    </xf>
    <xf numFmtId="0" fontId="38" fillId="0" borderId="158" xfId="0" applyFont="1" applyBorder="1" applyAlignment="1">
      <alignment vertical="center" wrapText="1"/>
    </xf>
    <xf numFmtId="0" fontId="38" fillId="0" borderId="155" xfId="0" applyFont="1" applyBorder="1" applyAlignment="1">
      <alignment vertical="center" wrapText="1"/>
    </xf>
    <xf numFmtId="0" fontId="38" fillId="0" borderId="157" xfId="0" applyFont="1" applyBorder="1" applyAlignment="1">
      <alignment vertical="center" wrapText="1"/>
    </xf>
    <xf numFmtId="0" fontId="37" fillId="3" borderId="162" xfId="0" applyFont="1" applyFill="1" applyBorder="1" applyAlignment="1">
      <alignment horizontal="center" vertical="center" wrapText="1"/>
    </xf>
    <xf numFmtId="0" fontId="37" fillId="3" borderId="72" xfId="0" applyFont="1" applyFill="1" applyBorder="1" applyAlignment="1">
      <alignment horizontal="center" vertical="center" wrapText="1"/>
    </xf>
    <xf numFmtId="0" fontId="35" fillId="6" borderId="65" xfId="0" applyFont="1" applyFill="1" applyBorder="1" applyAlignment="1">
      <alignment horizontal="center" vertical="center" wrapText="1"/>
    </xf>
    <xf numFmtId="0" fontId="50" fillId="3" borderId="65" xfId="0" applyFont="1" applyFill="1" applyBorder="1" applyAlignment="1">
      <alignment horizontal="center" vertical="center" wrapText="1"/>
    </xf>
    <xf numFmtId="0" fontId="37" fillId="19" borderId="65" xfId="0" applyFont="1" applyFill="1" applyBorder="1" applyAlignment="1" applyProtection="1">
      <alignment horizontal="center" vertical="center" wrapText="1"/>
      <protection locked="0"/>
    </xf>
    <xf numFmtId="0" fontId="20" fillId="4" borderId="65"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37" fillId="0" borderId="17" xfId="0" applyFont="1" applyBorder="1" applyAlignment="1">
      <alignment horizontal="center" vertical="center" wrapText="1"/>
    </xf>
    <xf numFmtId="0" fontId="36" fillId="0" borderId="18" xfId="0" applyFont="1" applyBorder="1" applyAlignment="1">
      <alignment horizontal="center" vertical="center"/>
    </xf>
    <xf numFmtId="0" fontId="36" fillId="0" borderId="14" xfId="0" applyFont="1" applyBorder="1" applyAlignment="1">
      <alignment horizontal="center" vertical="center"/>
    </xf>
    <xf numFmtId="0" fontId="37" fillId="0" borderId="17" xfId="0" applyFont="1" applyBorder="1" applyAlignment="1">
      <alignment horizontal="left" vertical="center" wrapText="1"/>
    </xf>
    <xf numFmtId="0" fontId="36" fillId="0" borderId="18" xfId="0" applyFont="1" applyBorder="1"/>
    <xf numFmtId="0" fontId="36" fillId="0" borderId="14" xfId="0" applyFont="1" applyBorder="1"/>
    <xf numFmtId="0" fontId="38" fillId="0" borderId="251" xfId="0" applyFont="1" applyBorder="1" applyAlignment="1">
      <alignment horizontal="left" vertical="center" wrapText="1"/>
    </xf>
    <xf numFmtId="0" fontId="36" fillId="0" borderId="155" xfId="0" applyFont="1" applyBorder="1" applyAlignment="1">
      <alignment horizontal="left" vertical="center"/>
    </xf>
    <xf numFmtId="0" fontId="36" fillId="0" borderId="157" xfId="0" applyFont="1" applyBorder="1" applyAlignment="1">
      <alignment horizontal="left" vertical="center"/>
    </xf>
    <xf numFmtId="0" fontId="28" fillId="3" borderId="11" xfId="0" applyFont="1" applyFill="1" applyBorder="1" applyAlignment="1">
      <alignment horizontal="center" vertical="center"/>
    </xf>
    <xf numFmtId="0" fontId="28" fillId="3" borderId="12" xfId="0" applyFont="1" applyFill="1" applyBorder="1" applyAlignment="1">
      <alignment horizontal="center" vertical="center"/>
    </xf>
    <xf numFmtId="0" fontId="31" fillId="0" borderId="43" xfId="0" applyFont="1" applyBorder="1" applyAlignment="1">
      <alignment horizontal="center" vertical="center"/>
    </xf>
    <xf numFmtId="0" fontId="31" fillId="0" borderId="32" xfId="0" applyFont="1" applyBorder="1" applyAlignment="1">
      <alignment horizontal="center" vertical="center"/>
    </xf>
    <xf numFmtId="0" fontId="31" fillId="0" borderId="19" xfId="0" applyFont="1" applyBorder="1" applyAlignment="1">
      <alignment horizontal="center" vertical="center"/>
    </xf>
    <xf numFmtId="0" fontId="52" fillId="3" borderId="22" xfId="0" applyFont="1" applyFill="1" applyBorder="1" applyAlignment="1">
      <alignment horizontal="center" wrapText="1"/>
    </xf>
    <xf numFmtId="0" fontId="52" fillId="3" borderId="178" xfId="0" applyFont="1" applyFill="1" applyBorder="1" applyAlignment="1">
      <alignment horizontal="center" wrapText="1"/>
    </xf>
    <xf numFmtId="0" fontId="38" fillId="19" borderId="65" xfId="0" applyFont="1" applyFill="1" applyBorder="1" applyAlignment="1" applyProtection="1">
      <alignment horizontal="left" vertical="center" wrapText="1"/>
      <protection locked="0"/>
    </xf>
    <xf numFmtId="0" fontId="29" fillId="4" borderId="185" xfId="0" applyFont="1" applyFill="1" applyBorder="1" applyAlignment="1" applyProtection="1">
      <alignment horizontal="center" vertical="center"/>
      <protection locked="0"/>
    </xf>
    <xf numFmtId="0" fontId="29" fillId="4" borderId="166" xfId="0" applyFont="1" applyFill="1" applyBorder="1" applyAlignment="1" applyProtection="1">
      <alignment horizontal="center" vertical="center"/>
      <protection locked="0"/>
    </xf>
    <xf numFmtId="0" fontId="35" fillId="6" borderId="41" xfId="0" applyFont="1" applyFill="1" applyBorder="1" applyAlignment="1">
      <alignment horizontal="center" vertical="center" wrapText="1"/>
    </xf>
    <xf numFmtId="0" fontId="35" fillId="6" borderId="50" xfId="0" applyFont="1" applyFill="1" applyBorder="1" applyAlignment="1">
      <alignment horizontal="center" vertical="center" wrapText="1"/>
    </xf>
    <xf numFmtId="0" fontId="37" fillId="0" borderId="188" xfId="0" applyFont="1" applyBorder="1" applyAlignment="1">
      <alignment vertical="center" wrapText="1"/>
    </xf>
    <xf numFmtId="0" fontId="37" fillId="0" borderId="66" xfId="0" applyFont="1" applyBorder="1" applyAlignment="1">
      <alignment vertical="center" wrapText="1"/>
    </xf>
    <xf numFmtId="0" fontId="37" fillId="0" borderId="58" xfId="0" applyFont="1" applyBorder="1" applyAlignment="1">
      <alignment vertical="center" wrapText="1"/>
    </xf>
    <xf numFmtId="0" fontId="37" fillId="0" borderId="43" xfId="0" applyFont="1" applyBorder="1" applyAlignment="1">
      <alignment vertical="center" wrapText="1"/>
    </xf>
    <xf numFmtId="0" fontId="37" fillId="0" borderId="32" xfId="0" applyFont="1" applyBorder="1" applyAlignment="1">
      <alignment vertical="center" wrapText="1"/>
    </xf>
    <xf numFmtId="0" fontId="37" fillId="0" borderId="44" xfId="0" applyFont="1" applyBorder="1" applyAlignment="1">
      <alignment vertical="center" wrapText="1"/>
    </xf>
    <xf numFmtId="0" fontId="50" fillId="4" borderId="41" xfId="0" applyFont="1" applyFill="1" applyBorder="1" applyAlignment="1" applyProtection="1">
      <alignment horizontal="center" vertical="center" wrapText="1"/>
      <protection locked="0"/>
    </xf>
    <xf numFmtId="0" fontId="50" fillId="4" borderId="50" xfId="0" applyFont="1" applyFill="1" applyBorder="1" applyAlignment="1" applyProtection="1">
      <alignment horizontal="center" vertical="center" wrapText="1"/>
      <protection locked="0"/>
    </xf>
    <xf numFmtId="0" fontId="50" fillId="4" borderId="16" xfId="0" applyFont="1" applyFill="1" applyBorder="1" applyAlignment="1" applyProtection="1">
      <alignment horizontal="center" vertical="center" wrapText="1"/>
      <protection locked="0"/>
    </xf>
    <xf numFmtId="0" fontId="37" fillId="4" borderId="41" xfId="0" applyFont="1" applyFill="1" applyBorder="1" applyAlignment="1" applyProtection="1">
      <alignment horizontal="center" vertical="center" wrapText="1"/>
      <protection locked="0"/>
    </xf>
    <xf numFmtId="0" fontId="37" fillId="4" borderId="50" xfId="0" applyFont="1" applyFill="1" applyBorder="1" applyAlignment="1" applyProtection="1">
      <alignment horizontal="center" vertical="center" wrapText="1"/>
      <protection locked="0"/>
    </xf>
    <xf numFmtId="0" fontId="37" fillId="4" borderId="16" xfId="0" applyFont="1" applyFill="1" applyBorder="1" applyAlignment="1" applyProtection="1">
      <alignment horizontal="center" vertical="center" wrapText="1"/>
      <protection locked="0"/>
    </xf>
    <xf numFmtId="0" fontId="28" fillId="3" borderId="10" xfId="0" applyFont="1" applyFill="1" applyBorder="1" applyAlignment="1">
      <alignment horizontal="center" vertical="center"/>
    </xf>
    <xf numFmtId="0" fontId="36" fillId="0" borderId="11" xfId="0" applyFont="1" applyBorder="1"/>
    <xf numFmtId="0" fontId="36" fillId="0" borderId="12" xfId="0" applyFont="1" applyBorder="1"/>
    <xf numFmtId="0" fontId="29" fillId="0" borderId="17" xfId="0" applyFont="1" applyBorder="1" applyAlignment="1">
      <alignment horizontal="center" vertical="center" wrapText="1"/>
    </xf>
    <xf numFmtId="0" fontId="36" fillId="0" borderId="18" xfId="0" applyFont="1" applyBorder="1" applyAlignment="1">
      <alignment horizontal="left"/>
    </xf>
    <xf numFmtId="0" fontId="36" fillId="0" borderId="14" xfId="0" applyFont="1" applyBorder="1" applyAlignment="1">
      <alignment horizontal="left"/>
    </xf>
    <xf numFmtId="0" fontId="37" fillId="4" borderId="186" xfId="0" applyFont="1" applyFill="1" applyBorder="1" applyAlignment="1" applyProtection="1">
      <alignment horizontal="center" vertical="center" wrapText="1"/>
      <protection locked="0"/>
    </xf>
    <xf numFmtId="0" fontId="37" fillId="4" borderId="187" xfId="0" applyFont="1" applyFill="1" applyBorder="1" applyAlignment="1" applyProtection="1">
      <alignment horizontal="center" vertical="center" wrapText="1"/>
      <protection locked="0"/>
    </xf>
    <xf numFmtId="0" fontId="37" fillId="4" borderId="192" xfId="0" applyFont="1" applyFill="1" applyBorder="1" applyAlignment="1" applyProtection="1">
      <alignment horizontal="center" vertical="center" wrapText="1"/>
      <protection locked="0"/>
    </xf>
    <xf numFmtId="0" fontId="36" fillId="0" borderId="27" xfId="0" applyFont="1" applyBorder="1" applyAlignment="1">
      <alignment horizontal="center" vertical="center"/>
    </xf>
    <xf numFmtId="0" fontId="36" fillId="0" borderId="44" xfId="0" applyFont="1" applyBorder="1" applyAlignment="1">
      <alignment horizontal="center" vertical="center"/>
    </xf>
    <xf numFmtId="0" fontId="36" fillId="0" borderId="26" xfId="0" applyFont="1" applyBorder="1" applyAlignment="1">
      <alignment horizontal="center" vertical="center"/>
    </xf>
    <xf numFmtId="0" fontId="37" fillId="5" borderId="34" xfId="0" applyFont="1" applyFill="1" applyBorder="1" applyAlignment="1" applyProtection="1">
      <alignment horizontal="center" vertical="center" wrapText="1"/>
      <protection locked="0"/>
    </xf>
    <xf numFmtId="0" fontId="37" fillId="5" borderId="38" xfId="0" applyFont="1" applyFill="1" applyBorder="1" applyAlignment="1" applyProtection="1">
      <alignment horizontal="center" vertical="center" wrapText="1"/>
      <protection locked="0"/>
    </xf>
    <xf numFmtId="0" fontId="37" fillId="5" borderId="26" xfId="0" applyFont="1" applyFill="1" applyBorder="1" applyAlignment="1" applyProtection="1">
      <alignment horizontal="center" vertical="center" wrapText="1"/>
      <protection locked="0"/>
    </xf>
    <xf numFmtId="0" fontId="37" fillId="3" borderId="191" xfId="0" applyFont="1" applyFill="1" applyBorder="1" applyAlignment="1">
      <alignment horizontal="center" vertical="center" wrapText="1"/>
    </xf>
    <xf numFmtId="0" fontId="37" fillId="27" borderId="163" xfId="0" applyFont="1" applyFill="1" applyBorder="1" applyAlignment="1" applyProtection="1">
      <alignment horizontal="center" vertical="center" wrapText="1"/>
      <protection locked="0"/>
    </xf>
    <xf numFmtId="0" fontId="37" fillId="27" borderId="64" xfId="0" applyFont="1" applyFill="1" applyBorder="1" applyAlignment="1" applyProtection="1">
      <alignment horizontal="center" vertical="center" wrapText="1"/>
      <protection locked="0"/>
    </xf>
    <xf numFmtId="0" fontId="37" fillId="27" borderId="164" xfId="0" applyFont="1" applyFill="1" applyBorder="1" applyAlignment="1" applyProtection="1">
      <alignment horizontal="center" vertical="center" wrapText="1"/>
      <protection locked="0"/>
    </xf>
    <xf numFmtId="0" fontId="37" fillId="27" borderId="162" xfId="0" applyFont="1" applyFill="1" applyBorder="1" applyAlignment="1" applyProtection="1">
      <alignment horizontal="center" vertical="center" wrapText="1"/>
      <protection locked="0"/>
    </xf>
    <xf numFmtId="0" fontId="37" fillId="27" borderId="72" xfId="0" applyFont="1" applyFill="1" applyBorder="1" applyAlignment="1" applyProtection="1">
      <alignment horizontal="center" vertical="center" wrapText="1"/>
      <protection locked="0"/>
    </xf>
    <xf numFmtId="0" fontId="37" fillId="27" borderId="191" xfId="0" applyFont="1" applyFill="1" applyBorder="1" applyAlignment="1" applyProtection="1">
      <alignment horizontal="center" vertical="center" wrapText="1"/>
      <protection locked="0"/>
    </xf>
    <xf numFmtId="0" fontId="39" fillId="0" borderId="28" xfId="0" applyFont="1" applyBorder="1" applyAlignment="1">
      <alignment horizontal="left" vertical="center" wrapText="1"/>
    </xf>
    <xf numFmtId="0" fontId="39" fillId="0" borderId="33" xfId="0" applyFont="1" applyBorder="1" applyAlignment="1">
      <alignment horizontal="left" vertical="center" wrapText="1"/>
    </xf>
    <xf numFmtId="0" fontId="39" fillId="0" borderId="15" xfId="0" applyFont="1" applyBorder="1" applyAlignment="1">
      <alignment horizontal="left" vertical="center" wrapText="1"/>
    </xf>
    <xf numFmtId="0" fontId="37" fillId="4" borderId="59" xfId="0" applyFont="1" applyFill="1" applyBorder="1" applyAlignment="1" applyProtection="1">
      <alignment horizontal="center" vertical="center" wrapText="1"/>
      <protection locked="0"/>
    </xf>
    <xf numFmtId="0" fontId="28" fillId="0" borderId="32" xfId="0" applyFont="1" applyBorder="1" applyAlignment="1">
      <alignment horizontal="center" vertical="center"/>
    </xf>
    <xf numFmtId="0" fontId="28" fillId="0" borderId="44" xfId="0" applyFont="1" applyBorder="1" applyAlignment="1">
      <alignment horizontal="center" vertical="center"/>
    </xf>
    <xf numFmtId="0" fontId="28" fillId="0" borderId="72" xfId="0" applyFont="1" applyBorder="1" applyAlignment="1">
      <alignment horizontal="center" vertical="center"/>
    </xf>
    <xf numFmtId="0" fontId="28" fillId="0" borderId="191" xfId="0" applyFont="1" applyBorder="1" applyAlignment="1">
      <alignment horizontal="center" vertical="center"/>
    </xf>
    <xf numFmtId="0" fontId="28" fillId="0" borderId="64" xfId="0" applyFont="1" applyBorder="1" applyAlignment="1">
      <alignment horizontal="center" vertical="center"/>
    </xf>
    <xf numFmtId="0" fontId="28" fillId="0" borderId="164" xfId="0" applyFont="1" applyBorder="1" applyAlignment="1">
      <alignment horizontal="center" vertical="center"/>
    </xf>
    <xf numFmtId="0" fontId="38" fillId="0" borderId="27" xfId="0" applyFont="1" applyBorder="1" applyAlignment="1">
      <alignment horizontal="left" vertical="center" wrapText="1"/>
    </xf>
    <xf numFmtId="0" fontId="38" fillId="0" borderId="34" xfId="0" applyFont="1" applyBorder="1" applyAlignment="1">
      <alignment horizontal="left" vertical="center" wrapText="1"/>
    </xf>
    <xf numFmtId="0" fontId="38" fillId="0" borderId="26" xfId="0" applyFont="1" applyBorder="1" applyAlignment="1">
      <alignment horizontal="left" vertical="center" wrapText="1"/>
    </xf>
    <xf numFmtId="0" fontId="31" fillId="0" borderId="32" xfId="0" applyFont="1" applyBorder="1" applyAlignment="1">
      <alignment horizontal="center" vertical="center" wrapText="1"/>
    </xf>
    <xf numFmtId="0" fontId="31" fillId="0" borderId="51" xfId="0" applyFont="1" applyBorder="1" applyAlignment="1">
      <alignment horizontal="center" vertical="center" wrapText="1"/>
    </xf>
    <xf numFmtId="0" fontId="37" fillId="0" borderId="32"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213" xfId="0" applyFont="1" applyBorder="1" applyAlignment="1">
      <alignment horizontal="center" vertical="center" wrapText="1"/>
    </xf>
    <xf numFmtId="0" fontId="37" fillId="0" borderId="50" xfId="0" applyFont="1" applyBorder="1" applyAlignment="1">
      <alignment horizontal="center" vertical="center" wrapText="1"/>
    </xf>
    <xf numFmtId="0" fontId="37" fillId="0" borderId="16" xfId="0" applyFont="1" applyBorder="1" applyAlignment="1">
      <alignment horizontal="center" vertical="center" wrapText="1"/>
    </xf>
    <xf numFmtId="0" fontId="38" fillId="0" borderId="41" xfId="0" applyFont="1" applyBorder="1" applyAlignment="1">
      <alignment horizontal="left" vertical="center" wrapText="1"/>
    </xf>
    <xf numFmtId="0" fontId="36" fillId="0" borderId="298" xfId="0" applyFont="1" applyBorder="1" applyAlignment="1">
      <alignment horizontal="left" vertical="center"/>
    </xf>
    <xf numFmtId="0" fontId="37" fillId="28" borderId="32" xfId="0" applyFont="1" applyFill="1" applyBorder="1" applyAlignment="1" applyProtection="1">
      <alignment horizontal="center" vertical="center" wrapText="1"/>
      <protection locked="0"/>
    </xf>
    <xf numFmtId="0" fontId="37" fillId="28" borderId="44" xfId="0" applyFont="1" applyFill="1" applyBorder="1" applyAlignment="1" applyProtection="1">
      <alignment horizontal="center" vertical="center" wrapText="1"/>
      <protection locked="0"/>
    </xf>
    <xf numFmtId="0" fontId="31" fillId="11" borderId="38" xfId="0" applyFont="1" applyFill="1" applyBorder="1" applyAlignment="1" applyProtection="1">
      <alignment horizontal="center" vertical="center" wrapText="1"/>
      <protection locked="0"/>
    </xf>
    <xf numFmtId="0" fontId="38" fillId="0" borderId="16" xfId="0" applyFont="1" applyBorder="1" applyAlignment="1">
      <alignment horizontal="left" vertical="center" wrapText="1"/>
    </xf>
    <xf numFmtId="0" fontId="37" fillId="28" borderId="50" xfId="0" applyFont="1" applyFill="1" applyBorder="1" applyAlignment="1" applyProtection="1">
      <alignment horizontal="center" vertical="center" wrapText="1"/>
      <protection locked="0"/>
    </xf>
    <xf numFmtId="0" fontId="38" fillId="0" borderId="51" xfId="0" applyFont="1" applyBorder="1" applyAlignment="1">
      <alignment horizontal="left" vertical="center" wrapText="1"/>
    </xf>
    <xf numFmtId="0" fontId="38" fillId="0" borderId="236" xfId="0" applyFont="1" applyBorder="1" applyAlignment="1">
      <alignment horizontal="left" vertical="center" wrapText="1"/>
    </xf>
    <xf numFmtId="0" fontId="38" fillId="0" borderId="38" xfId="0" applyFont="1" applyBorder="1" applyAlignment="1">
      <alignment horizontal="left" vertical="center" wrapText="1"/>
    </xf>
    <xf numFmtId="0" fontId="38" fillId="0" borderId="243" xfId="0" applyFont="1" applyBorder="1" applyAlignment="1">
      <alignment horizontal="left" vertical="center" wrapText="1"/>
    </xf>
    <xf numFmtId="0" fontId="36" fillId="0" borderId="16" xfId="0" applyFont="1" applyBorder="1" applyAlignment="1">
      <alignment horizontal="left" vertical="center"/>
    </xf>
    <xf numFmtId="0" fontId="50" fillId="29" borderId="51" xfId="0" applyFont="1" applyFill="1" applyBorder="1" applyAlignment="1" applyProtection="1">
      <alignment horizontal="center" vertical="center"/>
      <protection locked="0"/>
    </xf>
    <xf numFmtId="0" fontId="37" fillId="28" borderId="59" xfId="0" applyFont="1" applyFill="1" applyBorder="1" applyAlignment="1" applyProtection="1">
      <alignment horizontal="center" vertical="center" wrapText="1"/>
      <protection locked="0"/>
    </xf>
    <xf numFmtId="0" fontId="28" fillId="0" borderId="23" xfId="0" applyFont="1" applyBorder="1" applyAlignment="1">
      <alignment horizontal="center" vertical="center"/>
    </xf>
    <xf numFmtId="0" fontId="37" fillId="10" borderId="242" xfId="0" applyFont="1" applyFill="1" applyBorder="1" applyAlignment="1">
      <alignment horizontal="center" vertical="center" wrapText="1"/>
    </xf>
    <xf numFmtId="0" fontId="37" fillId="10" borderId="243" xfId="0" applyFont="1" applyFill="1" applyBorder="1" applyAlignment="1">
      <alignment horizontal="center" vertical="center" wrapText="1"/>
    </xf>
    <xf numFmtId="0" fontId="37" fillId="10" borderId="59" xfId="0" applyFont="1" applyFill="1" applyBorder="1" applyAlignment="1" applyProtection="1">
      <alignment horizontal="center" vertical="center" wrapText="1"/>
      <protection locked="0"/>
    </xf>
    <xf numFmtId="0" fontId="53" fillId="31" borderId="51" xfId="0" applyFont="1" applyFill="1" applyBorder="1" applyAlignment="1">
      <alignment horizontal="left" vertical="center"/>
    </xf>
    <xf numFmtId="0" fontId="53" fillId="31" borderId="27" xfId="0" applyFont="1" applyFill="1" applyBorder="1" applyAlignment="1">
      <alignment horizontal="left" vertical="center"/>
    </xf>
    <xf numFmtId="0" fontId="37" fillId="10" borderId="57" xfId="0" applyFont="1" applyFill="1" applyBorder="1" applyAlignment="1">
      <alignment horizontal="center" vertical="center" wrapText="1"/>
    </xf>
    <xf numFmtId="0" fontId="37" fillId="10" borderId="32" xfId="0" applyFont="1" applyFill="1" applyBorder="1" applyAlignment="1">
      <alignment horizontal="center" vertical="center" wrapText="1"/>
    </xf>
    <xf numFmtId="0" fontId="50" fillId="26" borderId="51" xfId="0" applyFont="1" applyFill="1" applyBorder="1" applyAlignment="1" applyProtection="1">
      <alignment horizontal="center" vertical="center"/>
      <protection locked="0"/>
    </xf>
    <xf numFmtId="0" fontId="37" fillId="10" borderId="72" xfId="0" applyFont="1" applyFill="1" applyBorder="1" applyAlignment="1" applyProtection="1">
      <alignment horizontal="center" vertical="center" wrapText="1"/>
      <protection locked="0"/>
    </xf>
    <xf numFmtId="0" fontId="37" fillId="28" borderId="51" xfId="0" applyFont="1" applyFill="1" applyBorder="1" applyAlignment="1" applyProtection="1">
      <alignment horizontal="center" vertical="center" wrapText="1"/>
      <protection locked="0"/>
    </xf>
    <xf numFmtId="0" fontId="37" fillId="28" borderId="72" xfId="0" applyFont="1" applyFill="1" applyBorder="1" applyAlignment="1" applyProtection="1">
      <alignment horizontal="center" vertical="center" wrapText="1"/>
      <protection locked="0"/>
    </xf>
    <xf numFmtId="0" fontId="37" fillId="28" borderId="191" xfId="0" applyFont="1" applyFill="1" applyBorder="1" applyAlignment="1" applyProtection="1">
      <alignment horizontal="center" vertical="center" wrapText="1"/>
      <protection locked="0"/>
    </xf>
    <xf numFmtId="0" fontId="37" fillId="28" borderId="38" xfId="0" applyFont="1" applyFill="1" applyBorder="1" applyAlignment="1" applyProtection="1">
      <alignment horizontal="center" vertical="center" wrapText="1"/>
      <protection locked="0"/>
    </xf>
    <xf numFmtId="0" fontId="37" fillId="28" borderId="26" xfId="0" applyFont="1" applyFill="1" applyBorder="1" applyAlignment="1" applyProtection="1">
      <alignment horizontal="center" vertical="center" wrapText="1"/>
      <protection locked="0"/>
    </xf>
    <xf numFmtId="0" fontId="37" fillId="28" borderId="166" xfId="0" applyFont="1" applyFill="1" applyBorder="1" applyAlignment="1" applyProtection="1">
      <alignment horizontal="center" vertical="center" wrapText="1"/>
      <protection locked="0"/>
    </xf>
    <xf numFmtId="0" fontId="37" fillId="28" borderId="189" xfId="0" applyFont="1" applyFill="1" applyBorder="1" applyAlignment="1" applyProtection="1">
      <alignment horizontal="center" vertical="center" wrapText="1"/>
      <protection locked="0"/>
    </xf>
    <xf numFmtId="0" fontId="28" fillId="0" borderId="180" xfId="0" applyFont="1" applyBorder="1" applyAlignment="1">
      <alignment horizontal="center" vertical="center"/>
    </xf>
    <xf numFmtId="0" fontId="28" fillId="0" borderId="71" xfId="0" applyFont="1" applyBorder="1" applyAlignment="1">
      <alignment horizontal="center" vertical="center"/>
    </xf>
    <xf numFmtId="0" fontId="28" fillId="0" borderId="238" xfId="0" applyFont="1" applyBorder="1" applyAlignment="1">
      <alignment horizontal="center" vertical="center"/>
    </xf>
    <xf numFmtId="0" fontId="38" fillId="0" borderId="43" xfId="0" applyFont="1" applyBorder="1" applyAlignment="1">
      <alignment horizontal="left" vertical="center" wrapText="1"/>
    </xf>
    <xf numFmtId="0" fontId="36" fillId="0" borderId="44" xfId="0" applyFont="1" applyBorder="1" applyAlignment="1">
      <alignment horizontal="left" vertical="center"/>
    </xf>
    <xf numFmtId="0" fontId="37" fillId="10" borderId="32" xfId="0" applyFont="1" applyFill="1" applyBorder="1" applyAlignment="1" applyProtection="1">
      <alignment horizontal="center" vertical="center" wrapText="1"/>
      <protection locked="0"/>
    </xf>
    <xf numFmtId="0" fontId="38" fillId="0" borderId="50" xfId="0" applyFont="1" applyBorder="1" applyAlignment="1">
      <alignment horizontal="left" vertical="center" wrapText="1"/>
    </xf>
    <xf numFmtId="0" fontId="35" fillId="6" borderId="42" xfId="0" applyFont="1" applyFill="1" applyBorder="1" applyAlignment="1">
      <alignment horizontal="center" vertical="center" wrapText="1"/>
    </xf>
    <xf numFmtId="0" fontId="64" fillId="0" borderId="32" xfId="0" applyFont="1" applyBorder="1" applyAlignment="1">
      <alignment vertical="center"/>
    </xf>
    <xf numFmtId="0" fontId="64" fillId="0" borderId="37" xfId="0" applyFont="1" applyBorder="1" applyAlignment="1">
      <alignment vertical="center"/>
    </xf>
    <xf numFmtId="0" fontId="35" fillId="6" borderId="20" xfId="0" applyFont="1" applyFill="1" applyBorder="1" applyAlignment="1">
      <alignment horizontal="center" vertical="center" wrapText="1"/>
    </xf>
    <xf numFmtId="0" fontId="64" fillId="0" borderId="21" xfId="0" applyFont="1" applyBorder="1" applyAlignment="1">
      <alignment horizontal="center" vertical="center"/>
    </xf>
    <xf numFmtId="0" fontId="28" fillId="0" borderId="11" xfId="0" applyFont="1" applyBorder="1" applyAlignment="1">
      <alignment horizontal="center" vertical="center" wrapText="1"/>
    </xf>
    <xf numFmtId="0" fontId="36" fillId="0" borderId="11" xfId="0" applyFont="1" applyBorder="1" applyAlignment="1">
      <alignment horizontal="center" vertical="center"/>
    </xf>
    <xf numFmtId="0" fontId="36" fillId="0" borderId="23" xfId="0" applyFont="1" applyBorder="1" applyAlignment="1">
      <alignment horizontal="center" vertical="center"/>
    </xf>
    <xf numFmtId="0" fontId="58" fillId="4" borderId="54" xfId="1" applyFont="1" applyFill="1" applyBorder="1" applyAlignment="1" applyProtection="1">
      <alignment horizontal="left" vertical="center" wrapText="1"/>
      <protection locked="0"/>
    </xf>
    <xf numFmtId="0" fontId="36" fillId="0" borderId="55" xfId="0" applyFont="1" applyBorder="1" applyAlignment="1" applyProtection="1">
      <alignment vertical="center"/>
      <protection locked="0"/>
    </xf>
    <xf numFmtId="0" fontId="36" fillId="0" borderId="56" xfId="0" applyFont="1" applyBorder="1" applyAlignment="1" applyProtection="1">
      <alignment vertical="center"/>
      <protection locked="0"/>
    </xf>
    <xf numFmtId="0" fontId="38" fillId="0" borderId="186" xfId="0" applyFont="1" applyBorder="1" applyAlignment="1">
      <alignment horizontal="left" vertical="center" wrapText="1"/>
    </xf>
    <xf numFmtId="0" fontId="36" fillId="0" borderId="297" xfId="0" applyFont="1" applyBorder="1" applyAlignment="1">
      <alignment horizontal="left" vertical="center"/>
    </xf>
    <xf numFmtId="0" fontId="38" fillId="0" borderId="298" xfId="0" applyFont="1" applyBorder="1" applyAlignment="1">
      <alignment horizontal="left" vertical="center"/>
    </xf>
    <xf numFmtId="0" fontId="37" fillId="4" borderId="51" xfId="0" applyFont="1" applyFill="1" applyBorder="1" applyAlignment="1" applyProtection="1">
      <alignment horizontal="center" vertical="center" wrapText="1"/>
      <protection locked="0"/>
    </xf>
    <xf numFmtId="0" fontId="38" fillId="0" borderId="298" xfId="0" applyFont="1" applyBorder="1" applyAlignment="1">
      <alignment horizontal="left" vertical="center" wrapText="1"/>
    </xf>
    <xf numFmtId="0" fontId="36" fillId="0" borderId="27" xfId="0" applyFont="1" applyBorder="1" applyAlignment="1">
      <alignment horizontal="left" vertical="center"/>
    </xf>
    <xf numFmtId="0" fontId="36" fillId="0" borderId="11" xfId="0" applyFont="1" applyBorder="1" applyAlignment="1">
      <alignment vertical="center"/>
    </xf>
    <xf numFmtId="0" fontId="36" fillId="0" borderId="23" xfId="0" applyFont="1" applyBorder="1" applyAlignment="1">
      <alignment vertical="center"/>
    </xf>
    <xf numFmtId="0" fontId="37" fillId="4" borderId="38" xfId="0" applyFont="1" applyFill="1" applyBorder="1" applyAlignment="1" applyProtection="1">
      <alignment horizontal="center" vertical="center" wrapText="1"/>
      <protection locked="0"/>
    </xf>
    <xf numFmtId="0" fontId="38" fillId="0" borderId="60" xfId="0" applyFont="1" applyBorder="1" applyAlignment="1">
      <alignment horizontal="left" vertical="center" wrapText="1"/>
    </xf>
    <xf numFmtId="0" fontId="38" fillId="0" borderId="299" xfId="0" applyFont="1" applyBorder="1" applyAlignment="1">
      <alignment horizontal="left" vertical="center" wrapText="1"/>
    </xf>
    <xf numFmtId="0" fontId="37" fillId="0" borderId="62" xfId="0" applyFont="1" applyBorder="1" applyAlignment="1" applyProtection="1">
      <alignment horizontal="left" vertical="center" wrapText="1"/>
      <protection locked="0"/>
    </xf>
    <xf numFmtId="0" fontId="37" fillId="0" borderId="67" xfId="0" applyFont="1" applyBorder="1" applyAlignment="1" applyProtection="1">
      <alignment horizontal="left" vertical="center" wrapText="1"/>
      <protection locked="0"/>
    </xf>
    <xf numFmtId="0" fontId="37" fillId="4" borderId="57" xfId="0" applyFont="1" applyFill="1" applyBorder="1" applyAlignment="1" applyProtection="1">
      <alignment horizontal="center" vertical="center" wrapText="1"/>
      <protection locked="0"/>
    </xf>
    <xf numFmtId="0" fontId="36" fillId="11" borderId="57" xfId="0" applyFont="1" applyFill="1" applyBorder="1" applyAlignment="1" applyProtection="1">
      <alignment vertical="center"/>
      <protection locked="0"/>
    </xf>
    <xf numFmtId="0" fontId="38" fillId="0" borderId="179" xfId="0" applyFont="1" applyBorder="1" applyAlignment="1">
      <alignment horizontal="left" vertical="center" wrapText="1"/>
    </xf>
    <xf numFmtId="0" fontId="38" fillId="0" borderId="63" xfId="0" applyFont="1" applyBorder="1" applyAlignment="1">
      <alignment horizontal="left" vertical="center" wrapText="1"/>
    </xf>
    <xf numFmtId="0" fontId="38" fillId="0" borderId="47" xfId="0" applyFont="1" applyBorder="1" applyAlignment="1">
      <alignment horizontal="left" vertical="center" wrapText="1"/>
    </xf>
    <xf numFmtId="0" fontId="37" fillId="0" borderId="71"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165" xfId="0" applyFont="1" applyBorder="1" applyAlignment="1">
      <alignment horizontal="left" vertical="center" wrapText="1"/>
    </xf>
    <xf numFmtId="0" fontId="37" fillId="0" borderId="46" xfId="0" applyFont="1" applyBorder="1" applyAlignment="1">
      <alignment horizontal="left" vertical="center" wrapText="1"/>
    </xf>
    <xf numFmtId="0" fontId="37" fillId="0" borderId="198" xfId="0" applyFont="1" applyBorder="1" applyAlignment="1">
      <alignment horizontal="left" vertical="center" wrapText="1"/>
    </xf>
    <xf numFmtId="0" fontId="37" fillId="28" borderId="27" xfId="0" applyFont="1" applyFill="1" applyBorder="1" applyAlignment="1" applyProtection="1">
      <alignment horizontal="center" vertical="center" wrapText="1"/>
      <protection locked="0"/>
    </xf>
    <xf numFmtId="0" fontId="38" fillId="0" borderId="162" xfId="0" applyFont="1" applyBorder="1" applyAlignment="1">
      <alignment horizontal="left" vertical="center" wrapText="1"/>
    </xf>
    <xf numFmtId="0" fontId="38" fillId="0" borderId="191" xfId="0" applyFont="1" applyBorder="1" applyAlignment="1">
      <alignment horizontal="left" vertical="center" wrapText="1"/>
    </xf>
    <xf numFmtId="0" fontId="37" fillId="0" borderId="217" xfId="0" applyFont="1" applyBorder="1" applyAlignment="1">
      <alignment horizontal="left" vertical="center" wrapText="1"/>
    </xf>
    <xf numFmtId="0" fontId="37" fillId="0" borderId="38" xfId="0" applyFont="1" applyBorder="1" applyAlignment="1">
      <alignment horizontal="left" vertical="center" wrapText="1"/>
    </xf>
    <xf numFmtId="0" fontId="37" fillId="28" borderId="226" xfId="0" applyFont="1" applyFill="1" applyBorder="1" applyAlignment="1" applyProtection="1">
      <alignment horizontal="center" vertical="center" wrapText="1"/>
      <protection locked="0"/>
    </xf>
    <xf numFmtId="0" fontId="37" fillId="28" borderId="16" xfId="0" applyFont="1" applyFill="1" applyBorder="1" applyAlignment="1" applyProtection="1">
      <alignment horizontal="center" vertical="center" wrapText="1"/>
      <protection locked="0"/>
    </xf>
    <xf numFmtId="0" fontId="38" fillId="0" borderId="32" xfId="0" applyFont="1" applyBorder="1" applyAlignment="1">
      <alignment horizontal="left" vertical="center" wrapText="1"/>
    </xf>
    <xf numFmtId="0" fontId="38" fillId="0" borderId="225" xfId="0" applyFont="1" applyBorder="1" applyAlignment="1">
      <alignment horizontal="left" vertical="center" wrapText="1"/>
    </xf>
    <xf numFmtId="0" fontId="38" fillId="0" borderId="300" xfId="0" applyFont="1" applyBorder="1" applyAlignment="1">
      <alignment horizontal="left" vertical="center" wrapText="1"/>
    </xf>
    <xf numFmtId="0" fontId="37" fillId="29" borderId="166" xfId="0" applyFont="1" applyFill="1" applyBorder="1" applyAlignment="1" applyProtection="1">
      <alignment horizontal="center" vertical="center"/>
      <protection locked="0"/>
    </xf>
    <xf numFmtId="0" fontId="38" fillId="0" borderId="226" xfId="0" applyFont="1" applyBorder="1" applyAlignment="1">
      <alignment horizontal="left" vertical="center" wrapText="1"/>
    </xf>
    <xf numFmtId="0" fontId="36" fillId="0" borderId="229" xfId="0" applyFont="1" applyBorder="1" applyAlignment="1">
      <alignment horizontal="left" vertical="center"/>
    </xf>
    <xf numFmtId="0" fontId="37" fillId="0" borderId="47" xfId="0" applyFont="1" applyBorder="1" applyAlignment="1">
      <alignment horizontal="center" vertical="center" wrapText="1"/>
    </xf>
    <xf numFmtId="0" fontId="26" fillId="29" borderId="38" xfId="1" applyFill="1" applyBorder="1" applyAlignment="1" applyProtection="1">
      <alignment horizontal="center" vertical="center"/>
      <protection locked="0"/>
    </xf>
    <xf numFmtId="0" fontId="37" fillId="29" borderId="38" xfId="0" applyFont="1" applyFill="1" applyBorder="1" applyAlignment="1" applyProtection="1">
      <alignment horizontal="center" vertical="center"/>
      <protection locked="0"/>
    </xf>
    <xf numFmtId="0" fontId="28" fillId="0" borderId="252" xfId="0" applyFont="1" applyBorder="1" applyAlignment="1">
      <alignment horizontal="center" vertical="center"/>
    </xf>
    <xf numFmtId="0" fontId="28" fillId="0" borderId="66" xfId="0" applyFont="1" applyBorder="1" applyAlignment="1">
      <alignment horizontal="center" vertical="center"/>
    </xf>
    <xf numFmtId="0" fontId="28" fillId="0" borderId="58" xfId="0" applyFont="1" applyBorder="1" applyAlignment="1">
      <alignment horizontal="center" vertical="center"/>
    </xf>
    <xf numFmtId="0" fontId="60" fillId="0" borderId="49" xfId="0" quotePrefix="1" applyFont="1" applyBorder="1" applyAlignment="1">
      <alignment horizontal="left" vertical="center" wrapText="1"/>
    </xf>
    <xf numFmtId="0" fontId="61" fillId="9" borderId="50" xfId="0" applyFont="1" applyFill="1" applyBorder="1" applyAlignment="1">
      <alignment horizontal="left" vertical="center" wrapText="1"/>
    </xf>
    <xf numFmtId="0" fontId="61" fillId="9" borderId="298" xfId="0" applyFont="1" applyFill="1" applyBorder="1" applyAlignment="1">
      <alignment horizontal="left" vertical="center" wrapText="1"/>
    </xf>
    <xf numFmtId="0" fontId="37" fillId="10" borderId="197" xfId="0" applyFont="1" applyFill="1" applyBorder="1" applyAlignment="1">
      <alignment horizontal="left" vertical="center" wrapText="1"/>
    </xf>
    <xf numFmtId="0" fontId="37" fillId="10" borderId="46" xfId="0" applyFont="1" applyFill="1" applyBorder="1" applyAlignment="1">
      <alignment horizontal="left" vertical="center" wrapText="1"/>
    </xf>
    <xf numFmtId="0" fontId="37" fillId="10" borderId="240" xfId="0" applyFont="1" applyFill="1" applyBorder="1" applyAlignment="1">
      <alignment horizontal="left" vertical="center" wrapText="1"/>
    </xf>
    <xf numFmtId="0" fontId="50" fillId="29" borderId="166" xfId="0" applyFont="1" applyFill="1" applyBorder="1" applyAlignment="1" applyProtection="1">
      <alignment horizontal="center" vertical="center"/>
      <protection locked="0"/>
    </xf>
    <xf numFmtId="0" fontId="51" fillId="0" borderId="50" xfId="0" applyFont="1" applyBorder="1" applyAlignment="1">
      <alignment horizontal="left" vertical="center" wrapText="1"/>
    </xf>
    <xf numFmtId="0" fontId="51" fillId="0" borderId="298" xfId="0" applyFont="1" applyBorder="1" applyAlignment="1">
      <alignment horizontal="left" vertical="center" wrapText="1"/>
    </xf>
    <xf numFmtId="0" fontId="37" fillId="28" borderId="57" xfId="0" applyFont="1" applyFill="1" applyBorder="1" applyAlignment="1" applyProtection="1">
      <alignment horizontal="center" vertical="center" wrapText="1"/>
      <protection locked="0"/>
    </xf>
    <xf numFmtId="0" fontId="38" fillId="0" borderId="50" xfId="0" applyFont="1" applyBorder="1" applyAlignment="1">
      <alignment horizontal="left" vertical="center"/>
    </xf>
    <xf numFmtId="0" fontId="37" fillId="4" borderId="51" xfId="0" applyFont="1" applyFill="1" applyBorder="1" applyAlignment="1" applyProtection="1">
      <alignment horizontal="center" vertical="center"/>
      <protection locked="0"/>
    </xf>
    <xf numFmtId="0" fontId="36" fillId="0" borderId="51" xfId="0" applyFont="1" applyBorder="1" applyAlignment="1" applyProtection="1">
      <alignment vertical="center"/>
      <protection locked="0"/>
    </xf>
    <xf numFmtId="0" fontId="36" fillId="0" borderId="27" xfId="0" applyFont="1" applyBorder="1" applyAlignment="1" applyProtection="1">
      <alignment vertical="center"/>
      <protection locked="0"/>
    </xf>
    <xf numFmtId="0" fontId="37" fillId="4" borderId="41" xfId="0" applyFont="1" applyFill="1" applyBorder="1" applyAlignment="1" applyProtection="1">
      <alignment horizontal="center" vertical="center"/>
      <protection locked="0"/>
    </xf>
    <xf numFmtId="0" fontId="37" fillId="4" borderId="50" xfId="0" applyFont="1" applyFill="1" applyBorder="1" applyAlignment="1" applyProtection="1">
      <alignment horizontal="center" vertical="center"/>
      <protection locked="0"/>
    </xf>
    <xf numFmtId="0" fontId="37" fillId="4" borderId="16" xfId="0" applyFont="1" applyFill="1" applyBorder="1" applyAlignment="1" applyProtection="1">
      <alignment horizontal="center" vertical="center"/>
      <protection locked="0"/>
    </xf>
    <xf numFmtId="0" fontId="37" fillId="4" borderId="32" xfId="0" applyFont="1" applyFill="1" applyBorder="1" applyAlignment="1" applyProtection="1">
      <alignment horizontal="center" vertical="center" wrapText="1"/>
      <protection locked="0"/>
    </xf>
    <xf numFmtId="0" fontId="37" fillId="26" borderId="50" xfId="0" applyFont="1" applyFill="1" applyBorder="1" applyAlignment="1" applyProtection="1">
      <alignment horizontal="center" vertical="center"/>
      <protection locked="0"/>
    </xf>
    <xf numFmtId="0" fontId="51" fillId="0" borderId="16" xfId="0" applyFont="1" applyBorder="1" applyAlignment="1">
      <alignment horizontal="left" vertical="center" wrapText="1"/>
    </xf>
    <xf numFmtId="0" fontId="38" fillId="0" borderId="44" xfId="0" applyFont="1" applyBorder="1" applyAlignment="1">
      <alignment horizontal="left" vertical="center" wrapText="1"/>
    </xf>
    <xf numFmtId="0" fontId="38" fillId="0" borderId="187" xfId="0" applyFont="1" applyBorder="1" applyAlignment="1">
      <alignment horizontal="left" vertical="center" wrapText="1"/>
    </xf>
    <xf numFmtId="0" fontId="38" fillId="0" borderId="297" xfId="0" applyFont="1" applyBorder="1" applyAlignment="1">
      <alignment horizontal="left" vertical="center"/>
    </xf>
    <xf numFmtId="0" fontId="38" fillId="0" borderId="166" xfId="0" applyFont="1" applyBorder="1" applyAlignment="1">
      <alignment horizontal="left" vertical="center" wrapText="1"/>
    </xf>
    <xf numFmtId="0" fontId="38" fillId="0" borderId="301" xfId="0" applyFont="1" applyBorder="1" applyAlignment="1">
      <alignment horizontal="left" vertical="center" wrapText="1"/>
    </xf>
    <xf numFmtId="0" fontId="38" fillId="0" borderId="228" xfId="0" applyFont="1" applyBorder="1" applyAlignment="1">
      <alignment horizontal="left" vertical="center" wrapText="1"/>
    </xf>
    <xf numFmtId="0" fontId="38" fillId="0" borderId="229" xfId="0" applyFont="1" applyBorder="1" applyAlignment="1">
      <alignment horizontal="left" vertical="center" wrapText="1"/>
    </xf>
    <xf numFmtId="2" fontId="29" fillId="10" borderId="62" xfId="0" applyNumberFormat="1" applyFont="1" applyFill="1" applyBorder="1" applyAlignment="1" applyProtection="1">
      <alignment horizontal="left" vertical="center"/>
      <protection locked="0"/>
    </xf>
    <xf numFmtId="2" fontId="29" fillId="10" borderId="72" xfId="0" applyNumberFormat="1" applyFont="1" applyFill="1" applyBorder="1" applyAlignment="1" applyProtection="1">
      <alignment horizontal="left" vertical="center"/>
      <protection locked="0"/>
    </xf>
    <xf numFmtId="2" fontId="29" fillId="10" borderId="67" xfId="0" applyNumberFormat="1" applyFont="1" applyFill="1" applyBorder="1" applyAlignment="1" applyProtection="1">
      <alignment horizontal="left" vertical="center"/>
      <protection locked="0"/>
    </xf>
    <xf numFmtId="0" fontId="30" fillId="10" borderId="62" xfId="0" applyFont="1" applyFill="1" applyBorder="1" applyAlignment="1" applyProtection="1">
      <alignment horizontal="left" vertical="center" wrapText="1"/>
      <protection locked="0"/>
    </xf>
    <xf numFmtId="0" fontId="30" fillId="10" borderId="72" xfId="0" applyFont="1" applyFill="1" applyBorder="1" applyAlignment="1" applyProtection="1">
      <alignment horizontal="left" vertical="center" wrapText="1"/>
      <protection locked="0"/>
    </xf>
    <xf numFmtId="0" fontId="30" fillId="10" borderId="67" xfId="0" applyFont="1" applyFill="1" applyBorder="1" applyAlignment="1" applyProtection="1">
      <alignment horizontal="left" vertical="center" wrapText="1"/>
      <protection locked="0"/>
    </xf>
    <xf numFmtId="0" fontId="65" fillId="0" borderId="72" xfId="0" applyFont="1" applyBorder="1" applyAlignment="1">
      <alignment horizontal="left" vertical="center" wrapText="1"/>
    </xf>
    <xf numFmtId="0" fontId="65" fillId="0" borderId="67" xfId="0" applyFont="1" applyBorder="1" applyAlignment="1">
      <alignment horizontal="left" vertical="center" wrapText="1"/>
    </xf>
    <xf numFmtId="0" fontId="30" fillId="12" borderId="62" xfId="0" applyFont="1" applyFill="1" applyBorder="1" applyAlignment="1" applyProtection="1">
      <alignment horizontal="left" vertical="center" wrapText="1"/>
      <protection locked="0"/>
    </xf>
    <xf numFmtId="0" fontId="30" fillId="12" borderId="72" xfId="0" applyFont="1" applyFill="1" applyBorder="1" applyAlignment="1" applyProtection="1">
      <alignment horizontal="left" vertical="center" wrapText="1"/>
      <protection locked="0"/>
    </xf>
    <xf numFmtId="0" fontId="30" fillId="12" borderId="67" xfId="0" applyFont="1" applyFill="1" applyBorder="1" applyAlignment="1" applyProtection="1">
      <alignment horizontal="left" vertical="center" wrapText="1"/>
      <protection locked="0"/>
    </xf>
    <xf numFmtId="0" fontId="30" fillId="0" borderId="72" xfId="0" applyFont="1" applyBorder="1" applyAlignment="1">
      <alignment horizontal="center" vertical="center" wrapText="1"/>
    </xf>
    <xf numFmtId="0" fontId="30" fillId="0" borderId="67" xfId="0" applyFont="1" applyBorder="1" applyAlignment="1">
      <alignment horizontal="center" vertical="center" wrapText="1"/>
    </xf>
    <xf numFmtId="0" fontId="29" fillId="0" borderId="32" xfId="0" applyFont="1" applyBorder="1" applyAlignment="1">
      <alignment horizontal="center" vertical="center"/>
    </xf>
    <xf numFmtId="0" fontId="37" fillId="28" borderId="161" xfId="0" applyFont="1" applyFill="1" applyBorder="1" applyAlignment="1" applyProtection="1">
      <alignment horizontal="center" vertical="center" wrapText="1"/>
      <protection locked="0"/>
    </xf>
    <xf numFmtId="0" fontId="37" fillId="28" borderId="71" xfId="0" applyFont="1" applyFill="1" applyBorder="1" applyAlignment="1" applyProtection="1">
      <alignment horizontal="center" vertical="center" wrapText="1"/>
      <protection locked="0"/>
    </xf>
    <xf numFmtId="0" fontId="37" fillId="28" borderId="69" xfId="0" applyFont="1" applyFill="1" applyBorder="1" applyAlignment="1" applyProtection="1">
      <alignment horizontal="center" vertical="center" wrapText="1"/>
      <protection locked="0"/>
    </xf>
    <xf numFmtId="0" fontId="37" fillId="28" borderId="75" xfId="0" applyFont="1" applyFill="1" applyBorder="1" applyAlignment="1" applyProtection="1">
      <alignment horizontal="center" vertical="center" wrapText="1"/>
      <protection locked="0"/>
    </xf>
    <xf numFmtId="0" fontId="37" fillId="28" borderId="64" xfId="0" applyFont="1" applyFill="1" applyBorder="1" applyAlignment="1" applyProtection="1">
      <alignment horizontal="center" vertical="center" wrapText="1"/>
      <protection locked="0"/>
    </xf>
    <xf numFmtId="0" fontId="37" fillId="28" borderId="76" xfId="0" applyFont="1" applyFill="1" applyBorder="1" applyAlignment="1" applyProtection="1">
      <alignment horizontal="center" vertical="center" wrapText="1"/>
      <protection locked="0"/>
    </xf>
    <xf numFmtId="0" fontId="36" fillId="10" borderId="161" xfId="0" applyFont="1" applyFill="1" applyBorder="1" applyAlignment="1" applyProtection="1">
      <alignment horizontal="center" vertical="center" wrapText="1"/>
      <protection locked="0"/>
    </xf>
    <xf numFmtId="0" fontId="36" fillId="10" borderId="71" xfId="0" applyFont="1" applyFill="1" applyBorder="1" applyAlignment="1" applyProtection="1">
      <alignment horizontal="center" vertical="center" wrapText="1"/>
      <protection locked="0"/>
    </xf>
    <xf numFmtId="0" fontId="36" fillId="10" borderId="69" xfId="0" applyFont="1" applyFill="1" applyBorder="1" applyAlignment="1" applyProtection="1">
      <alignment horizontal="center" vertical="center" wrapText="1"/>
      <protection locked="0"/>
    </xf>
    <xf numFmtId="0" fontId="36" fillId="10" borderId="75" xfId="0" applyFont="1" applyFill="1" applyBorder="1" applyAlignment="1" applyProtection="1">
      <alignment horizontal="center" vertical="center" wrapText="1"/>
      <protection locked="0"/>
    </xf>
    <xf numFmtId="0" fontId="36" fillId="10" borderId="64" xfId="0" applyFont="1" applyFill="1" applyBorder="1" applyAlignment="1" applyProtection="1">
      <alignment horizontal="center" vertical="center" wrapText="1"/>
      <protection locked="0"/>
    </xf>
    <xf numFmtId="0" fontId="36" fillId="10" borderId="76" xfId="0" applyFont="1" applyFill="1" applyBorder="1" applyAlignment="1" applyProtection="1">
      <alignment horizontal="center" vertical="center" wrapText="1"/>
      <protection locked="0"/>
    </xf>
    <xf numFmtId="0" fontId="29" fillId="10" borderId="161" xfId="0" applyFont="1" applyFill="1" applyBorder="1" applyAlignment="1" applyProtection="1">
      <alignment horizontal="center" vertical="center" wrapText="1"/>
      <protection locked="0"/>
    </xf>
    <xf numFmtId="0" fontId="29" fillId="10" borderId="71" xfId="0" applyFont="1" applyFill="1" applyBorder="1" applyAlignment="1" applyProtection="1">
      <alignment horizontal="center" vertical="center" wrapText="1"/>
      <protection locked="0"/>
    </xf>
    <xf numFmtId="0" fontId="29" fillId="10" borderId="69" xfId="0" applyFont="1" applyFill="1" applyBorder="1" applyAlignment="1" applyProtection="1">
      <alignment horizontal="center" vertical="center" wrapText="1"/>
      <protection locked="0"/>
    </xf>
    <xf numFmtId="0" fontId="29" fillId="10" borderId="75" xfId="0" applyFont="1" applyFill="1" applyBorder="1" applyAlignment="1" applyProtection="1">
      <alignment horizontal="center" vertical="center" wrapText="1"/>
      <protection locked="0"/>
    </xf>
    <xf numFmtId="0" fontId="29" fillId="10" borderId="64" xfId="0" applyFont="1" applyFill="1" applyBorder="1" applyAlignment="1" applyProtection="1">
      <alignment horizontal="center" vertical="center" wrapText="1"/>
      <protection locked="0"/>
    </xf>
    <xf numFmtId="0" fontId="29" fillId="10" borderId="76" xfId="0" applyFont="1" applyFill="1" applyBorder="1" applyAlignment="1" applyProtection="1">
      <alignment horizontal="center" vertical="center" wrapText="1"/>
      <protection locked="0"/>
    </xf>
    <xf numFmtId="0" fontId="30" fillId="5" borderId="161" xfId="0" applyFont="1" applyFill="1" applyBorder="1" applyAlignment="1" applyProtection="1">
      <alignment horizontal="center" vertical="center" wrapText="1"/>
      <protection locked="0"/>
    </xf>
    <xf numFmtId="0" fontId="30" fillId="5" borderId="71" xfId="0" applyFont="1" applyFill="1" applyBorder="1" applyAlignment="1" applyProtection="1">
      <alignment horizontal="center" vertical="center" wrapText="1"/>
      <protection locked="0"/>
    </xf>
    <xf numFmtId="0" fontId="30" fillId="5" borderId="69" xfId="0" applyFont="1" applyFill="1" applyBorder="1" applyAlignment="1" applyProtection="1">
      <alignment horizontal="center" vertical="center" wrapText="1"/>
      <protection locked="0"/>
    </xf>
    <xf numFmtId="0" fontId="30" fillId="5" borderId="63" xfId="0" applyFont="1" applyFill="1" applyBorder="1" applyAlignment="1" applyProtection="1">
      <alignment horizontal="center" vertical="center" wrapText="1"/>
      <protection locked="0"/>
    </xf>
    <xf numFmtId="0" fontId="30" fillId="5" borderId="32" xfId="0" applyFont="1" applyFill="1" applyBorder="1" applyAlignment="1" applyProtection="1">
      <alignment horizontal="center" vertical="center" wrapText="1"/>
      <protection locked="0"/>
    </xf>
    <xf numFmtId="0" fontId="30" fillId="5" borderId="74" xfId="0" applyFont="1" applyFill="1" applyBorder="1" applyAlignment="1" applyProtection="1">
      <alignment horizontal="center" vertical="center" wrapText="1"/>
      <protection locked="0"/>
    </xf>
    <xf numFmtId="0" fontId="30" fillId="5" borderId="75" xfId="0" applyFont="1" applyFill="1" applyBorder="1" applyAlignment="1" applyProtection="1">
      <alignment horizontal="center" vertical="center" wrapText="1"/>
      <protection locked="0"/>
    </xf>
    <xf numFmtId="0" fontId="30" fillId="5" borderId="64" xfId="0" applyFont="1" applyFill="1" applyBorder="1" applyAlignment="1" applyProtection="1">
      <alignment horizontal="center" vertical="center" wrapText="1"/>
      <protection locked="0"/>
    </xf>
    <xf numFmtId="0" fontId="30" fillId="5" borderId="76" xfId="0" applyFont="1" applyFill="1" applyBorder="1" applyAlignment="1" applyProtection="1">
      <alignment horizontal="center" vertical="center" wrapText="1"/>
      <protection locked="0"/>
    </xf>
    <xf numFmtId="0" fontId="30" fillId="10" borderId="161" xfId="0" applyFont="1" applyFill="1" applyBorder="1" applyAlignment="1" applyProtection="1">
      <alignment horizontal="center" vertical="center" wrapText="1"/>
      <protection locked="0"/>
    </xf>
    <xf numFmtId="0" fontId="30" fillId="10" borderId="71" xfId="0" applyFont="1" applyFill="1" applyBorder="1" applyAlignment="1" applyProtection="1">
      <alignment horizontal="center" vertical="center" wrapText="1"/>
      <protection locked="0"/>
    </xf>
    <xf numFmtId="0" fontId="30" fillId="10" borderId="69" xfId="0" applyFont="1" applyFill="1" applyBorder="1" applyAlignment="1" applyProtection="1">
      <alignment horizontal="center" vertical="center" wrapText="1"/>
      <protection locked="0"/>
    </xf>
    <xf numFmtId="0" fontId="30" fillId="10" borderId="63" xfId="0" applyFont="1" applyFill="1" applyBorder="1" applyAlignment="1" applyProtection="1">
      <alignment horizontal="center" vertical="center" wrapText="1"/>
      <protection locked="0"/>
    </xf>
    <xf numFmtId="0" fontId="30" fillId="10" borderId="32" xfId="0" applyFont="1" applyFill="1" applyBorder="1" applyAlignment="1" applyProtection="1">
      <alignment horizontal="center" vertical="center" wrapText="1"/>
      <protection locked="0"/>
    </xf>
    <xf numFmtId="0" fontId="30" fillId="10" borderId="74" xfId="0" applyFont="1" applyFill="1" applyBorder="1" applyAlignment="1" applyProtection="1">
      <alignment horizontal="center" vertical="center" wrapText="1"/>
      <protection locked="0"/>
    </xf>
    <xf numFmtId="0" fontId="30" fillId="10" borderId="75" xfId="0" applyFont="1" applyFill="1" applyBorder="1" applyAlignment="1" applyProtection="1">
      <alignment horizontal="center" vertical="center" wrapText="1"/>
      <protection locked="0"/>
    </xf>
    <xf numFmtId="0" fontId="30" fillId="10" borderId="64" xfId="0" applyFont="1" applyFill="1" applyBorder="1" applyAlignment="1" applyProtection="1">
      <alignment horizontal="center" vertical="center" wrapText="1"/>
      <protection locked="0"/>
    </xf>
    <xf numFmtId="0" fontId="30" fillId="10" borderId="76" xfId="0" applyFont="1" applyFill="1" applyBorder="1" applyAlignment="1" applyProtection="1">
      <alignment horizontal="center" vertical="center" wrapText="1"/>
      <protection locked="0"/>
    </xf>
    <xf numFmtId="2" fontId="29" fillId="0" borderId="62" xfId="0" applyNumberFormat="1" applyFont="1" applyBorder="1" applyAlignment="1">
      <alignment horizontal="left" vertical="center"/>
    </xf>
    <xf numFmtId="2" fontId="29" fillId="0" borderId="72" xfId="0" applyNumberFormat="1" applyFont="1" applyBorder="1" applyAlignment="1">
      <alignment horizontal="left" vertical="center"/>
    </xf>
    <xf numFmtId="2" fontId="29" fillId="0" borderId="67" xfId="0" applyNumberFormat="1" applyFont="1" applyBorder="1" applyAlignment="1">
      <alignment horizontal="left" vertical="center"/>
    </xf>
    <xf numFmtId="0" fontId="37" fillId="0" borderId="199" xfId="0" applyFont="1" applyBorder="1" applyAlignment="1">
      <alignment horizontal="left" vertical="center" wrapText="1"/>
    </xf>
    <xf numFmtId="0" fontId="37" fillId="0" borderId="67" xfId="0" applyFont="1" applyBorder="1" applyAlignment="1">
      <alignment horizontal="left" vertical="center" wrapText="1"/>
    </xf>
    <xf numFmtId="0" fontId="37" fillId="0" borderId="162" xfId="0" applyFont="1" applyBorder="1" applyAlignment="1">
      <alignment horizontal="left" vertical="center" wrapText="1"/>
    </xf>
    <xf numFmtId="0" fontId="30" fillId="24" borderId="161" xfId="0" applyFont="1" applyFill="1" applyBorder="1" applyAlignment="1">
      <alignment horizontal="center" vertical="center"/>
    </xf>
    <xf numFmtId="0" fontId="30" fillId="24" borderId="71" xfId="0" applyFont="1" applyFill="1" applyBorder="1" applyAlignment="1">
      <alignment horizontal="center" vertical="center"/>
    </xf>
    <xf numFmtId="0" fontId="30" fillId="24" borderId="69" xfId="0" applyFont="1" applyFill="1" applyBorder="1" applyAlignment="1">
      <alignment horizontal="center" vertical="center"/>
    </xf>
    <xf numFmtId="0" fontId="30" fillId="24" borderId="75" xfId="0" applyFont="1" applyFill="1" applyBorder="1" applyAlignment="1">
      <alignment horizontal="center" vertical="center"/>
    </xf>
    <xf numFmtId="0" fontId="30" fillId="24" borderId="64" xfId="0" applyFont="1" applyFill="1" applyBorder="1" applyAlignment="1">
      <alignment horizontal="center" vertical="center"/>
    </xf>
    <xf numFmtId="0" fontId="30" fillId="24" borderId="76" xfId="0" applyFont="1" applyFill="1" applyBorder="1" applyAlignment="1">
      <alignment horizontal="center" vertical="center"/>
    </xf>
    <xf numFmtId="2" fontId="30" fillId="10" borderId="62" xfId="0" applyNumberFormat="1" applyFont="1" applyFill="1" applyBorder="1" applyAlignment="1" applyProtection="1">
      <alignment horizontal="left" vertical="center" wrapText="1"/>
      <protection locked="0"/>
    </xf>
    <xf numFmtId="2" fontId="30" fillId="10" borderId="72" xfId="0" applyNumberFormat="1" applyFont="1" applyFill="1" applyBorder="1" applyAlignment="1" applyProtection="1">
      <alignment horizontal="left" vertical="center" wrapText="1"/>
      <protection locked="0"/>
    </xf>
    <xf numFmtId="2" fontId="30" fillId="10" borderId="67" xfId="0" applyNumberFormat="1" applyFont="1" applyFill="1" applyBorder="1" applyAlignment="1" applyProtection="1">
      <alignment horizontal="left" vertical="center" wrapText="1"/>
      <protection locked="0"/>
    </xf>
    <xf numFmtId="0" fontId="33" fillId="31" borderId="62" xfId="0" applyFont="1" applyFill="1" applyBorder="1" applyAlignment="1">
      <alignment horizontal="center" vertical="center" wrapText="1"/>
    </xf>
    <xf numFmtId="0" fontId="33" fillId="31" borderId="72" xfId="0" applyFont="1" applyFill="1" applyBorder="1" applyAlignment="1">
      <alignment horizontal="center" vertical="center" wrapText="1"/>
    </xf>
    <xf numFmtId="0" fontId="33" fillId="31" borderId="67" xfId="0" applyFont="1" applyFill="1" applyBorder="1" applyAlignment="1">
      <alignment horizontal="center" vertical="center" wrapText="1"/>
    </xf>
    <xf numFmtId="10" fontId="30" fillId="11" borderId="62" xfId="2" applyNumberFormat="1" applyFont="1" applyFill="1" applyBorder="1" applyAlignment="1" applyProtection="1">
      <alignment horizontal="left" vertical="center" wrapText="1"/>
      <protection locked="0"/>
    </xf>
    <xf numFmtId="10" fontId="30" fillId="11" borderId="72" xfId="2" applyNumberFormat="1" applyFont="1" applyFill="1" applyBorder="1" applyAlignment="1" applyProtection="1">
      <alignment horizontal="left" vertical="center" wrapText="1"/>
      <protection locked="0"/>
    </xf>
    <xf numFmtId="10" fontId="30" fillId="11" borderId="67" xfId="2" applyNumberFormat="1" applyFont="1" applyFill="1" applyBorder="1" applyAlignment="1" applyProtection="1">
      <alignment horizontal="left" vertical="center" wrapText="1"/>
      <protection locked="0"/>
    </xf>
    <xf numFmtId="0" fontId="37" fillId="10" borderId="162" xfId="0" applyFont="1" applyFill="1" applyBorder="1" applyAlignment="1">
      <alignment horizontal="left" vertical="center" wrapText="1"/>
    </xf>
    <xf numFmtId="0" fontId="37" fillId="10" borderId="67" xfId="0" applyFont="1" applyFill="1" applyBorder="1" applyAlignment="1">
      <alignment horizontal="left" vertical="center" wrapText="1"/>
    </xf>
    <xf numFmtId="0" fontId="30" fillId="11" borderId="62" xfId="0" applyFont="1" applyFill="1" applyBorder="1" applyAlignment="1" applyProtection="1">
      <alignment horizontal="left" vertical="center" wrapText="1"/>
      <protection locked="0"/>
    </xf>
    <xf numFmtId="0" fontId="30" fillId="11" borderId="72" xfId="0" applyFont="1" applyFill="1" applyBorder="1" applyAlignment="1" applyProtection="1">
      <alignment horizontal="left" vertical="center" wrapText="1"/>
      <protection locked="0"/>
    </xf>
    <xf numFmtId="0" fontId="30" fillId="11" borderId="67" xfId="0" applyFont="1" applyFill="1" applyBorder="1" applyAlignment="1" applyProtection="1">
      <alignment horizontal="left" vertical="center" wrapText="1"/>
      <protection locked="0"/>
    </xf>
    <xf numFmtId="0" fontId="29" fillId="0" borderId="321" xfId="0" applyFont="1" applyBorder="1" applyAlignment="1">
      <alignment horizontal="center" vertical="center"/>
    </xf>
    <xf numFmtId="0" fontId="29" fillId="0" borderId="68" xfId="0" applyFont="1" applyBorder="1" applyAlignment="1">
      <alignment horizontal="center" vertical="center"/>
    </xf>
    <xf numFmtId="0" fontId="29" fillId="0" borderId="73" xfId="0" applyFont="1" applyBorder="1" applyAlignment="1">
      <alignment horizontal="center" vertical="center"/>
    </xf>
    <xf numFmtId="0" fontId="37" fillId="0" borderId="69" xfId="0" applyFont="1" applyBorder="1" applyAlignment="1">
      <alignment horizontal="left" vertical="center" wrapText="1"/>
    </xf>
    <xf numFmtId="0" fontId="28" fillId="0" borderId="72" xfId="0" applyFont="1" applyBorder="1" applyAlignment="1">
      <alignment horizontal="left" vertical="center"/>
    </xf>
    <xf numFmtId="0" fontId="28" fillId="0" borderId="180" xfId="0" applyFont="1" applyBorder="1" applyAlignment="1">
      <alignment horizontal="left" vertical="center"/>
    </xf>
    <xf numFmtId="0" fontId="53" fillId="31" borderId="45" xfId="0" applyFont="1" applyFill="1" applyBorder="1" applyAlignment="1">
      <alignment horizontal="left" vertical="center"/>
    </xf>
    <xf numFmtId="0" fontId="37" fillId="10" borderId="198" xfId="0" applyFont="1" applyFill="1" applyBorder="1" applyAlignment="1">
      <alignment horizontal="left" vertical="center" wrapText="1"/>
    </xf>
    <xf numFmtId="0" fontId="37" fillId="10" borderId="76" xfId="0" applyFont="1" applyFill="1" applyBorder="1" applyAlignment="1">
      <alignment horizontal="left" vertical="center" wrapText="1"/>
    </xf>
    <xf numFmtId="0" fontId="80" fillId="0" borderId="161" xfId="0" applyFont="1" applyBorder="1" applyAlignment="1">
      <alignment horizontal="left" vertical="center" wrapText="1"/>
    </xf>
    <xf numFmtId="0" fontId="80" fillId="0" borderId="71" xfId="0" applyFont="1" applyBorder="1" applyAlignment="1">
      <alignment horizontal="left" vertical="center" wrapText="1"/>
    </xf>
    <xf numFmtId="0" fontId="80" fillId="0" borderId="63" xfId="0" applyFont="1" applyBorder="1" applyAlignment="1">
      <alignment horizontal="left" vertical="center" wrapText="1"/>
    </xf>
    <xf numFmtId="0" fontId="80" fillId="0" borderId="32" xfId="0" applyFont="1" applyBorder="1" applyAlignment="1">
      <alignment horizontal="left" vertical="center" wrapText="1"/>
    </xf>
    <xf numFmtId="0" fontId="80" fillId="0" borderId="75" xfId="0" applyFont="1" applyBorder="1" applyAlignment="1">
      <alignment horizontal="left" vertical="center" wrapText="1"/>
    </xf>
    <xf numFmtId="0" fontId="80" fillId="0" borderId="64" xfId="0" applyFont="1" applyBorder="1" applyAlignment="1">
      <alignment horizontal="left" vertical="center" wrapText="1"/>
    </xf>
    <xf numFmtId="0" fontId="30" fillId="0" borderId="75"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76" xfId="0" applyFont="1" applyBorder="1" applyAlignment="1">
      <alignment horizontal="center" vertical="center" wrapText="1"/>
    </xf>
    <xf numFmtId="0" fontId="53" fillId="31" borderId="32" xfId="0" applyFont="1" applyFill="1" applyBorder="1" applyAlignment="1">
      <alignment horizontal="left" vertical="center"/>
    </xf>
    <xf numFmtId="0" fontId="37" fillId="10" borderId="72" xfId="0" applyFont="1" applyFill="1" applyBorder="1" applyAlignment="1">
      <alignment horizontal="left" vertical="center" wrapText="1"/>
    </xf>
    <xf numFmtId="0" fontId="37" fillId="10" borderId="32" xfId="0" applyFont="1" applyFill="1" applyBorder="1" applyAlignment="1">
      <alignment horizontal="left" vertical="center" wrapText="1"/>
    </xf>
    <xf numFmtId="0" fontId="80" fillId="0" borderId="254" xfId="0" applyFont="1" applyBorder="1" applyAlignment="1">
      <alignment horizontal="left" vertical="center" wrapText="1"/>
    </xf>
    <xf numFmtId="0" fontId="80" fillId="0" borderId="255" xfId="0" applyFont="1" applyBorder="1" applyAlignment="1">
      <alignment horizontal="left" vertical="center" wrapText="1"/>
    </xf>
    <xf numFmtId="0" fontId="80" fillId="0" borderId="47" xfId="0" applyFont="1" applyBorder="1" applyAlignment="1">
      <alignment horizontal="left" vertical="center" wrapText="1"/>
    </xf>
    <xf numFmtId="0" fontId="80" fillId="0" borderId="231" xfId="0" applyFont="1" applyBorder="1" applyAlignment="1">
      <alignment horizontal="left" vertical="center" wrapText="1"/>
    </xf>
    <xf numFmtId="0" fontId="37" fillId="10" borderId="199" xfId="0" applyFont="1" applyFill="1" applyBorder="1" applyAlignment="1">
      <alignment horizontal="left" vertical="center" wrapText="1"/>
    </xf>
    <xf numFmtId="0" fontId="30" fillId="0" borderId="72" xfId="0" applyFont="1" applyBorder="1" applyAlignment="1">
      <alignment horizontal="left" vertical="center" wrapText="1"/>
    </xf>
    <xf numFmtId="0" fontId="30" fillId="0" borderId="180" xfId="0" applyFont="1" applyBorder="1" applyAlignment="1">
      <alignment horizontal="left" vertical="center" wrapText="1"/>
    </xf>
    <xf numFmtId="0" fontId="38" fillId="0" borderId="161" xfId="0" applyFont="1" applyBorder="1" applyAlignment="1">
      <alignment horizontal="left" vertical="center" wrapText="1"/>
    </xf>
    <xf numFmtId="0" fontId="38" fillId="0" borderId="204" xfId="0" applyFont="1" applyBorder="1" applyAlignment="1">
      <alignment horizontal="left" vertical="center" wrapText="1"/>
    </xf>
    <xf numFmtId="0" fontId="38" fillId="0" borderId="75" xfId="0" applyFont="1" applyBorder="1" applyAlignment="1">
      <alignment horizontal="left" vertical="center" wrapText="1"/>
    </xf>
    <xf numFmtId="0" fontId="38" fillId="0" borderId="231" xfId="0" applyFont="1" applyBorder="1" applyAlignment="1">
      <alignment horizontal="left" vertical="center" wrapText="1"/>
    </xf>
    <xf numFmtId="0" fontId="69" fillId="0" borderId="161" xfId="0" applyFont="1" applyBorder="1" applyAlignment="1">
      <alignment horizontal="left" vertical="center" wrapText="1"/>
    </xf>
    <xf numFmtId="0" fontId="69" fillId="0" borderId="71" xfId="0" applyFont="1" applyBorder="1" applyAlignment="1">
      <alignment horizontal="left" vertical="center" wrapText="1"/>
    </xf>
    <xf numFmtId="0" fontId="69" fillId="0" borderId="204" xfId="0" applyFont="1" applyBorder="1" applyAlignment="1">
      <alignment horizontal="left" vertical="center" wrapText="1"/>
    </xf>
    <xf numFmtId="0" fontId="69" fillId="0" borderId="63" xfId="0" applyFont="1" applyBorder="1" applyAlignment="1">
      <alignment horizontal="left" vertical="center" wrapText="1"/>
    </xf>
    <xf numFmtId="0" fontId="69" fillId="0" borderId="32" xfId="0" applyFont="1" applyBorder="1" applyAlignment="1">
      <alignment horizontal="left" vertical="center" wrapText="1"/>
    </xf>
    <xf numFmtId="0" fontId="69" fillId="0" borderId="47" xfId="0" applyFont="1" applyBorder="1" applyAlignment="1">
      <alignment horizontal="left" vertical="center" wrapText="1"/>
    </xf>
    <xf numFmtId="0" fontId="69" fillId="0" borderId="75" xfId="0" applyFont="1" applyBorder="1" applyAlignment="1">
      <alignment horizontal="left" vertical="center" wrapText="1"/>
    </xf>
    <xf numFmtId="0" fontId="69" fillId="0" borderId="64" xfId="0" applyFont="1" applyBorder="1" applyAlignment="1">
      <alignment horizontal="left" vertical="center" wrapText="1"/>
    </xf>
    <xf numFmtId="0" fontId="69" fillId="0" borderId="231" xfId="0" applyFont="1" applyBorder="1" applyAlignment="1">
      <alignment horizontal="left" vertical="center" wrapText="1"/>
    </xf>
    <xf numFmtId="0" fontId="69" fillId="0" borderId="62" xfId="0" applyFont="1" applyBorder="1" applyAlignment="1">
      <alignment horizontal="left" vertical="center" wrapText="1"/>
    </xf>
    <xf numFmtId="0" fontId="69" fillId="0" borderId="72" xfId="0" applyFont="1" applyBorder="1" applyAlignment="1">
      <alignment horizontal="left" vertical="center" wrapText="1"/>
    </xf>
    <xf numFmtId="0" fontId="69" fillId="0" borderId="180" xfId="0" applyFont="1" applyBorder="1" applyAlignment="1">
      <alignment horizontal="left" vertical="center" wrapText="1"/>
    </xf>
    <xf numFmtId="0" fontId="80" fillId="0" borderId="204" xfId="0" applyFont="1" applyBorder="1" applyAlignment="1">
      <alignment horizontal="left" vertical="center" wrapText="1"/>
    </xf>
    <xf numFmtId="0" fontId="80" fillId="0" borderId="62" xfId="0" applyFont="1" applyBorder="1" applyAlignment="1">
      <alignment horizontal="left" vertical="center" wrapText="1"/>
    </xf>
    <xf numFmtId="0" fontId="80" fillId="0" borderId="180" xfId="0" applyFont="1" applyBorder="1" applyAlignment="1">
      <alignment horizontal="left" vertical="center" wrapText="1"/>
    </xf>
    <xf numFmtId="0" fontId="81" fillId="0" borderId="161" xfId="0" applyFont="1" applyBorder="1" applyAlignment="1">
      <alignment horizontal="left" vertical="center" wrapText="1"/>
    </xf>
    <xf numFmtId="0" fontId="81" fillId="0" borderId="204" xfId="0" applyFont="1" applyBorder="1" applyAlignment="1">
      <alignment horizontal="left" vertical="center" wrapText="1"/>
    </xf>
    <xf numFmtId="0" fontId="81" fillId="0" borderId="75" xfId="0" applyFont="1" applyBorder="1" applyAlignment="1">
      <alignment horizontal="left" vertical="center" wrapText="1"/>
    </xf>
    <xf numFmtId="0" fontId="81" fillId="0" borderId="231" xfId="0" applyFont="1" applyBorder="1" applyAlignment="1">
      <alignment horizontal="left" vertical="center" wrapText="1"/>
    </xf>
    <xf numFmtId="10" fontId="30" fillId="10" borderId="62" xfId="0" applyNumberFormat="1" applyFont="1" applyFill="1" applyBorder="1" applyAlignment="1" applyProtection="1">
      <alignment horizontal="left" vertical="center" wrapText="1"/>
      <protection locked="0"/>
    </xf>
    <xf numFmtId="10" fontId="30" fillId="10" borderId="72" xfId="0" applyNumberFormat="1" applyFont="1" applyFill="1" applyBorder="1" applyAlignment="1" applyProtection="1">
      <alignment horizontal="left" vertical="center" wrapText="1"/>
      <protection locked="0"/>
    </xf>
    <xf numFmtId="10" fontId="30" fillId="10" borderId="67" xfId="0" applyNumberFormat="1" applyFont="1" applyFill="1" applyBorder="1" applyAlignment="1" applyProtection="1">
      <alignment horizontal="left" vertical="center" wrapText="1"/>
      <protection locked="0"/>
    </xf>
    <xf numFmtId="0" fontId="30" fillId="10" borderId="161" xfId="0" applyFont="1" applyFill="1" applyBorder="1" applyAlignment="1" applyProtection="1">
      <alignment horizontal="center" vertical="center"/>
      <protection locked="0"/>
    </xf>
    <xf numFmtId="0" fontId="30" fillId="10" borderId="71" xfId="0" applyFont="1" applyFill="1" applyBorder="1" applyAlignment="1" applyProtection="1">
      <alignment horizontal="center" vertical="center"/>
      <protection locked="0"/>
    </xf>
    <xf numFmtId="0" fontId="30" fillId="10" borderId="69" xfId="0" applyFont="1" applyFill="1" applyBorder="1" applyAlignment="1" applyProtection="1">
      <alignment horizontal="center" vertical="center"/>
      <protection locked="0"/>
    </xf>
    <xf numFmtId="0" fontId="30" fillId="10" borderId="63" xfId="0" applyFont="1" applyFill="1" applyBorder="1" applyAlignment="1" applyProtection="1">
      <alignment horizontal="center" vertical="center"/>
      <protection locked="0"/>
    </xf>
    <xf numFmtId="0" fontId="30" fillId="10" borderId="32" xfId="0" applyFont="1" applyFill="1" applyBorder="1" applyAlignment="1" applyProtection="1">
      <alignment horizontal="center" vertical="center"/>
      <protection locked="0"/>
    </xf>
    <xf numFmtId="0" fontId="30" fillId="10" borderId="74" xfId="0" applyFont="1" applyFill="1" applyBorder="1" applyAlignment="1" applyProtection="1">
      <alignment horizontal="center" vertical="center"/>
      <protection locked="0"/>
    </xf>
    <xf numFmtId="0" fontId="30" fillId="10" borderId="75" xfId="0" applyFont="1" applyFill="1" applyBorder="1" applyAlignment="1" applyProtection="1">
      <alignment horizontal="center" vertical="center"/>
      <protection locked="0"/>
    </xf>
    <xf numFmtId="0" fontId="30" fillId="10" borderId="64" xfId="0" applyFont="1" applyFill="1" applyBorder="1" applyAlignment="1" applyProtection="1">
      <alignment horizontal="center" vertical="center"/>
      <protection locked="0"/>
    </xf>
    <xf numFmtId="0" fontId="30" fillId="10" borderId="76" xfId="0" applyFont="1" applyFill="1" applyBorder="1" applyAlignment="1" applyProtection="1">
      <alignment horizontal="center" vertical="center"/>
      <protection locked="0"/>
    </xf>
    <xf numFmtId="0" fontId="53" fillId="31" borderId="72" xfId="0" applyFont="1" applyFill="1" applyBorder="1" applyAlignment="1">
      <alignment horizontal="left" vertical="center"/>
    </xf>
    <xf numFmtId="0" fontId="37" fillId="0" borderId="71" xfId="0" applyFont="1" applyBorder="1" applyAlignment="1">
      <alignment horizontal="left" vertical="center" wrapText="1"/>
    </xf>
    <xf numFmtId="0" fontId="37" fillId="0" borderId="64" xfId="0" applyFont="1" applyBorder="1" applyAlignment="1">
      <alignment horizontal="left" vertical="center" wrapText="1"/>
    </xf>
    <xf numFmtId="0" fontId="37" fillId="0" borderId="76" xfId="0" applyFont="1" applyBorder="1" applyAlignment="1">
      <alignment horizontal="left" vertical="center" wrapText="1"/>
    </xf>
    <xf numFmtId="0" fontId="29" fillId="0" borderId="204" xfId="0" applyFont="1" applyBorder="1" applyAlignment="1">
      <alignment horizontal="left" vertical="center"/>
    </xf>
    <xf numFmtId="0" fontId="29" fillId="0" borderId="231" xfId="0" applyFont="1" applyBorder="1" applyAlignment="1">
      <alignment horizontal="left" vertical="center"/>
    </xf>
    <xf numFmtId="0" fontId="37" fillId="0" borderId="74" xfId="0" applyFont="1" applyBorder="1" applyAlignment="1">
      <alignment horizontal="left" vertical="center" wrapText="1"/>
    </xf>
    <xf numFmtId="0" fontId="37" fillId="0" borderId="322" xfId="0" applyFont="1" applyBorder="1" applyAlignment="1">
      <alignment horizontal="left" vertical="center" wrapText="1"/>
    </xf>
    <xf numFmtId="0" fontId="37" fillId="0" borderId="77" xfId="0" applyFont="1" applyBorder="1" applyAlignment="1">
      <alignment horizontal="left" vertical="center" wrapText="1"/>
    </xf>
    <xf numFmtId="0" fontId="37" fillId="0" borderId="323" xfId="0" applyFont="1" applyBorder="1" applyAlignment="1">
      <alignment horizontal="left" vertical="center" wrapText="1"/>
    </xf>
    <xf numFmtId="0" fontId="30" fillId="0" borderId="204" xfId="0" applyFont="1" applyBorder="1" applyAlignment="1">
      <alignment horizontal="left" vertical="center" wrapText="1"/>
    </xf>
    <xf numFmtId="0" fontId="30" fillId="0" borderId="47" xfId="0" applyFont="1" applyBorder="1" applyAlignment="1">
      <alignment horizontal="left" vertical="center" wrapText="1"/>
    </xf>
    <xf numFmtId="0" fontId="30" fillId="0" borderId="231" xfId="0" applyFont="1" applyBorder="1" applyAlignment="1">
      <alignment horizontal="left" vertical="center" wrapText="1"/>
    </xf>
    <xf numFmtId="0" fontId="37" fillId="0" borderId="72" xfId="0" applyFont="1" applyBorder="1" applyAlignment="1">
      <alignment horizontal="left" vertical="center" wrapText="1"/>
    </xf>
    <xf numFmtId="0" fontId="39" fillId="11" borderId="70" xfId="0" applyFont="1" applyFill="1" applyBorder="1" applyAlignment="1" applyProtection="1">
      <alignment horizontal="center" vertical="center"/>
      <protection locked="0"/>
    </xf>
    <xf numFmtId="0" fontId="39" fillId="11" borderId="68" xfId="0" applyFont="1" applyFill="1" applyBorder="1" applyAlignment="1" applyProtection="1">
      <alignment horizontal="center" vertical="center"/>
      <protection locked="0"/>
    </xf>
    <xf numFmtId="0" fontId="39" fillId="11" borderId="73" xfId="0" applyFont="1" applyFill="1" applyBorder="1" applyAlignment="1" applyProtection="1">
      <alignment horizontal="center" vertical="center"/>
      <protection locked="0"/>
    </xf>
    <xf numFmtId="0" fontId="57" fillId="6" borderId="20" xfId="0" applyFont="1" applyFill="1" applyBorder="1" applyAlignment="1">
      <alignment horizontal="center" vertical="center" wrapText="1"/>
    </xf>
    <xf numFmtId="0" fontId="57" fillId="6" borderId="21" xfId="0" applyFont="1" applyFill="1" applyBorder="1" applyAlignment="1">
      <alignment horizontal="center" vertical="center" wrapText="1"/>
    </xf>
    <xf numFmtId="0" fontId="30" fillId="0" borderId="199" xfId="0" applyFont="1" applyBorder="1" applyAlignment="1">
      <alignment horizontal="center" vertical="center" wrapText="1"/>
    </xf>
    <xf numFmtId="0" fontId="30" fillId="0" borderId="180" xfId="0" applyFont="1" applyBorder="1" applyAlignment="1">
      <alignment horizontal="center" vertical="center" wrapText="1"/>
    </xf>
    <xf numFmtId="0" fontId="30" fillId="0" borderId="324" xfId="0" applyFont="1" applyBorder="1" applyAlignment="1">
      <alignment horizontal="center" vertical="center" wrapText="1"/>
    </xf>
    <xf numFmtId="0" fontId="65" fillId="0" borderId="180" xfId="0" applyFont="1" applyBorder="1" applyAlignment="1">
      <alignment horizontal="left" vertical="center" wrapText="1"/>
    </xf>
    <xf numFmtId="0" fontId="33" fillId="31" borderId="75" xfId="0" applyFont="1" applyFill="1" applyBorder="1" applyAlignment="1">
      <alignment horizontal="center" vertical="center" wrapText="1"/>
    </xf>
    <xf numFmtId="0" fontId="33" fillId="31" borderId="64" xfId="0" applyFont="1" applyFill="1" applyBorder="1" applyAlignment="1">
      <alignment horizontal="center" vertical="center" wrapText="1"/>
    </xf>
    <xf numFmtId="0" fontId="33" fillId="31" borderId="221" xfId="0" applyFont="1" applyFill="1" applyBorder="1" applyAlignment="1">
      <alignment horizontal="center" vertical="center" wrapText="1"/>
    </xf>
    <xf numFmtId="0" fontId="37" fillId="10" borderId="165" xfId="0" applyFont="1" applyFill="1" applyBorder="1" applyAlignment="1">
      <alignment horizontal="left" vertical="center" wrapText="1"/>
    </xf>
    <xf numFmtId="0" fontId="37" fillId="10" borderId="69" xfId="0" applyFont="1" applyFill="1" applyBorder="1" applyAlignment="1">
      <alignment horizontal="left" vertical="center" wrapText="1"/>
    </xf>
    <xf numFmtId="0" fontId="53" fillId="31" borderId="219" xfId="0" applyFont="1" applyFill="1" applyBorder="1" applyAlignment="1">
      <alignment horizontal="left" vertical="center"/>
    </xf>
    <xf numFmtId="0" fontId="30" fillId="25" borderId="165" xfId="0" applyFont="1" applyFill="1" applyBorder="1" applyAlignment="1">
      <alignment horizontal="center" vertical="center" wrapText="1"/>
    </xf>
    <xf numFmtId="0" fontId="30" fillId="25" borderId="71" xfId="0" applyFont="1" applyFill="1" applyBorder="1" applyAlignment="1">
      <alignment horizontal="center" vertical="center" wrapText="1"/>
    </xf>
    <xf numFmtId="0" fontId="30" fillId="25" borderId="69" xfId="0" applyFont="1" applyFill="1" applyBorder="1" applyAlignment="1">
      <alignment horizontal="center" vertical="center" wrapText="1"/>
    </xf>
    <xf numFmtId="0" fontId="80" fillId="0" borderId="72" xfId="0" applyFont="1" applyBorder="1" applyAlignment="1">
      <alignment horizontal="left" vertical="center" wrapText="1"/>
    </xf>
    <xf numFmtId="0" fontId="62" fillId="2" borderId="169" xfId="3" applyFont="1" applyFill="1" applyBorder="1" applyAlignment="1">
      <alignment horizontal="center" vertical="center" wrapText="1"/>
    </xf>
    <xf numFmtId="0" fontId="62" fillId="2" borderId="32" xfId="3" applyFont="1" applyFill="1" applyAlignment="1">
      <alignment horizontal="center" vertical="center" wrapText="1"/>
    </xf>
    <xf numFmtId="0" fontId="73" fillId="0" borderId="292" xfId="3" applyFont="1" applyBorder="1" applyAlignment="1">
      <alignment horizontal="center" vertical="center" wrapText="1"/>
    </xf>
    <xf numFmtId="0" fontId="73" fillId="0" borderId="293" xfId="3" applyFont="1" applyBorder="1" applyAlignment="1">
      <alignment horizontal="center" vertical="center" wrapText="1"/>
    </xf>
    <xf numFmtId="0" fontId="29" fillId="4" borderId="84" xfId="3" applyFont="1" applyFill="1" applyBorder="1" applyAlignment="1" applyProtection="1">
      <alignment horizontal="center" vertical="center" wrapText="1"/>
      <protection locked="0"/>
    </xf>
    <xf numFmtId="0" fontId="29" fillId="4" borderId="85" xfId="3" applyFont="1" applyFill="1" applyBorder="1" applyAlignment="1" applyProtection="1">
      <alignment horizontal="center" vertical="center" wrapText="1"/>
      <protection locked="0"/>
    </xf>
    <xf numFmtId="0" fontId="29" fillId="4" borderId="86" xfId="3" applyFont="1" applyFill="1" applyBorder="1" applyAlignment="1" applyProtection="1">
      <alignment horizontal="center" vertical="center" wrapText="1"/>
      <protection locked="0"/>
    </xf>
    <xf numFmtId="0" fontId="29" fillId="2" borderId="32" xfId="3" applyFont="1" applyFill="1" applyAlignment="1">
      <alignment horizontal="left" vertical="center" wrapText="1"/>
    </xf>
    <xf numFmtId="0" fontId="73" fillId="2" borderId="32" xfId="3" applyFont="1" applyFill="1" applyAlignment="1">
      <alignment vertical="center"/>
    </xf>
    <xf numFmtId="4" fontId="32" fillId="4" borderId="110" xfId="3" applyNumberFormat="1" applyFont="1" applyFill="1" applyBorder="1" applyAlignment="1" applyProtection="1">
      <alignment horizontal="center" vertical="center"/>
      <protection locked="0"/>
    </xf>
    <xf numFmtId="4" fontId="32" fillId="4" borderId="100" xfId="3" applyNumberFormat="1" applyFont="1" applyFill="1" applyBorder="1" applyAlignment="1" applyProtection="1">
      <alignment horizontal="center" vertical="center"/>
      <protection locked="0"/>
    </xf>
    <xf numFmtId="10" fontId="32" fillId="4" borderId="110" xfId="3" applyNumberFormat="1" applyFont="1" applyFill="1" applyBorder="1" applyAlignment="1" applyProtection="1">
      <alignment horizontal="center" vertical="center"/>
      <protection locked="0"/>
    </xf>
    <xf numFmtId="10" fontId="32" fillId="4" borderId="100" xfId="3" applyNumberFormat="1" applyFont="1" applyFill="1" applyBorder="1" applyAlignment="1" applyProtection="1">
      <alignment horizontal="center" vertical="center"/>
      <protection locked="0"/>
    </xf>
    <xf numFmtId="0" fontId="30" fillId="0" borderId="110" xfId="3" applyFont="1" applyBorder="1" applyAlignment="1">
      <alignment horizontal="left" vertical="center" wrapText="1"/>
    </xf>
    <xf numFmtId="0" fontId="30" fillId="0" borderId="89" xfId="3" applyFont="1" applyBorder="1" applyAlignment="1">
      <alignment horizontal="left" vertical="center" wrapText="1"/>
    </xf>
    <xf numFmtId="0" fontId="30" fillId="0" borderId="100" xfId="3" applyFont="1" applyBorder="1" applyAlignment="1">
      <alignment horizontal="left" vertical="center" wrapText="1"/>
    </xf>
    <xf numFmtId="2" fontId="30" fillId="2" borderId="110" xfId="3" applyNumberFormat="1" applyFont="1" applyFill="1" applyBorder="1" applyAlignment="1">
      <alignment horizontal="center" vertical="center"/>
    </xf>
    <xf numFmtId="2" fontId="30" fillId="2" borderId="100" xfId="3" applyNumberFormat="1" applyFont="1" applyFill="1" applyBorder="1" applyAlignment="1">
      <alignment horizontal="center" vertical="center"/>
    </xf>
    <xf numFmtId="43" fontId="32" fillId="4" borderId="110" xfId="5" applyFont="1" applyFill="1" applyBorder="1" applyAlignment="1" applyProtection="1">
      <alignment horizontal="center" vertical="center"/>
      <protection locked="0"/>
    </xf>
    <xf numFmtId="43" fontId="32" fillId="4" borderId="100" xfId="5" applyFont="1" applyFill="1" applyBorder="1" applyAlignment="1" applyProtection="1">
      <alignment horizontal="center" vertical="center"/>
      <protection locked="0"/>
    </xf>
    <xf numFmtId="0" fontId="53" fillId="31" borderId="83" xfId="3" applyFont="1" applyFill="1" applyBorder="1" applyAlignment="1">
      <alignment horizontal="center" vertical="center" wrapText="1"/>
    </xf>
    <xf numFmtId="0" fontId="95" fillId="2" borderId="170" xfId="3" applyFont="1" applyFill="1" applyBorder="1" applyAlignment="1">
      <alignment horizontal="left" vertical="center" wrapText="1"/>
    </xf>
    <xf numFmtId="0" fontId="28" fillId="2" borderId="308" xfId="3" applyFont="1" applyFill="1" applyBorder="1" applyAlignment="1">
      <alignment horizontal="center" vertical="center" wrapText="1"/>
    </xf>
    <xf numFmtId="0" fontId="31" fillId="0" borderId="103" xfId="3" applyFont="1" applyBorder="1" applyAlignment="1">
      <alignment horizontal="center" vertical="center" wrapText="1"/>
    </xf>
    <xf numFmtId="0" fontId="31" fillId="0" borderId="32" xfId="3" applyFont="1" applyAlignment="1">
      <alignment horizontal="center" vertical="center" wrapText="1"/>
    </xf>
    <xf numFmtId="0" fontId="31" fillId="0" borderId="271" xfId="3" applyFont="1" applyBorder="1" applyAlignment="1">
      <alignment horizontal="center" vertical="center" wrapText="1"/>
    </xf>
    <xf numFmtId="0" fontId="29" fillId="2" borderId="256" xfId="3" applyFont="1" applyFill="1" applyBorder="1" applyAlignment="1">
      <alignment horizontal="center" vertical="center" wrapText="1"/>
    </xf>
    <xf numFmtId="0" fontId="29" fillId="2" borderId="104" xfId="3" applyFont="1" applyFill="1" applyBorder="1" applyAlignment="1">
      <alignment horizontal="center" vertical="center" wrapText="1"/>
    </xf>
    <xf numFmtId="0" fontId="30" fillId="0" borderId="143" xfId="3" applyFont="1" applyBorder="1" applyAlignment="1">
      <alignment horizontal="center" vertical="center" wrapText="1"/>
    </xf>
    <xf numFmtId="0" fontId="30" fillId="0" borderId="141" xfId="3" applyFont="1" applyBorder="1" applyAlignment="1">
      <alignment horizontal="center" vertical="center" wrapText="1"/>
    </xf>
    <xf numFmtId="0" fontId="30" fillId="0" borderId="142" xfId="3" applyFont="1" applyBorder="1" applyAlignment="1">
      <alignment horizontal="center" vertical="center" wrapText="1"/>
    </xf>
    <xf numFmtId="0" fontId="30" fillId="0" borderId="306" xfId="3" applyFont="1" applyBorder="1" applyAlignment="1">
      <alignment horizontal="center" vertical="center" wrapText="1"/>
    </xf>
    <xf numFmtId="0" fontId="30" fillId="2" borderId="133" xfId="3" applyFont="1" applyFill="1" applyBorder="1" applyAlignment="1">
      <alignment horizontal="center" vertical="center" textRotation="90" wrapText="1"/>
    </xf>
    <xf numFmtId="0" fontId="30" fillId="2" borderId="134" xfId="3" applyFont="1" applyFill="1" applyBorder="1" applyAlignment="1">
      <alignment horizontal="center" vertical="center" textRotation="90" wrapText="1"/>
    </xf>
    <xf numFmtId="0" fontId="29" fillId="2" borderId="32" xfId="3" applyFont="1" applyFill="1" applyAlignment="1">
      <alignment vertical="center" wrapText="1"/>
    </xf>
    <xf numFmtId="0" fontId="30" fillId="2" borderId="132" xfId="3" applyFont="1" applyFill="1" applyBorder="1" applyAlignment="1">
      <alignment horizontal="center" vertical="center" textRotation="90" wrapText="1"/>
    </xf>
    <xf numFmtId="0" fontId="30" fillId="2" borderId="262" xfId="3" applyFont="1" applyFill="1" applyBorder="1" applyAlignment="1">
      <alignment horizontal="center" vertical="center" textRotation="90" wrapText="1"/>
    </xf>
    <xf numFmtId="49" fontId="30" fillId="0" borderId="110" xfId="3" applyNumberFormat="1" applyFont="1" applyBorder="1" applyAlignment="1">
      <alignment horizontal="left" vertical="center" wrapText="1"/>
    </xf>
    <xf numFmtId="49" fontId="30" fillId="0" borderId="89" xfId="3" applyNumberFormat="1" applyFont="1" applyBorder="1" applyAlignment="1">
      <alignment horizontal="left" vertical="center" wrapText="1"/>
    </xf>
    <xf numFmtId="49" fontId="30" fillId="0" borderId="100" xfId="3" applyNumberFormat="1" applyFont="1" applyBorder="1" applyAlignment="1">
      <alignment horizontal="left" vertical="center" wrapText="1"/>
    </xf>
    <xf numFmtId="0" fontId="30" fillId="0" borderId="103" xfId="3" applyFont="1" applyBorder="1" applyAlignment="1">
      <alignment horizontal="center" vertical="center" wrapText="1"/>
    </xf>
    <xf numFmtId="0" fontId="30" fillId="0" borderId="32" xfId="3" applyFont="1" applyAlignment="1">
      <alignment horizontal="center" vertical="center" wrapText="1"/>
    </xf>
    <xf numFmtId="0" fontId="30" fillId="0" borderId="104" xfId="3" applyFont="1" applyBorder="1" applyAlignment="1">
      <alignment horizontal="center" vertical="center" wrapText="1"/>
    </xf>
    <xf numFmtId="0" fontId="90" fillId="2" borderId="103" xfId="3" applyFont="1" applyFill="1" applyBorder="1" applyAlignment="1">
      <alignment horizontal="center" vertical="center" wrapText="1"/>
    </xf>
    <xf numFmtId="0" fontId="90" fillId="2" borderId="32" xfId="3" applyFont="1" applyFill="1" applyAlignment="1">
      <alignment horizontal="center" vertical="center" wrapText="1"/>
    </xf>
    <xf numFmtId="0" fontId="30" fillId="0" borderId="110" xfId="3" applyFont="1" applyBorder="1" applyAlignment="1">
      <alignment horizontal="center" vertical="center" wrapText="1"/>
    </xf>
    <xf numFmtId="0" fontId="30" fillId="0" borderId="257" xfId="3" applyFont="1" applyBorder="1" applyAlignment="1">
      <alignment horizontal="center" vertical="center" wrapText="1"/>
    </xf>
    <xf numFmtId="0" fontId="83" fillId="0" borderId="125" xfId="3" applyFont="1" applyBorder="1" applyAlignment="1">
      <alignment horizontal="center" vertical="center" wrapText="1"/>
    </xf>
    <xf numFmtId="0" fontId="83" fillId="0" borderId="98" xfId="3" applyFont="1" applyBorder="1" applyAlignment="1">
      <alignment horizontal="center" vertical="center" wrapText="1"/>
    </xf>
    <xf numFmtId="0" fontId="83" fillId="0" borderId="99" xfId="3" applyFont="1" applyBorder="1" applyAlignment="1">
      <alignment horizontal="center" vertical="center" wrapText="1"/>
    </xf>
    <xf numFmtId="0" fontId="30" fillId="0" borderId="125" xfId="3" applyFont="1" applyBorder="1" applyAlignment="1">
      <alignment horizontal="center" vertical="center" wrapText="1"/>
    </xf>
    <xf numFmtId="0" fontId="30" fillId="0" borderId="98" xfId="3" applyFont="1" applyBorder="1" applyAlignment="1">
      <alignment horizontal="center" vertical="center" wrapText="1"/>
    </xf>
    <xf numFmtId="0" fontId="30" fillId="0" borderId="99" xfId="3" applyFont="1" applyBorder="1" applyAlignment="1">
      <alignment horizontal="center" vertical="center" wrapText="1"/>
    </xf>
    <xf numFmtId="0" fontId="37" fillId="2" borderId="258" xfId="3" applyFont="1" applyFill="1" applyBorder="1" applyAlignment="1">
      <alignment horizontal="left" vertical="center" wrapText="1"/>
    </xf>
    <xf numFmtId="0" fontId="39" fillId="4" borderId="246" xfId="3" applyFont="1" applyFill="1" applyBorder="1" applyAlignment="1" applyProtection="1">
      <alignment horizontal="center" vertical="center" wrapText="1"/>
      <protection locked="0"/>
    </xf>
    <xf numFmtId="0" fontId="62" fillId="2" borderId="170" xfId="3" applyFont="1" applyFill="1" applyBorder="1" applyAlignment="1">
      <alignment horizontal="left" vertical="center" wrapText="1"/>
    </xf>
    <xf numFmtId="0" fontId="62" fillId="2" borderId="171" xfId="3" applyFont="1" applyFill="1" applyBorder="1" applyAlignment="1">
      <alignment horizontal="left" vertical="center" wrapText="1"/>
    </xf>
    <xf numFmtId="0" fontId="36" fillId="4" borderId="98" xfId="3" applyFont="1" applyFill="1" applyBorder="1" applyAlignment="1" applyProtection="1">
      <alignment horizontal="center" vertical="center" wrapText="1"/>
      <protection locked="0"/>
    </xf>
    <xf numFmtId="0" fontId="95" fillId="0" borderId="32" xfId="3" applyFont="1" applyAlignment="1">
      <alignment horizontal="left" vertical="center" wrapText="1"/>
    </xf>
    <xf numFmtId="0" fontId="95" fillId="0" borderId="167" xfId="3" applyFont="1" applyBorder="1" applyAlignment="1">
      <alignment horizontal="left" vertical="center" wrapText="1"/>
    </xf>
    <xf numFmtId="0" fontId="95" fillId="0" borderId="126" xfId="3" applyFont="1" applyBorder="1" applyAlignment="1">
      <alignment horizontal="left" vertical="center" wrapText="1"/>
    </xf>
    <xf numFmtId="0" fontId="95" fillId="0" borderId="172" xfId="3" applyFont="1" applyBorder="1" applyAlignment="1">
      <alignment horizontal="left" vertical="center" wrapText="1"/>
    </xf>
    <xf numFmtId="0" fontId="37" fillId="2" borderId="139" xfId="3" applyFont="1" applyFill="1" applyBorder="1" applyAlignment="1">
      <alignment horizontal="left" vertical="center" wrapText="1"/>
    </xf>
    <xf numFmtId="0" fontId="62" fillId="2" borderId="98" xfId="3" applyFont="1" applyFill="1" applyBorder="1" applyAlignment="1">
      <alignment horizontal="left" vertical="center" wrapText="1"/>
    </xf>
    <xf numFmtId="0" fontId="62" fillId="2" borderId="173" xfId="3" applyFont="1" applyFill="1" applyBorder="1" applyAlignment="1">
      <alignment horizontal="left" vertical="center" wrapText="1"/>
    </xf>
    <xf numFmtId="0" fontId="37" fillId="2" borderId="140" xfId="3" applyFont="1" applyFill="1" applyBorder="1" applyAlignment="1">
      <alignment horizontal="left" vertical="center" wrapText="1"/>
    </xf>
    <xf numFmtId="10" fontId="32" fillId="4" borderId="89" xfId="3" applyNumberFormat="1" applyFont="1" applyFill="1" applyBorder="1" applyAlignment="1" applyProtection="1">
      <alignment horizontal="center" vertical="center"/>
      <protection locked="0"/>
    </xf>
    <xf numFmtId="10" fontId="32" fillId="4" borderId="168" xfId="3" applyNumberFormat="1" applyFont="1" applyFill="1" applyBorder="1" applyAlignment="1" applyProtection="1">
      <alignment horizontal="center" vertical="center"/>
      <protection locked="0"/>
    </xf>
    <xf numFmtId="0" fontId="28" fillId="2" borderId="135" xfId="3" applyFont="1" applyFill="1" applyBorder="1" applyAlignment="1">
      <alignment horizontal="center" vertical="center"/>
    </xf>
    <xf numFmtId="0" fontId="31" fillId="2" borderId="260" xfId="3" applyFont="1" applyFill="1" applyBorder="1" applyAlignment="1">
      <alignment horizontal="left" vertical="center" wrapText="1"/>
    </xf>
    <xf numFmtId="0" fontId="39" fillId="4" borderId="261" xfId="3" applyFont="1" applyFill="1" applyBorder="1" applyAlignment="1" applyProtection="1">
      <alignment horizontal="center" vertical="center" wrapText="1"/>
      <protection locked="0"/>
    </xf>
    <xf numFmtId="0" fontId="37" fillId="2" borderId="260" xfId="3" applyFont="1" applyFill="1" applyBorder="1" applyAlignment="1">
      <alignment horizontal="left" vertical="center" wrapText="1"/>
    </xf>
    <xf numFmtId="0" fontId="29" fillId="9" borderId="84" xfId="3" applyFont="1" applyFill="1" applyBorder="1" applyAlignment="1">
      <alignment horizontal="left" vertical="center"/>
    </xf>
    <xf numFmtId="0" fontId="29" fillId="9" borderId="85" xfId="3" applyFont="1" applyFill="1" applyBorder="1" applyAlignment="1">
      <alignment horizontal="left" vertical="center"/>
    </xf>
    <xf numFmtId="0" fontId="29" fillId="9" borderId="86" xfId="3" applyFont="1" applyFill="1" applyBorder="1" applyAlignment="1">
      <alignment horizontal="left" vertical="center"/>
    </xf>
    <xf numFmtId="0" fontId="29" fillId="16" borderId="84" xfId="3" applyFont="1" applyFill="1" applyBorder="1" applyAlignment="1" applyProtection="1">
      <alignment horizontal="center" vertical="center"/>
      <protection locked="0"/>
    </xf>
    <xf numFmtId="0" fontId="29" fillId="16" borderId="85" xfId="3" applyFont="1" applyFill="1" applyBorder="1" applyAlignment="1" applyProtection="1">
      <alignment horizontal="center" vertical="center"/>
      <protection locked="0"/>
    </xf>
    <xf numFmtId="0" fontId="29" fillId="16" borderId="86" xfId="3" applyFont="1" applyFill="1" applyBorder="1" applyAlignment="1" applyProtection="1">
      <alignment horizontal="center" vertical="center"/>
      <protection locked="0"/>
    </xf>
    <xf numFmtId="0" fontId="89" fillId="2" borderId="137" xfId="3" applyFont="1" applyFill="1" applyBorder="1" applyAlignment="1">
      <alignment horizontal="center" vertical="center" wrapText="1"/>
    </xf>
    <xf numFmtId="0" fontId="89" fillId="2" borderId="138" xfId="3" applyFont="1" applyFill="1" applyBorder="1" applyAlignment="1">
      <alignment horizontal="center" vertical="center" wrapText="1"/>
    </xf>
    <xf numFmtId="0" fontId="89" fillId="2" borderId="119" xfId="3" applyFont="1" applyFill="1" applyBorder="1" applyAlignment="1">
      <alignment horizontal="center" vertical="center" wrapText="1"/>
    </xf>
    <xf numFmtId="0" fontId="89" fillId="2" borderId="32" xfId="3" applyFont="1" applyFill="1" applyAlignment="1">
      <alignment horizontal="center" vertical="center" wrapText="1"/>
    </xf>
    <xf numFmtId="0" fontId="29" fillId="13" borderId="90" xfId="3" applyFont="1" applyFill="1" applyBorder="1" applyAlignment="1">
      <alignment horizontal="center" vertical="center" wrapText="1"/>
    </xf>
    <xf numFmtId="0" fontId="29" fillId="13" borderId="32" xfId="3" applyFont="1" applyFill="1" applyAlignment="1">
      <alignment horizontal="center" vertical="center" wrapText="1"/>
    </xf>
    <xf numFmtId="0" fontId="31" fillId="13" borderId="90" xfId="3" applyFont="1" applyFill="1" applyBorder="1" applyAlignment="1">
      <alignment horizontal="center" vertical="center" wrapText="1"/>
    </xf>
    <xf numFmtId="0" fontId="31" fillId="13" borderId="131" xfId="3" applyFont="1" applyFill="1" applyBorder="1" applyAlignment="1">
      <alignment horizontal="center" vertical="center" wrapText="1"/>
    </xf>
    <xf numFmtId="0" fontId="31" fillId="13" borderId="32" xfId="3" applyFont="1" applyFill="1" applyAlignment="1">
      <alignment horizontal="center" vertical="center" wrapText="1"/>
    </xf>
    <xf numFmtId="0" fontId="31" fillId="13" borderId="120" xfId="3" applyFont="1" applyFill="1" applyBorder="1" applyAlignment="1">
      <alignment horizontal="center" vertical="center" wrapText="1"/>
    </xf>
    <xf numFmtId="0" fontId="37" fillId="2" borderId="119" xfId="3" applyFont="1" applyFill="1" applyBorder="1" applyAlignment="1">
      <alignment horizontal="center" vertical="center" wrapText="1"/>
    </xf>
    <xf numFmtId="0" fontId="37" fillId="2" borderId="32" xfId="3" applyFont="1" applyFill="1" applyAlignment="1">
      <alignment horizontal="center" vertical="center" wrapText="1"/>
    </xf>
    <xf numFmtId="0" fontId="37" fillId="2" borderId="47" xfId="3" applyFont="1" applyFill="1" applyBorder="1" applyAlignment="1">
      <alignment horizontal="center" vertical="center" wrapText="1"/>
    </xf>
    <xf numFmtId="0" fontId="30" fillId="0" borderId="105" xfId="3" applyFont="1" applyBorder="1" applyAlignment="1">
      <alignment horizontal="left" vertical="center" wrapText="1"/>
    </xf>
    <xf numFmtId="0" fontId="30" fillId="0" borderId="87" xfId="3" applyFont="1" applyBorder="1" applyAlignment="1">
      <alignment horizontal="left" vertical="center" wrapText="1"/>
    </xf>
    <xf numFmtId="0" fontId="30" fillId="0" borderId="106" xfId="3" applyFont="1" applyBorder="1" applyAlignment="1">
      <alignment horizontal="left" vertical="center" wrapText="1"/>
    </xf>
    <xf numFmtId="0" fontId="62" fillId="13" borderId="90" xfId="3" applyFont="1" applyFill="1" applyBorder="1" applyAlignment="1">
      <alignment horizontal="left" vertical="center" wrapText="1"/>
    </xf>
    <xf numFmtId="0" fontId="62" fillId="13" borderId="32" xfId="3" applyFont="1" applyFill="1" applyAlignment="1">
      <alignment horizontal="left" vertical="center" wrapText="1"/>
    </xf>
    <xf numFmtId="0" fontId="37" fillId="2" borderId="98" xfId="3" applyFont="1" applyFill="1" applyBorder="1" applyAlignment="1">
      <alignment horizontal="left" vertical="center" wrapText="1"/>
    </xf>
    <xf numFmtId="0" fontId="37" fillId="2" borderId="263" xfId="3" applyFont="1" applyFill="1" applyBorder="1" applyAlignment="1">
      <alignment horizontal="left" vertical="center" wrapText="1"/>
    </xf>
    <xf numFmtId="10" fontId="32" fillId="4" borderId="128" xfId="3" applyNumberFormat="1" applyFont="1" applyFill="1" applyBorder="1" applyAlignment="1" applyProtection="1">
      <alignment horizontal="center" vertical="center"/>
      <protection locked="0"/>
    </xf>
    <xf numFmtId="10" fontId="32" fillId="4" borderId="98" xfId="3" applyNumberFormat="1" applyFont="1" applyFill="1" applyBorder="1" applyAlignment="1" applyProtection="1">
      <alignment horizontal="center" vertical="center"/>
      <protection locked="0"/>
    </xf>
    <xf numFmtId="0" fontId="73" fillId="0" borderId="284" xfId="3" applyFont="1" applyBorder="1" applyAlignment="1">
      <alignment horizontal="center" vertical="center" wrapText="1"/>
    </xf>
    <xf numFmtId="0" fontId="73" fillId="2" borderId="284" xfId="3" applyFont="1" applyFill="1" applyBorder="1" applyAlignment="1">
      <alignment horizontal="center" vertical="center"/>
    </xf>
    <xf numFmtId="0" fontId="29" fillId="4" borderId="284" xfId="3" applyFont="1" applyFill="1" applyBorder="1" applyAlignment="1" applyProtection="1">
      <alignment horizontal="center" vertical="center" wrapText="1"/>
      <protection locked="0"/>
    </xf>
    <xf numFmtId="0" fontId="29" fillId="4" borderId="284" xfId="3" applyFont="1" applyFill="1" applyBorder="1" applyAlignment="1" applyProtection="1">
      <alignment horizontal="left" vertical="center" wrapText="1"/>
      <protection locked="0"/>
    </xf>
    <xf numFmtId="0" fontId="29" fillId="4" borderId="311" xfId="3" applyFont="1" applyFill="1" applyBorder="1" applyAlignment="1" applyProtection="1">
      <alignment horizontal="left" vertical="center" wrapText="1"/>
      <protection locked="0"/>
    </xf>
    <xf numFmtId="0" fontId="29" fillId="4" borderId="311" xfId="3" applyFont="1" applyFill="1" applyBorder="1" applyAlignment="1" applyProtection="1">
      <alignment horizontal="center" vertical="center" wrapText="1"/>
      <protection locked="0"/>
    </xf>
    <xf numFmtId="0" fontId="37" fillId="2" borderId="136" xfId="3" applyFont="1" applyFill="1" applyBorder="1" applyAlignment="1">
      <alignment horizontal="left" vertical="center" wrapText="1"/>
    </xf>
    <xf numFmtId="0" fontId="37" fillId="2" borderId="259" xfId="3" applyFont="1" applyFill="1" applyBorder="1" applyAlignment="1">
      <alignment horizontal="left" vertical="center" wrapText="1"/>
    </xf>
    <xf numFmtId="0" fontId="28" fillId="2" borderId="308" xfId="3" applyFont="1" applyFill="1" applyBorder="1" applyAlignment="1">
      <alignment horizontal="center" vertical="center"/>
    </xf>
    <xf numFmtId="0" fontId="31" fillId="2" borderId="87" xfId="3" applyFont="1" applyFill="1" applyBorder="1" applyAlignment="1">
      <alignment horizontal="left" vertical="center" wrapText="1"/>
    </xf>
    <xf numFmtId="0" fontId="39" fillId="4" borderId="87" xfId="3" applyFont="1" applyFill="1" applyBorder="1" applyAlignment="1" applyProtection="1">
      <alignment horizontal="center" vertical="center" wrapText="1"/>
      <protection locked="0"/>
    </xf>
    <xf numFmtId="0" fontId="37" fillId="2" borderId="32" xfId="3" applyFont="1" applyFill="1" applyAlignment="1">
      <alignment horizontal="left" vertical="center" wrapText="1"/>
    </xf>
    <xf numFmtId="0" fontId="34" fillId="0" borderId="90" xfId="3" applyFont="1" applyBorder="1" applyAlignment="1">
      <alignment horizontal="center" vertical="center" wrapText="1"/>
    </xf>
    <xf numFmtId="0" fontId="34" fillId="0" borderId="102" xfId="3" applyFont="1" applyBorder="1" applyAlignment="1">
      <alignment horizontal="center" vertical="center" wrapText="1"/>
    </xf>
    <xf numFmtId="0" fontId="34" fillId="0" borderId="87" xfId="3" applyFont="1" applyBorder="1" applyAlignment="1">
      <alignment horizontal="center" vertical="center" wrapText="1"/>
    </xf>
    <xf numFmtId="0" fontId="34" fillId="0" borderId="106" xfId="3" applyFont="1" applyBorder="1" applyAlignment="1">
      <alignment horizontal="center" vertical="center" wrapText="1"/>
    </xf>
    <xf numFmtId="0" fontId="34" fillId="0" borderId="101" xfId="3" applyFont="1" applyBorder="1" applyAlignment="1">
      <alignment horizontal="center" vertical="center" wrapText="1"/>
    </xf>
    <xf numFmtId="0" fontId="34" fillId="0" borderId="105" xfId="3" applyFont="1" applyBorder="1" applyAlignment="1">
      <alignment horizontal="center" vertical="center" wrapText="1"/>
    </xf>
    <xf numFmtId="0" fontId="34" fillId="0" borderId="309" xfId="3" applyFont="1" applyBorder="1" applyAlignment="1">
      <alignment horizontal="center" vertical="center" wrapText="1"/>
    </xf>
    <xf numFmtId="0" fontId="28" fillId="2" borderId="38" xfId="3" applyFont="1" applyFill="1" applyBorder="1" applyAlignment="1">
      <alignment horizontal="center" vertical="center"/>
    </xf>
    <xf numFmtId="0" fontId="39" fillId="2" borderId="101" xfId="3" applyFont="1" applyFill="1" applyBorder="1" applyAlignment="1">
      <alignment horizontal="center" vertical="center"/>
    </xf>
    <xf numFmtId="0" fontId="39" fillId="2" borderId="90" xfId="3" applyFont="1" applyFill="1" applyBorder="1" applyAlignment="1">
      <alignment horizontal="center" vertical="center"/>
    </xf>
    <xf numFmtId="0" fontId="39" fillId="2" borderId="102" xfId="3" applyFont="1" applyFill="1" applyBorder="1" applyAlignment="1">
      <alignment horizontal="center" vertical="center"/>
    </xf>
    <xf numFmtId="0" fontId="39" fillId="2" borderId="105" xfId="3" applyFont="1" applyFill="1" applyBorder="1" applyAlignment="1">
      <alignment horizontal="center" vertical="center"/>
    </xf>
    <xf numFmtId="0" fontId="39" fillId="2" borderId="87" xfId="3" applyFont="1" applyFill="1" applyBorder="1" applyAlignment="1">
      <alignment horizontal="center" vertical="center"/>
    </xf>
    <xf numFmtId="0" fontId="39" fillId="2" borderId="106" xfId="3" applyFont="1" applyFill="1" applyBorder="1" applyAlignment="1">
      <alignment horizontal="center" vertical="center"/>
    </xf>
    <xf numFmtId="0" fontId="36" fillId="4" borderId="101" xfId="3" applyFont="1" applyFill="1" applyBorder="1" applyAlignment="1" applyProtection="1">
      <alignment horizontal="left" vertical="center" wrapText="1"/>
      <protection locked="0"/>
    </xf>
    <xf numFmtId="0" fontId="36" fillId="4" borderId="90" xfId="3" applyFont="1" applyFill="1" applyBorder="1" applyAlignment="1" applyProtection="1">
      <alignment horizontal="left" vertical="center" wrapText="1"/>
      <protection locked="0"/>
    </xf>
    <xf numFmtId="0" fontId="36" fillId="4" borderId="102" xfId="3" applyFont="1" applyFill="1" applyBorder="1" applyAlignment="1" applyProtection="1">
      <alignment horizontal="left" vertical="center" wrapText="1"/>
      <protection locked="0"/>
    </xf>
    <xf numFmtId="0" fontId="36" fillId="4" borderId="105" xfId="3" applyFont="1" applyFill="1" applyBorder="1" applyAlignment="1" applyProtection="1">
      <alignment horizontal="left" vertical="center" wrapText="1"/>
      <protection locked="0"/>
    </xf>
    <xf numFmtId="0" fontId="36" fillId="4" borderId="87" xfId="3" applyFont="1" applyFill="1" applyBorder="1" applyAlignment="1" applyProtection="1">
      <alignment horizontal="left" vertical="center" wrapText="1"/>
      <protection locked="0"/>
    </xf>
    <xf numFmtId="0" fontId="36" fillId="4" borderId="106" xfId="3" applyFont="1" applyFill="1" applyBorder="1" applyAlignment="1" applyProtection="1">
      <alignment horizontal="left" vertical="center" wrapText="1"/>
      <protection locked="0"/>
    </xf>
    <xf numFmtId="0" fontId="36" fillId="2" borderId="110" xfId="3" applyFont="1" applyFill="1" applyBorder="1" applyAlignment="1">
      <alignment horizontal="center" vertical="center"/>
    </xf>
    <xf numFmtId="0" fontId="36" fillId="2" borderId="100" xfId="3" applyFont="1" applyFill="1" applyBorder="1" applyAlignment="1">
      <alignment horizontal="center" vertical="center"/>
    </xf>
    <xf numFmtId="0" fontId="29" fillId="2" borderId="266" xfId="3" applyFont="1" applyFill="1" applyBorder="1" applyAlignment="1">
      <alignment horizontal="center" vertical="center" wrapText="1"/>
    </xf>
    <xf numFmtId="0" fontId="36" fillId="4" borderId="125" xfId="3" applyFont="1" applyFill="1" applyBorder="1" applyAlignment="1" applyProtection="1">
      <alignment horizontal="left" vertical="center"/>
      <protection locked="0"/>
    </xf>
    <xf numFmtId="0" fontId="36" fillId="4" borderId="98" xfId="3" applyFont="1" applyFill="1" applyBorder="1" applyAlignment="1" applyProtection="1">
      <alignment horizontal="left" vertical="center"/>
      <protection locked="0"/>
    </xf>
    <xf numFmtId="0" fontId="36" fillId="4" borderId="99" xfId="3" applyFont="1" applyFill="1" applyBorder="1" applyAlignment="1" applyProtection="1">
      <alignment horizontal="left" vertical="center"/>
      <protection locked="0"/>
    </xf>
    <xf numFmtId="0" fontId="36" fillId="4" borderId="125" xfId="3" applyFont="1" applyFill="1" applyBorder="1" applyAlignment="1" applyProtection="1">
      <alignment horizontal="left" vertical="center" wrapText="1"/>
      <protection locked="0"/>
    </xf>
    <xf numFmtId="0" fontId="36" fillId="4" borderId="98" xfId="3" applyFont="1" applyFill="1" applyBorder="1" applyAlignment="1" applyProtection="1">
      <alignment horizontal="left" vertical="center" wrapText="1"/>
      <protection locked="0"/>
    </xf>
    <xf numFmtId="0" fontId="36" fillId="4" borderId="99" xfId="3" applyFont="1" applyFill="1" applyBorder="1" applyAlignment="1" applyProtection="1">
      <alignment horizontal="left" vertical="center" wrapText="1"/>
      <protection locked="0"/>
    </xf>
    <xf numFmtId="43" fontId="36" fillId="4" borderId="125" xfId="5" applyFont="1" applyFill="1" applyBorder="1" applyAlignment="1" applyProtection="1">
      <alignment horizontal="left" vertical="center" wrapText="1"/>
      <protection locked="0"/>
    </xf>
    <xf numFmtId="43" fontId="36" fillId="4" borderId="99" xfId="5" applyFont="1" applyFill="1" applyBorder="1" applyAlignment="1" applyProtection="1">
      <alignment horizontal="left" vertical="center" wrapText="1"/>
      <protection locked="0"/>
    </xf>
    <xf numFmtId="0" fontId="36" fillId="2" borderId="125" xfId="3" applyFont="1" applyFill="1" applyBorder="1" applyAlignment="1">
      <alignment horizontal="left" vertical="center"/>
    </xf>
    <xf numFmtId="0" fontId="36" fillId="2" borderId="98" xfId="3" applyFont="1" applyFill="1" applyBorder="1" applyAlignment="1">
      <alignment horizontal="left" vertical="center"/>
    </xf>
    <xf numFmtId="0" fontId="36" fillId="2" borderId="99" xfId="3" applyFont="1" applyFill="1" applyBorder="1" applyAlignment="1">
      <alignment horizontal="left" vertical="center"/>
    </xf>
    <xf numFmtId="0" fontId="30" fillId="0" borderId="101" xfId="3" applyFont="1" applyBorder="1" applyAlignment="1">
      <alignment horizontal="left" vertical="center" wrapText="1"/>
    </xf>
    <xf numFmtId="0" fontId="30" fillId="0" borderId="90" xfId="3" applyFont="1" applyBorder="1" applyAlignment="1">
      <alignment horizontal="left" vertical="center" wrapText="1"/>
    </xf>
    <xf numFmtId="0" fontId="30" fillId="0" borderId="102" xfId="3" applyFont="1" applyBorder="1" applyAlignment="1">
      <alignment horizontal="left" vertical="center" wrapText="1"/>
    </xf>
    <xf numFmtId="10" fontId="32" fillId="0" borderId="109" xfId="3" applyNumberFormat="1" applyFont="1" applyBorder="1" applyAlignment="1" applyProtection="1">
      <alignment horizontal="center" vertical="center"/>
      <protection locked="0"/>
    </xf>
    <xf numFmtId="10" fontId="32" fillId="0" borderId="100" xfId="3" applyNumberFormat="1" applyFont="1" applyBorder="1" applyAlignment="1" applyProtection="1">
      <alignment horizontal="center" vertical="center"/>
      <protection locked="0"/>
    </xf>
    <xf numFmtId="10" fontId="32" fillId="0" borderId="110" xfId="3" applyNumberFormat="1" applyFont="1" applyBorder="1" applyAlignment="1" applyProtection="1">
      <alignment horizontal="center" vertical="center"/>
      <protection locked="0"/>
    </xf>
    <xf numFmtId="10" fontId="32" fillId="0" borderId="89" xfId="3" applyNumberFormat="1" applyFont="1" applyBorder="1" applyAlignment="1" applyProtection="1">
      <alignment horizontal="center" vertical="center"/>
      <protection locked="0"/>
    </xf>
    <xf numFmtId="10" fontId="32" fillId="0" borderId="168" xfId="3" applyNumberFormat="1" applyFont="1" applyBorder="1" applyAlignment="1" applyProtection="1">
      <alignment horizontal="center" vertical="center"/>
      <protection locked="0"/>
    </xf>
    <xf numFmtId="43" fontId="36" fillId="2" borderId="110" xfId="5" applyFont="1" applyFill="1" applyBorder="1" applyAlignment="1" applyProtection="1">
      <alignment horizontal="center" vertical="center"/>
    </xf>
    <xf numFmtId="43" fontId="36" fillId="2" borderId="100" xfId="5" applyFont="1" applyFill="1" applyBorder="1" applyAlignment="1" applyProtection="1">
      <alignment horizontal="center" vertical="center"/>
    </xf>
    <xf numFmtId="0" fontId="32" fillId="0" borderId="125" xfId="3" applyFont="1" applyBorder="1" applyAlignment="1">
      <alignment horizontal="center" vertical="center" wrapText="1"/>
    </xf>
    <xf numFmtId="0" fontId="32" fillId="0" borderId="98" xfId="3" applyFont="1" applyBorder="1" applyAlignment="1">
      <alignment horizontal="center" vertical="center" wrapText="1"/>
    </xf>
    <xf numFmtId="0" fontId="32" fillId="0" borderId="99" xfId="3" applyFont="1" applyBorder="1" applyAlignment="1">
      <alignment horizontal="center" vertical="center" wrapText="1"/>
    </xf>
    <xf numFmtId="0" fontId="36" fillId="0" borderId="175" xfId="3" applyFont="1" applyBorder="1" applyAlignment="1">
      <alignment vertical="center"/>
    </xf>
    <xf numFmtId="0" fontId="36" fillId="2" borderId="125" xfId="3" applyFont="1" applyFill="1" applyBorder="1" applyAlignment="1">
      <alignment horizontal="left" vertical="center" wrapText="1"/>
    </xf>
    <xf numFmtId="0" fontId="36" fillId="2" borderId="98" xfId="3" applyFont="1" applyFill="1" applyBorder="1" applyAlignment="1">
      <alignment horizontal="left" vertical="center" wrapText="1"/>
    </xf>
    <xf numFmtId="0" fontId="36" fillId="2" borderId="99" xfId="3" applyFont="1" applyFill="1" applyBorder="1" applyAlignment="1">
      <alignment horizontal="left" vertical="center" wrapText="1"/>
    </xf>
    <xf numFmtId="0" fontId="37" fillId="2" borderId="358" xfId="3" applyFont="1" applyFill="1" applyBorder="1" applyAlignment="1">
      <alignment horizontal="left" vertical="center" wrapText="1"/>
    </xf>
    <xf numFmtId="0" fontId="39" fillId="4" borderId="358" xfId="3" applyFont="1" applyFill="1" applyBorder="1" applyAlignment="1" applyProtection="1">
      <alignment horizontal="center" vertical="center" wrapText="1"/>
      <protection locked="0"/>
    </xf>
    <xf numFmtId="0" fontId="62" fillId="2" borderId="358" xfId="3" applyFont="1" applyFill="1" applyBorder="1" applyAlignment="1">
      <alignment horizontal="center" vertical="center" wrapText="1"/>
    </xf>
    <xf numFmtId="0" fontId="37" fillId="2" borderId="166" xfId="3" applyFont="1" applyFill="1" applyBorder="1" applyAlignment="1">
      <alignment horizontal="left" vertical="center" wrapText="1"/>
    </xf>
    <xf numFmtId="0" fontId="39" fillId="4" borderId="166" xfId="3" applyFont="1" applyFill="1" applyBorder="1" applyAlignment="1" applyProtection="1">
      <alignment horizontal="center" vertical="center" wrapText="1"/>
      <protection locked="0"/>
    </xf>
    <xf numFmtId="0" fontId="62" fillId="2" borderId="166" xfId="3" applyFont="1" applyFill="1" applyBorder="1" applyAlignment="1">
      <alignment horizontal="left" vertical="center" wrapText="1"/>
    </xf>
    <xf numFmtId="0" fontId="36" fillId="0" borderId="38" xfId="3" applyFont="1" applyBorder="1" applyAlignment="1">
      <alignment vertical="center"/>
    </xf>
    <xf numFmtId="0" fontId="36" fillId="0" borderId="32" xfId="3" applyFont="1" applyAlignment="1">
      <alignment vertical="center"/>
    </xf>
    <xf numFmtId="0" fontId="37" fillId="2" borderId="101" xfId="3" applyFont="1" applyFill="1" applyBorder="1" applyAlignment="1">
      <alignment horizontal="center" vertical="center"/>
    </xf>
    <xf numFmtId="0" fontId="37" fillId="2" borderId="90" xfId="3" applyFont="1" applyFill="1" applyBorder="1" applyAlignment="1">
      <alignment horizontal="center" vertical="center"/>
    </xf>
    <xf numFmtId="0" fontId="37" fillId="2" borderId="102" xfId="3" applyFont="1" applyFill="1" applyBorder="1" applyAlignment="1">
      <alignment horizontal="center" vertical="center"/>
    </xf>
    <xf numFmtId="0" fontId="37" fillId="2" borderId="105" xfId="3" applyFont="1" applyFill="1" applyBorder="1" applyAlignment="1">
      <alignment horizontal="center" vertical="center"/>
    </xf>
    <xf numFmtId="0" fontId="37" fillId="2" borderId="87" xfId="3" applyFont="1" applyFill="1" applyBorder="1" applyAlignment="1">
      <alignment horizontal="center" vertical="center"/>
    </xf>
    <xf numFmtId="0" fontId="37" fillId="2" borderId="106" xfId="3" applyFont="1" applyFill="1" applyBorder="1" applyAlignment="1">
      <alignment horizontal="center" vertical="center"/>
    </xf>
    <xf numFmtId="0" fontId="29" fillId="2" borderId="110" xfId="3" applyFont="1" applyFill="1" applyBorder="1" applyAlignment="1">
      <alignment horizontal="center" vertical="center"/>
    </xf>
    <xf numFmtId="0" fontId="29" fillId="2" borderId="100" xfId="3" applyFont="1" applyFill="1" applyBorder="1" applyAlignment="1">
      <alignment horizontal="center" vertical="center"/>
    </xf>
    <xf numFmtId="0" fontId="37" fillId="2" borderId="308" xfId="3" applyFont="1" applyFill="1" applyBorder="1" applyAlignment="1">
      <alignment horizontal="left" vertical="center" wrapText="1"/>
    </xf>
    <xf numFmtId="0" fontId="39" fillId="4" borderId="308" xfId="3" applyFont="1" applyFill="1" applyBorder="1" applyAlignment="1" applyProtection="1">
      <alignment horizontal="center" vertical="center" wrapText="1"/>
      <protection locked="0"/>
    </xf>
    <xf numFmtId="0" fontId="62" fillId="2" borderId="308" xfId="3" applyFont="1" applyFill="1" applyBorder="1" applyAlignment="1">
      <alignment horizontal="left" vertical="center" wrapText="1"/>
    </xf>
    <xf numFmtId="43" fontId="36" fillId="2" borderId="110" xfId="5" applyFont="1" applyFill="1" applyBorder="1" applyAlignment="1" applyProtection="1">
      <alignment horizontal="center" vertical="center"/>
      <protection locked="0"/>
    </xf>
    <xf numFmtId="43" fontId="36" fillId="2" borderId="100" xfId="5" applyFont="1" applyFill="1" applyBorder="1" applyAlignment="1" applyProtection="1">
      <alignment horizontal="center" vertical="center"/>
      <protection locked="0"/>
    </xf>
    <xf numFmtId="0" fontId="29" fillId="2" borderId="125" xfId="3" applyFont="1" applyFill="1" applyBorder="1" applyAlignment="1">
      <alignment horizontal="left" vertical="center" wrapText="1"/>
    </xf>
    <xf numFmtId="0" fontId="29" fillId="2" borderId="98" xfId="3" applyFont="1" applyFill="1" applyBorder="1" applyAlignment="1">
      <alignment horizontal="left" vertical="center" wrapText="1"/>
    </xf>
    <xf numFmtId="0" fontId="29" fillId="2" borderId="99" xfId="3" applyFont="1" applyFill="1" applyBorder="1" applyAlignment="1">
      <alignment horizontal="left" vertical="center" wrapText="1"/>
    </xf>
    <xf numFmtId="43" fontId="59" fillId="2" borderId="110" xfId="5" applyFont="1" applyFill="1" applyBorder="1" applyAlignment="1" applyProtection="1">
      <alignment horizontal="center" vertical="center"/>
    </xf>
    <xf numFmtId="43" fontId="59" fillId="2" borderId="100" xfId="5" applyFont="1" applyFill="1" applyBorder="1" applyAlignment="1" applyProtection="1">
      <alignment horizontal="center" vertical="center"/>
    </xf>
    <xf numFmtId="0" fontId="94" fillId="2" borderId="32" xfId="3" applyFont="1" applyFill="1" applyAlignment="1">
      <alignment horizontal="left" vertical="center" wrapText="1"/>
    </xf>
    <xf numFmtId="0" fontId="62" fillId="2" borderId="308" xfId="3" applyFont="1" applyFill="1" applyBorder="1" applyAlignment="1">
      <alignment horizontal="center" vertical="center" wrapText="1"/>
    </xf>
    <xf numFmtId="0" fontId="28" fillId="2" borderId="85" xfId="3" applyFont="1" applyFill="1" applyBorder="1" applyAlignment="1">
      <alignment horizontal="center" vertical="center"/>
    </xf>
    <xf numFmtId="0" fontId="36" fillId="4" borderId="101" xfId="3" applyFont="1" applyFill="1" applyBorder="1" applyAlignment="1" applyProtection="1">
      <alignment horizontal="center" vertical="center" wrapText="1"/>
      <protection locked="0"/>
    </xf>
    <xf numFmtId="0" fontId="36" fillId="4" borderId="90" xfId="3" applyFont="1" applyFill="1" applyBorder="1" applyAlignment="1" applyProtection="1">
      <alignment horizontal="center" vertical="center" wrapText="1"/>
      <protection locked="0"/>
    </xf>
    <xf numFmtId="0" fontId="36" fillId="4" borderId="102" xfId="3" applyFont="1" applyFill="1" applyBorder="1" applyAlignment="1" applyProtection="1">
      <alignment horizontal="center" vertical="center" wrapText="1"/>
      <protection locked="0"/>
    </xf>
    <xf numFmtId="0" fontId="36" fillId="4" borderId="105" xfId="3" applyFont="1" applyFill="1" applyBorder="1" applyAlignment="1" applyProtection="1">
      <alignment horizontal="center" vertical="center" wrapText="1"/>
      <protection locked="0"/>
    </xf>
    <xf numFmtId="0" fontId="36" fillId="4" borderId="87" xfId="3" applyFont="1" applyFill="1" applyBorder="1" applyAlignment="1" applyProtection="1">
      <alignment horizontal="center" vertical="center" wrapText="1"/>
      <protection locked="0"/>
    </xf>
    <xf numFmtId="0" fontId="36" fillId="4" borderId="106" xfId="3" applyFont="1" applyFill="1" applyBorder="1" applyAlignment="1" applyProtection="1">
      <alignment horizontal="center" vertical="center" wrapText="1"/>
      <protection locked="0"/>
    </xf>
    <xf numFmtId="0" fontId="29" fillId="2" borderId="125" xfId="3" applyFont="1" applyFill="1" applyBorder="1" applyAlignment="1">
      <alignment horizontal="left" vertical="center"/>
    </xf>
    <xf numFmtId="0" fontId="29" fillId="2" borderId="98" xfId="3" applyFont="1" applyFill="1" applyBorder="1" applyAlignment="1">
      <alignment horizontal="left" vertical="center"/>
    </xf>
    <xf numFmtId="0" fontId="29" fillId="2" borderId="99" xfId="3" applyFont="1" applyFill="1" applyBorder="1" applyAlignment="1">
      <alignment horizontal="left" vertical="center"/>
    </xf>
    <xf numFmtId="0" fontId="98" fillId="2" borderId="32" xfId="3" applyFont="1" applyFill="1" applyAlignment="1">
      <alignment horizontal="left" vertical="center"/>
    </xf>
    <xf numFmtId="0" fontId="98" fillId="2" borderId="107" xfId="3" applyFont="1" applyFill="1" applyBorder="1" applyAlignment="1">
      <alignment horizontal="left" vertical="center"/>
    </xf>
    <xf numFmtId="0" fontId="29" fillId="0" borderId="84" xfId="3" applyFont="1" applyBorder="1" applyAlignment="1">
      <alignment horizontal="left" vertical="center" wrapText="1"/>
    </xf>
    <xf numFmtId="0" fontId="29" fillId="0" borderId="85" xfId="3" applyFont="1" applyBorder="1" applyAlignment="1">
      <alignment horizontal="left" vertical="center" wrapText="1"/>
    </xf>
    <xf numFmtId="0" fontId="29" fillId="0" borderId="86" xfId="3" applyFont="1" applyBorder="1" applyAlignment="1">
      <alignment horizontal="left" vertical="center" wrapText="1"/>
    </xf>
    <xf numFmtId="0" fontId="29" fillId="4" borderId="84" xfId="3" applyFont="1" applyFill="1" applyBorder="1" applyAlignment="1" applyProtection="1">
      <alignment horizontal="left" vertical="center" wrapText="1"/>
      <protection locked="0"/>
    </xf>
    <xf numFmtId="0" fontId="29" fillId="4" borderId="85" xfId="3" applyFont="1" applyFill="1" applyBorder="1" applyAlignment="1" applyProtection="1">
      <alignment horizontal="left" vertical="center" wrapText="1"/>
      <protection locked="0"/>
    </xf>
    <xf numFmtId="0" fontId="53" fillId="31" borderId="72" xfId="3" applyFont="1" applyFill="1" applyBorder="1" applyAlignment="1">
      <alignment horizontal="center" vertical="center" wrapText="1"/>
    </xf>
    <xf numFmtId="0" fontId="37" fillId="2" borderId="283" xfId="3" applyFont="1" applyFill="1" applyBorder="1" applyAlignment="1">
      <alignment horizontal="left" vertical="center" wrapText="1"/>
    </xf>
    <xf numFmtId="0" fontId="39" fillId="4" borderId="283" xfId="3" applyFont="1" applyFill="1" applyBorder="1" applyAlignment="1" applyProtection="1">
      <alignment horizontal="center" vertical="center" wrapText="1"/>
      <protection locked="0"/>
    </xf>
    <xf numFmtId="0" fontId="37" fillId="2" borderId="175" xfId="3" applyFont="1" applyFill="1" applyBorder="1" applyAlignment="1">
      <alignment horizontal="left" vertical="center" wrapText="1"/>
    </xf>
    <xf numFmtId="0" fontId="39" fillId="4" borderId="175" xfId="3" applyFont="1" applyFill="1" applyBorder="1" applyAlignment="1" applyProtection="1">
      <alignment horizontal="center" vertical="center" wrapText="1"/>
      <protection locked="0"/>
    </xf>
    <xf numFmtId="0" fontId="62" fillId="2" borderId="175" xfId="3" applyFont="1" applyFill="1" applyBorder="1" applyAlignment="1">
      <alignment horizontal="left" vertical="center" wrapText="1"/>
    </xf>
    <xf numFmtId="0" fontId="73" fillId="2" borderId="84" xfId="3" applyFont="1" applyFill="1" applyBorder="1" applyAlignment="1">
      <alignment horizontal="center" vertical="center"/>
    </xf>
    <xf numFmtId="0" fontId="73" fillId="2" borderId="85" xfId="3" applyFont="1" applyFill="1" applyBorder="1" applyAlignment="1">
      <alignment horizontal="center" vertical="center"/>
    </xf>
    <xf numFmtId="0" fontId="73" fillId="2" borderId="86" xfId="3" applyFont="1" applyFill="1" applyBorder="1" applyAlignment="1">
      <alignment horizontal="center" vertical="center"/>
    </xf>
    <xf numFmtId="0" fontId="62" fillId="2" borderId="309" xfId="3" applyFont="1" applyFill="1" applyBorder="1" applyAlignment="1">
      <alignment horizontal="left" vertical="center" wrapText="1"/>
    </xf>
    <xf numFmtId="0" fontId="28" fillId="0" borderId="226" xfId="3" applyFont="1" applyBorder="1" applyAlignment="1">
      <alignment horizontal="left" vertical="center" wrapText="1"/>
    </xf>
    <xf numFmtId="0" fontId="29" fillId="4" borderId="84" xfId="3" applyFont="1" applyFill="1" applyBorder="1" applyAlignment="1" applyProtection="1">
      <alignment horizontal="center" vertical="center"/>
      <protection locked="0"/>
    </xf>
    <xf numFmtId="0" fontId="29" fillId="4" borderId="86" xfId="3" applyFont="1" applyFill="1" applyBorder="1" applyAlignment="1" applyProtection="1">
      <alignment horizontal="center" vertical="center"/>
      <protection locked="0"/>
    </xf>
    <xf numFmtId="0" fontId="98" fillId="2" borderId="114" xfId="3" applyFont="1" applyFill="1" applyBorder="1" applyAlignment="1">
      <alignment horizontal="left" vertical="center"/>
    </xf>
    <xf numFmtId="0" fontId="98" fillId="2" borderId="85" xfId="3" applyFont="1" applyFill="1" applyBorder="1" applyAlignment="1">
      <alignment horizontal="left" vertical="center"/>
    </xf>
    <xf numFmtId="0" fontId="73" fillId="0" borderId="84" xfId="3" applyFont="1" applyBorder="1" applyAlignment="1">
      <alignment horizontal="center" vertical="center"/>
    </xf>
    <xf numFmtId="0" fontId="73" fillId="0" borderId="86" xfId="3" applyFont="1" applyBorder="1" applyAlignment="1">
      <alignment horizontal="center" vertical="center"/>
    </xf>
    <xf numFmtId="0" fontId="37" fillId="2" borderId="72" xfId="3" applyFont="1" applyFill="1" applyBorder="1" applyAlignment="1">
      <alignment horizontal="left" vertical="center" wrapText="1"/>
    </xf>
    <xf numFmtId="0" fontId="39" fillId="4" borderId="72" xfId="3" applyFont="1" applyFill="1" applyBorder="1" applyAlignment="1" applyProtection="1">
      <alignment horizontal="center" vertical="center" wrapText="1"/>
      <protection locked="0"/>
    </xf>
    <xf numFmtId="0" fontId="62" fillId="2" borderId="72" xfId="3" applyFont="1" applyFill="1" applyBorder="1" applyAlignment="1">
      <alignment horizontal="left" vertical="center" wrapText="1"/>
    </xf>
    <xf numFmtId="0" fontId="98" fillId="2" borderId="90" xfId="3" applyFont="1" applyFill="1" applyBorder="1" applyAlignment="1">
      <alignment horizontal="left" vertical="center"/>
    </xf>
    <xf numFmtId="0" fontId="39" fillId="4" borderId="84" xfId="3" applyFont="1" applyFill="1" applyBorder="1" applyAlignment="1" applyProtection="1">
      <alignment horizontal="center" vertical="center" wrapText="1"/>
      <protection locked="0"/>
    </xf>
    <xf numFmtId="0" fontId="39" fillId="4" borderId="86" xfId="3" applyFont="1" applyFill="1" applyBorder="1" applyAlignment="1" applyProtection="1">
      <alignment horizontal="center" vertical="center" wrapText="1"/>
      <protection locked="0"/>
    </xf>
    <xf numFmtId="0" fontId="73" fillId="0" borderId="84" xfId="3" applyFont="1" applyBorder="1" applyAlignment="1">
      <alignment horizontal="center" vertical="center" wrapText="1"/>
    </xf>
    <xf numFmtId="0" fontId="73" fillId="0" borderId="86" xfId="3" applyFont="1" applyBorder="1" applyAlignment="1">
      <alignment horizontal="center" vertical="center" wrapText="1"/>
    </xf>
    <xf numFmtId="0" fontId="29" fillId="0" borderId="247" xfId="3" applyFont="1" applyBorder="1" applyAlignment="1">
      <alignment horizontal="left" vertical="center" wrapText="1"/>
    </xf>
    <xf numFmtId="0" fontId="29" fillId="0" borderId="248" xfId="3" applyFont="1" applyBorder="1" applyAlignment="1">
      <alignment horizontal="left" vertical="center" wrapText="1"/>
    </xf>
    <xf numFmtId="0" fontId="29" fillId="0" borderId="249" xfId="3" applyFont="1" applyBorder="1" applyAlignment="1">
      <alignment horizontal="left" vertical="center" wrapText="1"/>
    </xf>
    <xf numFmtId="0" fontId="29" fillId="4" borderId="247" xfId="3" applyFont="1" applyFill="1" applyBorder="1" applyAlignment="1" applyProtection="1">
      <alignment horizontal="left" vertical="center" wrapText="1"/>
      <protection locked="0"/>
    </xf>
    <xf numFmtId="0" fontId="29" fillId="4" borderId="248" xfId="3" applyFont="1" applyFill="1" applyBorder="1" applyAlignment="1" applyProtection="1">
      <alignment horizontal="left" vertical="center" wrapText="1"/>
      <protection locked="0"/>
    </xf>
    <xf numFmtId="0" fontId="73" fillId="0" borderId="85" xfId="3" applyFont="1" applyBorder="1" applyAlignment="1">
      <alignment horizontal="center" vertical="center" wrapText="1"/>
    </xf>
    <xf numFmtId="0" fontId="53" fillId="31" borderId="81" xfId="3" applyFont="1" applyFill="1" applyBorder="1" applyAlignment="1">
      <alignment horizontal="center" vertical="center" wrapText="1"/>
    </xf>
    <xf numFmtId="0" fontId="53" fillId="31" borderId="64" xfId="3" applyFont="1" applyFill="1" applyBorder="1" applyAlignment="1">
      <alignment horizontal="center" vertical="center" wrapText="1"/>
    </xf>
    <xf numFmtId="9" fontId="32" fillId="4" borderId="110" xfId="4" applyFont="1" applyFill="1" applyBorder="1" applyAlignment="1" applyProtection="1">
      <alignment horizontal="center" vertical="center"/>
      <protection locked="0"/>
    </xf>
    <xf numFmtId="9" fontId="32" fillId="4" borderId="100" xfId="4" applyFont="1" applyFill="1" applyBorder="1" applyAlignment="1" applyProtection="1">
      <alignment horizontal="center" vertical="center"/>
      <protection locked="0"/>
    </xf>
    <xf numFmtId="9" fontId="30" fillId="2" borderId="110" xfId="4" applyFont="1" applyFill="1" applyBorder="1" applyAlignment="1" applyProtection="1">
      <alignment horizontal="center" vertical="center"/>
      <protection locked="0"/>
    </xf>
    <xf numFmtId="9" fontId="30" fillId="2" borderId="89" xfId="4" applyFont="1" applyFill="1" applyBorder="1" applyAlignment="1" applyProtection="1">
      <alignment horizontal="center" vertical="center"/>
      <protection locked="0"/>
    </xf>
    <xf numFmtId="0" fontId="97" fillId="6" borderId="79" xfId="3" applyFont="1" applyFill="1" applyBorder="1" applyAlignment="1">
      <alignment horizontal="center" vertical="center" wrapText="1"/>
    </xf>
    <xf numFmtId="0" fontId="97" fillId="6" borderId="80" xfId="3" applyFont="1" applyFill="1" applyBorder="1" applyAlignment="1">
      <alignment horizontal="center" vertical="center" wrapText="1"/>
    </xf>
    <xf numFmtId="0" fontId="97" fillId="6" borderId="267" xfId="3" applyFont="1" applyFill="1" applyBorder="1" applyAlignment="1">
      <alignment horizontal="center" vertical="center" wrapText="1"/>
    </xf>
    <xf numFmtId="0" fontId="37" fillId="2" borderId="89" xfId="3" applyFont="1" applyFill="1" applyBorder="1" applyAlignment="1">
      <alignment horizontal="left" vertical="center" wrapText="1"/>
    </xf>
    <xf numFmtId="0" fontId="39" fillId="4" borderId="89" xfId="3" applyFont="1" applyFill="1" applyBorder="1" applyAlignment="1" applyProtection="1">
      <alignment horizontal="center" vertical="center" wrapText="1"/>
      <protection locked="0"/>
    </xf>
    <xf numFmtId="10" fontId="39" fillId="4" borderId="89" xfId="2" applyNumberFormat="1" applyFont="1" applyFill="1" applyBorder="1" applyAlignment="1" applyProtection="1">
      <alignment horizontal="center" vertical="center" wrapText="1"/>
      <protection locked="0"/>
    </xf>
    <xf numFmtId="0" fontId="29" fillId="2" borderId="45" xfId="3" applyFont="1" applyFill="1" applyBorder="1" applyAlignment="1">
      <alignment horizontal="left" vertical="center" wrapText="1"/>
    </xf>
    <xf numFmtId="0" fontId="28" fillId="2" borderId="250" xfId="3" applyFont="1" applyFill="1" applyBorder="1" applyAlignment="1">
      <alignment horizontal="center" vertical="center" wrapText="1"/>
    </xf>
    <xf numFmtId="0" fontId="28" fillId="2" borderId="175" xfId="3" applyFont="1" applyFill="1" applyBorder="1" applyAlignment="1">
      <alignment horizontal="center" vertical="center" wrapText="1"/>
    </xf>
    <xf numFmtId="0" fontId="28" fillId="2" borderId="305" xfId="3" applyFont="1" applyFill="1" applyBorder="1" applyAlignment="1">
      <alignment horizontal="center" vertical="center" wrapText="1"/>
    </xf>
    <xf numFmtId="0" fontId="31" fillId="0" borderId="286" xfId="3" applyFont="1" applyBorder="1" applyAlignment="1">
      <alignment horizontal="center" vertical="center" wrapText="1"/>
    </xf>
    <xf numFmtId="0" fontId="31" fillId="0" borderId="283" xfId="3" applyFont="1" applyBorder="1" applyAlignment="1">
      <alignment horizontal="center" vertical="center" wrapText="1"/>
    </xf>
    <xf numFmtId="0" fontId="31" fillId="0" borderId="287" xfId="3" applyFont="1" applyBorder="1" applyAlignment="1">
      <alignment horizontal="center" vertical="center" wrapText="1"/>
    </xf>
    <xf numFmtId="0" fontId="29" fillId="2" borderId="176" xfId="3" applyFont="1" applyFill="1" applyBorder="1" applyAlignment="1">
      <alignment horizontal="center" vertical="center" wrapText="1"/>
    </xf>
    <xf numFmtId="0" fontId="30" fillId="0" borderId="268" xfId="3" applyFont="1" applyBorder="1" applyAlignment="1">
      <alignment horizontal="center" vertical="center" wrapText="1"/>
    </xf>
    <xf numFmtId="0" fontId="30" fillId="0" borderId="269" xfId="3" applyFont="1" applyBorder="1" applyAlignment="1">
      <alignment horizontal="center" vertical="center" wrapText="1"/>
    </xf>
    <xf numFmtId="0" fontId="30" fillId="0" borderId="270" xfId="3" applyFont="1" applyBorder="1" applyAlignment="1">
      <alignment horizontal="center" vertical="center" wrapText="1"/>
    </xf>
    <xf numFmtId="0" fontId="37" fillId="2" borderId="125" xfId="3" applyFont="1" applyFill="1" applyBorder="1" applyAlignment="1">
      <alignment horizontal="center" vertical="center" wrapText="1"/>
    </xf>
    <xf numFmtId="0" fontId="37" fillId="2" borderId="99" xfId="3" applyFont="1" applyFill="1" applyBorder="1" applyAlignment="1">
      <alignment horizontal="center" vertical="center" wrapText="1"/>
    </xf>
    <xf numFmtId="2" fontId="32" fillId="9" borderId="110" xfId="3" applyNumberFormat="1" applyFont="1" applyFill="1" applyBorder="1" applyAlignment="1">
      <alignment horizontal="center" vertical="center"/>
    </xf>
    <xf numFmtId="2" fontId="32" fillId="9" borderId="100" xfId="3" applyNumberFormat="1" applyFont="1" applyFill="1" applyBorder="1" applyAlignment="1">
      <alignment horizontal="center" vertical="center"/>
    </xf>
    <xf numFmtId="0" fontId="91" fillId="0" borderId="105" xfId="4" applyNumberFormat="1" applyFont="1" applyFill="1" applyBorder="1" applyAlignment="1" applyProtection="1">
      <alignment horizontal="center" vertical="center"/>
      <protection locked="0"/>
    </xf>
    <xf numFmtId="0" fontId="91" fillId="0" borderId="106" xfId="4" applyNumberFormat="1" applyFont="1" applyFill="1" applyBorder="1" applyAlignment="1" applyProtection="1">
      <alignment horizontal="center" vertical="center"/>
      <protection locked="0"/>
    </xf>
    <xf numFmtId="0" fontId="28" fillId="2" borderId="72" xfId="3" applyFont="1" applyFill="1" applyBorder="1" applyAlignment="1">
      <alignment horizontal="center" vertical="center" wrapText="1"/>
    </xf>
    <xf numFmtId="0" fontId="31" fillId="0" borderId="105" xfId="3" applyFont="1" applyBorder="1" applyAlignment="1">
      <alignment horizontal="center" vertical="center" wrapText="1"/>
    </xf>
    <xf numFmtId="0" fontId="31" fillId="0" borderId="87" xfId="3" applyFont="1" applyBorder="1" applyAlignment="1">
      <alignment horizontal="center" vertical="center" wrapText="1"/>
    </xf>
    <xf numFmtId="0" fontId="31" fillId="0" borderId="106" xfId="3" applyFont="1" applyBorder="1" applyAlignment="1">
      <alignment horizontal="center" vertical="center" wrapText="1"/>
    </xf>
    <xf numFmtId="0" fontId="37" fillId="0" borderId="110" xfId="3" applyFont="1" applyBorder="1" applyAlignment="1">
      <alignment horizontal="center" vertical="center" wrapText="1"/>
    </xf>
    <xf numFmtId="0" fontId="37" fillId="0" borderId="89" xfId="3" applyFont="1" applyBorder="1" applyAlignment="1">
      <alignment horizontal="center" vertical="center" wrapText="1"/>
    </xf>
    <xf numFmtId="0" fontId="37" fillId="0" borderId="257" xfId="3" applyFont="1" applyBorder="1" applyAlignment="1">
      <alignment horizontal="center" vertical="center" wrapText="1"/>
    </xf>
    <xf numFmtId="0" fontId="30" fillId="0" borderId="89" xfId="3" applyFont="1" applyBorder="1" applyAlignment="1">
      <alignment horizontal="center" vertical="center" wrapText="1"/>
    </xf>
    <xf numFmtId="0" fontId="30" fillId="0" borderId="100" xfId="3" applyFont="1" applyBorder="1" applyAlignment="1">
      <alignment horizontal="center" vertical="center" wrapText="1"/>
    </xf>
    <xf numFmtId="0" fontId="31" fillId="2" borderId="288" xfId="3" applyFont="1" applyFill="1" applyBorder="1" applyAlignment="1">
      <alignment horizontal="center" vertical="center" wrapText="1"/>
    </xf>
    <xf numFmtId="0" fontId="31" fillId="2" borderId="289" xfId="3" applyFont="1" applyFill="1" applyBorder="1" applyAlignment="1">
      <alignment horizontal="center" vertical="center" wrapText="1"/>
    </xf>
    <xf numFmtId="0" fontId="36" fillId="17" borderId="89" xfId="3" applyFont="1" applyFill="1" applyBorder="1" applyAlignment="1">
      <alignment horizontal="center" vertical="center"/>
    </xf>
    <xf numFmtId="0" fontId="36" fillId="17" borderId="100" xfId="3" applyFont="1" applyFill="1" applyBorder="1" applyAlignment="1">
      <alignment horizontal="center" vertical="center"/>
    </xf>
    <xf numFmtId="10" fontId="32" fillId="9" borderId="110" xfId="3" applyNumberFormat="1" applyFont="1" applyFill="1" applyBorder="1" applyAlignment="1">
      <alignment horizontal="center" vertical="center"/>
    </xf>
    <xf numFmtId="10" fontId="32" fillId="9" borderId="100" xfId="3" applyNumberFormat="1" applyFont="1" applyFill="1" applyBorder="1" applyAlignment="1">
      <alignment horizontal="center" vertical="center"/>
    </xf>
    <xf numFmtId="0" fontId="36" fillId="0" borderId="141" xfId="3" applyFont="1" applyBorder="1" applyAlignment="1">
      <alignment horizontal="center" vertical="center"/>
    </xf>
    <xf numFmtId="0" fontId="36" fillId="0" borderId="142" xfId="3" applyFont="1" applyBorder="1" applyAlignment="1">
      <alignment horizontal="center" vertical="center"/>
    </xf>
    <xf numFmtId="0" fontId="30" fillId="0" borderId="105" xfId="3" applyFont="1" applyBorder="1" applyAlignment="1">
      <alignment horizontal="center" vertical="center" wrapText="1"/>
    </xf>
    <xf numFmtId="0" fontId="30" fillId="0" borderId="106" xfId="3" applyFont="1" applyBorder="1" applyAlignment="1">
      <alignment horizontal="center" vertical="center" wrapText="1"/>
    </xf>
    <xf numFmtId="0" fontId="28" fillId="2" borderId="89" xfId="3" applyFont="1" applyFill="1" applyBorder="1" applyAlignment="1">
      <alignment horizontal="left" vertical="center"/>
    </xf>
    <xf numFmtId="0" fontId="37" fillId="2" borderId="112" xfId="3" applyFont="1" applyFill="1" applyBorder="1" applyAlignment="1">
      <alignment horizontal="left" vertical="center" wrapText="1"/>
    </xf>
    <xf numFmtId="0" fontId="37" fillId="2" borderId="265" xfId="3" applyFont="1" applyFill="1" applyBorder="1" applyAlignment="1">
      <alignment horizontal="left" vertical="center" wrapText="1"/>
    </xf>
    <xf numFmtId="10" fontId="32" fillId="4" borderId="264" xfId="3" applyNumberFormat="1" applyFont="1" applyFill="1" applyBorder="1" applyAlignment="1" applyProtection="1">
      <alignment horizontal="center" vertical="center"/>
      <protection locked="0"/>
    </xf>
    <xf numFmtId="10" fontId="32" fillId="4" borderId="112" xfId="3" applyNumberFormat="1" applyFont="1" applyFill="1" applyBorder="1" applyAlignment="1" applyProtection="1">
      <alignment horizontal="center" vertical="center"/>
      <protection locked="0"/>
    </xf>
    <xf numFmtId="0" fontId="28" fillId="2" borderId="87" xfId="3" applyFont="1" applyFill="1" applyBorder="1" applyAlignment="1">
      <alignment horizontal="left" vertical="center"/>
    </xf>
    <xf numFmtId="0" fontId="62" fillId="2" borderId="283" xfId="3" applyFont="1" applyFill="1" applyBorder="1" applyAlignment="1">
      <alignment horizontal="left" vertical="center" wrapText="1"/>
    </xf>
    <xf numFmtId="0" fontId="28" fillId="2" borderId="283" xfId="3" applyFont="1" applyFill="1" applyBorder="1" applyAlignment="1">
      <alignment horizontal="left" vertical="center"/>
    </xf>
    <xf numFmtId="0" fontId="73" fillId="0" borderId="121" xfId="3" applyFont="1" applyBorder="1" applyAlignment="1">
      <alignment horizontal="center" vertical="center" wrapText="1"/>
    </xf>
    <xf numFmtId="0" fontId="73" fillId="0" borderId="122" xfId="3" applyFont="1" applyBorder="1" applyAlignment="1">
      <alignment horizontal="center" vertical="center" wrapText="1"/>
    </xf>
    <xf numFmtId="0" fontId="73" fillId="0" borderId="107" xfId="3" applyFont="1" applyBorder="1" applyAlignment="1">
      <alignment horizontal="center" vertical="center" wrapText="1"/>
    </xf>
    <xf numFmtId="0" fontId="29" fillId="2" borderId="102" xfId="3" applyFont="1" applyFill="1" applyBorder="1" applyAlignment="1">
      <alignment horizontal="center" vertical="center" wrapText="1"/>
    </xf>
    <xf numFmtId="0" fontId="28" fillId="0" borderId="308" xfId="3" applyFont="1" applyBorder="1" applyAlignment="1">
      <alignment horizontal="center" vertical="center" wrapText="1"/>
    </xf>
    <xf numFmtId="0" fontId="39" fillId="0" borderId="32" xfId="3" applyFont="1" applyAlignment="1">
      <alignment horizontal="left" vertical="center" wrapText="1"/>
    </xf>
    <xf numFmtId="10" fontId="87" fillId="15" borderId="130" xfId="3" applyNumberFormat="1" applyFont="1" applyFill="1" applyBorder="1" applyAlignment="1">
      <alignment horizontal="left" vertical="center" wrapText="1"/>
    </xf>
    <xf numFmtId="10" fontId="87" fillId="15" borderId="129" xfId="3" applyNumberFormat="1" applyFont="1" applyFill="1" applyBorder="1" applyAlignment="1">
      <alignment horizontal="left" vertical="center" wrapText="1"/>
    </xf>
    <xf numFmtId="0" fontId="37" fillId="13" borderId="129" xfId="3" applyFont="1" applyFill="1" applyBorder="1" applyAlignment="1">
      <alignment horizontal="left" vertical="center" wrapText="1"/>
    </xf>
    <xf numFmtId="0" fontId="28" fillId="0" borderId="281" xfId="3" applyFont="1" applyBorder="1" applyAlignment="1">
      <alignment horizontal="left" vertical="center" wrapText="1"/>
    </xf>
    <xf numFmtId="0" fontId="62" fillId="2" borderId="169" xfId="3" applyFont="1" applyFill="1" applyBorder="1" applyAlignment="1">
      <alignment horizontal="left" vertical="center" wrapText="1"/>
    </xf>
    <xf numFmtId="0" fontId="62" fillId="2" borderId="32" xfId="3" applyFont="1" applyFill="1" applyAlignment="1">
      <alignment horizontal="left" vertical="center" wrapText="1"/>
    </xf>
    <xf numFmtId="0" fontId="37" fillId="2" borderId="169" xfId="3" applyFont="1" applyFill="1" applyBorder="1" applyAlignment="1">
      <alignment horizontal="left" vertical="center" wrapText="1"/>
    </xf>
    <xf numFmtId="0" fontId="39" fillId="0" borderId="268" xfId="3" applyFont="1" applyBorder="1" applyAlignment="1" applyProtection="1">
      <alignment horizontal="center" vertical="center" wrapText="1"/>
      <protection locked="0"/>
    </xf>
    <xf numFmtId="0" fontId="39" fillId="0" borderId="269" xfId="3" applyFont="1" applyBorder="1" applyAlignment="1" applyProtection="1">
      <alignment horizontal="center" vertical="center" wrapText="1"/>
      <protection locked="0"/>
    </xf>
    <xf numFmtId="0" fontId="39" fillId="4" borderId="290" xfId="3" applyFont="1" applyFill="1" applyBorder="1" applyAlignment="1" applyProtection="1">
      <alignment horizontal="center" vertical="center" wrapText="1"/>
      <protection locked="0"/>
    </xf>
    <xf numFmtId="0" fontId="39" fillId="4" borderId="282" xfId="3" applyFont="1" applyFill="1" applyBorder="1" applyAlignment="1" applyProtection="1">
      <alignment horizontal="center" vertical="center" wrapText="1"/>
      <protection locked="0"/>
    </xf>
    <xf numFmtId="0" fontId="62" fillId="2" borderId="126" xfId="3" applyFont="1" applyFill="1" applyBorder="1" applyAlignment="1">
      <alignment horizontal="left" vertical="center" wrapText="1"/>
    </xf>
    <xf numFmtId="0" fontId="31" fillId="2" borderId="98" xfId="3" applyFont="1" applyFill="1" applyBorder="1" applyAlignment="1">
      <alignment horizontal="left" vertical="center" wrapText="1"/>
    </xf>
    <xf numFmtId="0" fontId="31" fillId="2" borderId="263" xfId="3" applyFont="1" applyFill="1" applyBorder="1" applyAlignment="1">
      <alignment horizontal="left" vertical="center" wrapText="1"/>
    </xf>
    <xf numFmtId="10" fontId="32" fillId="4" borderId="128" xfId="3" applyNumberFormat="1" applyFont="1" applyFill="1" applyBorder="1" applyAlignment="1" applyProtection="1">
      <alignment horizontal="center" vertical="center" wrapText="1"/>
      <protection locked="0"/>
    </xf>
    <xf numFmtId="10" fontId="32" fillId="4" borderId="98" xfId="3" applyNumberFormat="1" applyFont="1" applyFill="1" applyBorder="1" applyAlignment="1" applyProtection="1">
      <alignment horizontal="center" vertical="center" wrapText="1"/>
      <protection locked="0"/>
    </xf>
    <xf numFmtId="0" fontId="28" fillId="0" borderId="291" xfId="3" applyFont="1" applyBorder="1" applyAlignment="1">
      <alignment horizontal="left" vertical="center" wrapText="1"/>
    </xf>
    <xf numFmtId="0" fontId="28" fillId="0" borderId="283" xfId="3" applyFont="1" applyBorder="1" applyAlignment="1">
      <alignment horizontal="left" vertical="center" wrapText="1"/>
    </xf>
    <xf numFmtId="0" fontId="31" fillId="13" borderId="129" xfId="3" applyFont="1" applyFill="1" applyBorder="1" applyAlignment="1">
      <alignment horizontal="left" vertical="center" wrapText="1"/>
    </xf>
    <xf numFmtId="0" fontId="31" fillId="13" borderId="177" xfId="3" applyFont="1" applyFill="1" applyBorder="1" applyAlignment="1">
      <alignment horizontal="left" vertical="center" wrapText="1"/>
    </xf>
    <xf numFmtId="0" fontId="31" fillId="2" borderId="126" xfId="3" applyFont="1" applyFill="1" applyBorder="1" applyAlignment="1">
      <alignment horizontal="left" vertical="center" wrapText="1"/>
    </xf>
    <xf numFmtId="0" fontId="39" fillId="4" borderId="126" xfId="3" applyFont="1" applyFill="1" applyBorder="1" applyAlignment="1" applyProtection="1">
      <alignment horizontal="center" vertical="center" wrapText="1"/>
      <protection locked="0"/>
    </xf>
    <xf numFmtId="0" fontId="28" fillId="2" borderId="51" xfId="3" applyFont="1" applyFill="1" applyBorder="1" applyAlignment="1">
      <alignment horizontal="center" vertical="center"/>
    </xf>
    <xf numFmtId="0" fontId="28" fillId="2" borderId="50" xfId="3" applyFont="1" applyFill="1" applyBorder="1" applyAlignment="1">
      <alignment horizontal="center" vertical="center"/>
    </xf>
    <xf numFmtId="0" fontId="36" fillId="4" borderId="369" xfId="3" applyFont="1" applyFill="1" applyBorder="1" applyAlignment="1" applyProtection="1">
      <alignment horizontal="left" vertical="center" wrapText="1"/>
      <protection locked="0"/>
    </xf>
    <xf numFmtId="0" fontId="36" fillId="4" borderId="71" xfId="3" applyFont="1" applyFill="1" applyBorder="1" applyAlignment="1" applyProtection="1">
      <alignment horizontal="left" vertical="center" wrapText="1"/>
      <protection locked="0"/>
    </xf>
    <xf numFmtId="0" fontId="36" fillId="4" borderId="370" xfId="3" applyFont="1" applyFill="1" applyBorder="1" applyAlignment="1" applyProtection="1">
      <alignment horizontal="left" vertical="center" wrapText="1"/>
      <protection locked="0"/>
    </xf>
    <xf numFmtId="0" fontId="36" fillId="4" borderId="371" xfId="3" applyFont="1" applyFill="1" applyBorder="1" applyAlignment="1" applyProtection="1">
      <alignment horizontal="left" vertical="center" wrapText="1"/>
      <protection locked="0"/>
    </xf>
    <xf numFmtId="0" fontId="36" fillId="4" borderId="64" xfId="3" applyFont="1" applyFill="1" applyBorder="1" applyAlignment="1" applyProtection="1">
      <alignment horizontal="left" vertical="center" wrapText="1"/>
      <protection locked="0"/>
    </xf>
    <xf numFmtId="0" fontId="36" fillId="4" borderId="372" xfId="3" applyFont="1" applyFill="1" applyBorder="1" applyAlignment="1" applyProtection="1">
      <alignment horizontal="left" vertical="center" wrapText="1"/>
      <protection locked="0"/>
    </xf>
    <xf numFmtId="0" fontId="36" fillId="2" borderId="145" xfId="3" applyFont="1" applyFill="1" applyBorder="1" applyAlignment="1">
      <alignment horizontal="center" vertical="center"/>
    </xf>
    <xf numFmtId="0" fontId="36" fillId="2" borderId="146" xfId="3" applyFont="1" applyFill="1" applyBorder="1" applyAlignment="1">
      <alignment horizontal="center" vertical="center"/>
    </xf>
    <xf numFmtId="0" fontId="36" fillId="4" borderId="125" xfId="3" applyFont="1" applyFill="1" applyBorder="1" applyAlignment="1" applyProtection="1">
      <alignment vertical="center" wrapText="1"/>
      <protection locked="0"/>
    </xf>
    <xf numFmtId="0" fontId="36" fillId="4" borderId="99" xfId="3" applyFont="1" applyFill="1" applyBorder="1" applyAlignment="1" applyProtection="1">
      <alignment vertical="center" wrapText="1"/>
      <protection locked="0"/>
    </xf>
    <xf numFmtId="0" fontId="36" fillId="4" borderId="98" xfId="3" applyFont="1" applyFill="1" applyBorder="1" applyAlignment="1" applyProtection="1">
      <alignment vertical="center" wrapText="1"/>
      <protection locked="0"/>
    </xf>
    <xf numFmtId="0" fontId="36" fillId="0" borderId="32" xfId="3" applyFont="1" applyAlignment="1">
      <alignment horizontal="left" vertical="center"/>
    </xf>
    <xf numFmtId="0" fontId="62" fillId="2" borderId="89" xfId="3" applyFont="1" applyFill="1" applyBorder="1" applyAlignment="1">
      <alignment horizontal="left" vertical="center" wrapText="1"/>
    </xf>
    <xf numFmtId="0" fontId="30" fillId="2" borderId="32" xfId="3" applyFont="1" applyFill="1" applyAlignment="1">
      <alignment horizontal="left" vertical="center" wrapText="1"/>
    </xf>
    <xf numFmtId="0" fontId="30" fillId="2" borderId="120" xfId="3" applyFont="1" applyFill="1" applyBorder="1" applyAlignment="1">
      <alignment horizontal="left" vertical="center" wrapText="1"/>
    </xf>
    <xf numFmtId="0" fontId="30" fillId="2" borderId="87" xfId="3" applyFont="1" applyFill="1" applyBorder="1" applyAlignment="1">
      <alignment horizontal="left" vertical="center" wrapText="1"/>
    </xf>
    <xf numFmtId="0" fontId="30" fillId="2" borderId="274" xfId="3" applyFont="1" applyFill="1" applyBorder="1" applyAlignment="1">
      <alignment horizontal="left" vertical="center" wrapText="1"/>
    </xf>
    <xf numFmtId="164" fontId="32" fillId="4" borderId="110" xfId="3" applyNumberFormat="1" applyFont="1" applyFill="1" applyBorder="1" applyAlignment="1" applyProtection="1">
      <alignment horizontal="left" vertical="center" wrapText="1"/>
      <protection locked="0"/>
    </xf>
    <xf numFmtId="164" fontId="32" fillId="4" borderId="89" xfId="3" applyNumberFormat="1" applyFont="1" applyFill="1" applyBorder="1" applyAlignment="1" applyProtection="1">
      <alignment horizontal="left" vertical="center" wrapText="1"/>
      <protection locked="0"/>
    </xf>
    <xf numFmtId="164" fontId="32" fillId="4" borderId="100" xfId="3" applyNumberFormat="1" applyFont="1" applyFill="1" applyBorder="1" applyAlignment="1" applyProtection="1">
      <alignment horizontal="left" vertical="center" wrapText="1"/>
      <protection locked="0"/>
    </xf>
    <xf numFmtId="164" fontId="83" fillId="2" borderId="101" xfId="3" applyNumberFormat="1" applyFont="1" applyFill="1" applyBorder="1" applyAlignment="1">
      <alignment horizontal="center" vertical="center" wrapText="1"/>
    </xf>
    <xf numFmtId="164" fontId="83" fillId="2" borderId="90" xfId="3" applyNumberFormat="1" applyFont="1" applyFill="1" applyBorder="1" applyAlignment="1">
      <alignment horizontal="center" vertical="center" wrapText="1"/>
    </xf>
    <xf numFmtId="164" fontId="83" fillId="2" borderId="102" xfId="3" applyNumberFormat="1" applyFont="1" applyFill="1" applyBorder="1" applyAlignment="1">
      <alignment horizontal="center" vertical="center" wrapText="1"/>
    </xf>
    <xf numFmtId="164" fontId="83" fillId="2" borderId="103" xfId="3" applyNumberFormat="1" applyFont="1" applyFill="1" applyBorder="1" applyAlignment="1">
      <alignment horizontal="center" vertical="center" wrapText="1"/>
    </xf>
    <xf numFmtId="164" fontId="83" fillId="2" borderId="32" xfId="3" applyNumberFormat="1" applyFont="1" applyFill="1" applyAlignment="1">
      <alignment horizontal="center" vertical="center" wrapText="1"/>
    </xf>
    <xf numFmtId="164" fontId="83" fillId="2" borderId="104" xfId="3" applyNumberFormat="1" applyFont="1" applyFill="1" applyBorder="1" applyAlignment="1">
      <alignment horizontal="center" vertical="center" wrapText="1"/>
    </xf>
    <xf numFmtId="164" fontId="83" fillId="2" borderId="105" xfId="3" applyNumberFormat="1" applyFont="1" applyFill="1" applyBorder="1" applyAlignment="1">
      <alignment horizontal="center" vertical="center" wrapText="1"/>
    </xf>
    <xf numFmtId="164" fontId="83" fillId="2" borderId="87" xfId="3" applyNumberFormat="1" applyFont="1" applyFill="1" applyBorder="1" applyAlignment="1">
      <alignment horizontal="center" vertical="center" wrapText="1"/>
    </xf>
    <xf numFmtId="164" fontId="83" fillId="2" borderId="106" xfId="3" applyNumberFormat="1" applyFont="1" applyFill="1" applyBorder="1" applyAlignment="1">
      <alignment horizontal="center" vertical="center" wrapText="1"/>
    </xf>
    <xf numFmtId="0" fontId="30" fillId="2" borderId="109" xfId="3" applyFont="1" applyFill="1" applyBorder="1" applyAlignment="1">
      <alignment horizontal="left" vertical="center" wrapText="1"/>
    </xf>
    <xf numFmtId="0" fontId="30" fillId="2" borderId="89" xfId="3" applyFont="1" applyFill="1" applyBorder="1" applyAlignment="1">
      <alignment horizontal="left" vertical="center" wrapText="1"/>
    </xf>
    <xf numFmtId="0" fontId="30" fillId="2" borderId="100" xfId="3" applyFont="1" applyFill="1" applyBorder="1" applyAlignment="1">
      <alignment horizontal="left" vertical="center" wrapText="1"/>
    </xf>
    <xf numFmtId="0" fontId="32" fillId="4" borderId="110" xfId="3" applyFont="1" applyFill="1" applyBorder="1" applyAlignment="1" applyProtection="1">
      <alignment horizontal="left" vertical="center" wrapText="1"/>
      <protection locked="0"/>
    </xf>
    <xf numFmtId="0" fontId="32" fillId="4" borderId="89" xfId="3" applyFont="1" applyFill="1" applyBorder="1" applyAlignment="1" applyProtection="1">
      <alignment horizontal="left" vertical="center" wrapText="1"/>
      <protection locked="0"/>
    </xf>
    <xf numFmtId="0" fontId="32" fillId="4" borderId="100" xfId="3" applyFont="1" applyFill="1" applyBorder="1" applyAlignment="1" applyProtection="1">
      <alignment horizontal="left" vertical="center" wrapText="1"/>
      <protection locked="0"/>
    </xf>
    <xf numFmtId="0" fontId="30" fillId="2" borderId="111" xfId="3" applyFont="1" applyFill="1" applyBorder="1" applyAlignment="1">
      <alignment horizontal="left" vertical="center" wrapText="1"/>
    </xf>
    <xf numFmtId="0" fontId="30" fillId="2" borderId="112" xfId="3" applyFont="1" applyFill="1" applyBorder="1" applyAlignment="1">
      <alignment horizontal="left" vertical="center" wrapText="1"/>
    </xf>
    <xf numFmtId="0" fontId="30" fillId="2" borderId="113" xfId="3" applyFont="1" applyFill="1" applyBorder="1" applyAlignment="1">
      <alignment horizontal="left" vertical="center" wrapText="1"/>
    </xf>
    <xf numFmtId="0" fontId="37" fillId="2" borderId="87" xfId="3" applyFont="1" applyFill="1" applyBorder="1" applyAlignment="1">
      <alignment horizontal="left" vertical="center" wrapText="1"/>
    </xf>
    <xf numFmtId="0" fontId="39" fillId="4" borderId="215" xfId="3" applyFont="1" applyFill="1" applyBorder="1" applyAlignment="1" applyProtection="1">
      <alignment horizontal="center" vertical="center" wrapText="1"/>
      <protection locked="0"/>
    </xf>
    <xf numFmtId="0" fontId="39" fillId="4" borderId="273" xfId="3" applyFont="1" applyFill="1" applyBorder="1" applyAlignment="1" applyProtection="1">
      <alignment horizontal="center" vertical="center" wrapText="1"/>
      <protection locked="0"/>
    </xf>
    <xf numFmtId="0" fontId="30" fillId="2" borderId="271" xfId="3" applyFont="1" applyFill="1" applyBorder="1" applyAlignment="1">
      <alignment horizontal="left" vertical="center" wrapText="1"/>
    </xf>
    <xf numFmtId="0" fontId="30" fillId="2" borderId="272" xfId="3" applyFont="1" applyFill="1" applyBorder="1" applyAlignment="1">
      <alignment horizontal="left" vertical="center" wrapText="1"/>
    </xf>
    <xf numFmtId="0" fontId="37" fillId="2" borderId="82" xfId="3" applyFont="1" applyFill="1" applyBorder="1" applyAlignment="1">
      <alignment horizontal="left" vertical="center" wrapText="1"/>
    </xf>
    <xf numFmtId="0" fontId="39" fillId="4" borderId="82" xfId="3" applyFont="1" applyFill="1" applyBorder="1" applyAlignment="1" applyProtection="1">
      <alignment horizontal="center" vertical="center" wrapText="1"/>
      <protection locked="0"/>
    </xf>
    <xf numFmtId="0" fontId="62" fillId="2" borderId="82" xfId="3" applyFont="1" applyFill="1" applyBorder="1" applyAlignment="1">
      <alignment horizontal="left" vertical="center" wrapText="1"/>
    </xf>
    <xf numFmtId="0" fontId="73" fillId="2" borderId="32" xfId="3" applyFont="1" applyFill="1" applyAlignment="1">
      <alignment horizontal="left" vertical="center" wrapText="1"/>
    </xf>
    <xf numFmtId="0" fontId="73" fillId="2" borderId="271" xfId="3" applyFont="1" applyFill="1" applyBorder="1" applyAlignment="1">
      <alignment horizontal="left" vertical="center" wrapText="1"/>
    </xf>
    <xf numFmtId="0" fontId="73" fillId="2" borderId="91" xfId="3" applyFont="1" applyFill="1" applyBorder="1" applyAlignment="1">
      <alignment horizontal="left" vertical="center" wrapText="1"/>
    </xf>
    <xf numFmtId="0" fontId="73" fillId="2" borderId="92" xfId="3" applyFont="1" applyFill="1" applyBorder="1" applyAlignment="1">
      <alignment horizontal="left" vertical="center" wrapText="1"/>
    </xf>
    <xf numFmtId="0" fontId="73" fillId="2" borderId="93" xfId="3" applyFont="1" applyFill="1" applyBorder="1" applyAlignment="1">
      <alignment horizontal="left" vertical="center" wrapText="1"/>
    </xf>
    <xf numFmtId="0" fontId="73" fillId="2" borderId="275" xfId="3" applyFont="1" applyFill="1" applyBorder="1" applyAlignment="1">
      <alignment horizontal="center" vertical="center" wrapText="1"/>
    </xf>
    <xf numFmtId="0" fontId="73" fillId="2" borderId="94" xfId="3" applyFont="1" applyFill="1" applyBorder="1" applyAlignment="1">
      <alignment horizontal="center" vertical="center" wrapText="1"/>
    </xf>
    <xf numFmtId="0" fontId="73" fillId="2" borderId="95" xfId="3" applyFont="1" applyFill="1" applyBorder="1" applyAlignment="1">
      <alignment horizontal="center" vertical="center" wrapText="1"/>
    </xf>
    <xf numFmtId="0" fontId="30" fillId="2" borderId="97" xfId="3" applyFont="1" applyFill="1" applyBorder="1" applyAlignment="1">
      <alignment horizontal="left" vertical="center" wrapText="1"/>
    </xf>
    <xf numFmtId="0" fontId="30" fillId="2" borderId="98" xfId="3" applyFont="1" applyFill="1" applyBorder="1" applyAlignment="1">
      <alignment horizontal="left" vertical="center" wrapText="1"/>
    </xf>
    <xf numFmtId="0" fontId="30" fillId="2" borderId="99" xfId="3" applyFont="1" applyFill="1" applyBorder="1" applyAlignment="1">
      <alignment horizontal="left" vertical="center" wrapText="1"/>
    </xf>
    <xf numFmtId="0" fontId="32" fillId="4" borderId="109" xfId="3" applyFont="1" applyFill="1" applyBorder="1" applyAlignment="1" applyProtection="1">
      <alignment horizontal="left" vertical="center" wrapText="1"/>
      <protection locked="0"/>
    </xf>
    <xf numFmtId="0" fontId="73" fillId="2" borderId="84" xfId="3" applyFont="1" applyFill="1" applyBorder="1" applyAlignment="1">
      <alignment horizontal="center" vertical="center" wrapText="1"/>
    </xf>
    <xf numFmtId="0" fontId="73" fillId="2" borderId="85" xfId="3" applyFont="1" applyFill="1" applyBorder="1" applyAlignment="1">
      <alignment horizontal="center" vertical="center" wrapText="1"/>
    </xf>
    <xf numFmtId="0" fontId="73" fillId="2" borderId="86" xfId="3" applyFont="1" applyFill="1" applyBorder="1" applyAlignment="1">
      <alignment horizontal="center" vertical="center" wrapText="1"/>
    </xf>
    <xf numFmtId="0" fontId="32" fillId="4" borderId="84" xfId="3" applyFont="1" applyFill="1" applyBorder="1" applyAlignment="1" applyProtection="1">
      <alignment horizontal="left" vertical="center" wrapText="1"/>
      <protection locked="0"/>
    </xf>
    <xf numFmtId="0" fontId="32" fillId="4" borderId="85" xfId="3" applyFont="1" applyFill="1" applyBorder="1" applyAlignment="1" applyProtection="1">
      <alignment horizontal="left" vertical="center" wrapText="1"/>
      <protection locked="0"/>
    </xf>
    <xf numFmtId="0" fontId="32" fillId="4" borderId="86" xfId="3" applyFont="1" applyFill="1" applyBorder="1" applyAlignment="1" applyProtection="1">
      <alignment horizontal="left" vertical="center" wrapText="1"/>
      <protection locked="0"/>
    </xf>
    <xf numFmtId="0" fontId="73" fillId="2" borderId="120" xfId="3" applyFont="1" applyFill="1" applyBorder="1" applyAlignment="1">
      <alignment horizontal="left" vertical="center" wrapText="1"/>
    </xf>
    <xf numFmtId="0" fontId="73" fillId="2" borderId="108" xfId="3" applyFont="1" applyFill="1" applyBorder="1" applyAlignment="1">
      <alignment horizontal="left" vertical="center" wrapText="1"/>
    </xf>
    <xf numFmtId="0" fontId="73" fillId="2" borderId="94" xfId="3" applyFont="1" applyFill="1" applyBorder="1" applyAlignment="1">
      <alignment horizontal="left" vertical="center" wrapText="1"/>
    </xf>
    <xf numFmtId="0" fontId="73" fillId="2" borderId="95" xfId="3" applyFont="1" applyFill="1" applyBorder="1" applyAlignment="1">
      <alignment horizontal="left" vertical="center" wrapText="1"/>
    </xf>
    <xf numFmtId="0" fontId="73" fillId="2" borderId="96" xfId="3" applyFont="1" applyFill="1" applyBorder="1" applyAlignment="1">
      <alignment horizontal="center" vertical="center" wrapText="1"/>
    </xf>
    <xf numFmtId="0" fontId="30" fillId="2" borderId="84" xfId="3" applyFont="1" applyFill="1" applyBorder="1" applyAlignment="1">
      <alignment horizontal="left" vertical="center" wrapText="1"/>
    </xf>
    <xf numFmtId="0" fontId="30" fillId="2" borderId="85" xfId="3" applyFont="1" applyFill="1" applyBorder="1" applyAlignment="1">
      <alignment horizontal="left" vertical="center" wrapText="1"/>
    </xf>
    <xf numFmtId="0" fontId="30" fillId="2" borderId="86" xfId="3" applyFont="1" applyFill="1" applyBorder="1" applyAlignment="1">
      <alignment horizontal="left" vertical="center" wrapText="1"/>
    </xf>
    <xf numFmtId="164" fontId="32" fillId="4" borderId="84" xfId="3" applyNumberFormat="1" applyFont="1" applyFill="1" applyBorder="1" applyAlignment="1" applyProtection="1">
      <alignment horizontal="left" vertical="center" wrapText="1"/>
      <protection locked="0"/>
    </xf>
    <xf numFmtId="164" fontId="32" fillId="4" borderId="85" xfId="3" applyNumberFormat="1" applyFont="1" applyFill="1" applyBorder="1" applyAlignment="1" applyProtection="1">
      <alignment horizontal="left" vertical="center" wrapText="1"/>
      <protection locked="0"/>
    </xf>
    <xf numFmtId="164" fontId="32" fillId="4" borderId="86" xfId="3" applyNumberFormat="1" applyFont="1" applyFill="1" applyBorder="1" applyAlignment="1" applyProtection="1">
      <alignment horizontal="left" vertical="center" wrapText="1"/>
      <protection locked="0"/>
    </xf>
    <xf numFmtId="0" fontId="95" fillId="2" borderId="279" xfId="3" applyFont="1" applyFill="1" applyBorder="1" applyAlignment="1">
      <alignment horizontal="center" vertical="center" wrapText="1"/>
    </xf>
    <xf numFmtId="0" fontId="28" fillId="2" borderId="84" xfId="3" applyFont="1" applyFill="1" applyBorder="1" applyAlignment="1">
      <alignment horizontal="center" vertical="center"/>
    </xf>
    <xf numFmtId="0" fontId="28" fillId="2" borderId="86" xfId="3" applyFont="1" applyFill="1" applyBorder="1" applyAlignment="1">
      <alignment horizontal="center" vertical="center"/>
    </xf>
    <xf numFmtId="0" fontId="73" fillId="2" borderId="278" xfId="3" applyFont="1" applyFill="1" applyBorder="1" applyAlignment="1">
      <alignment horizontal="left" vertical="center" wrapText="1"/>
    </xf>
    <xf numFmtId="0" fontId="73" fillId="2" borderId="277" xfId="3" applyFont="1" applyFill="1" applyBorder="1" applyAlignment="1">
      <alignment horizontal="left" vertical="center" wrapText="1"/>
    </xf>
    <xf numFmtId="0" fontId="73" fillId="2" borderId="85" xfId="3" applyFont="1" applyFill="1" applyBorder="1" applyAlignment="1">
      <alignment horizontal="left" vertical="center" wrapText="1"/>
    </xf>
    <xf numFmtId="0" fontId="73" fillId="2" borderId="86" xfId="3" applyFont="1" applyFill="1" applyBorder="1" applyAlignment="1">
      <alignment horizontal="left" vertical="center" wrapText="1"/>
    </xf>
    <xf numFmtId="0" fontId="37" fillId="2" borderId="281" xfId="3" applyFont="1" applyFill="1" applyBorder="1" applyAlignment="1">
      <alignment horizontal="left" vertical="center" wrapText="1"/>
    </xf>
    <xf numFmtId="0" fontId="62" fillId="2" borderId="313" xfId="3" applyFont="1" applyFill="1" applyBorder="1" applyAlignment="1">
      <alignment horizontal="left" vertical="center" wrapText="1"/>
    </xf>
    <xf numFmtId="0" fontId="37" fillId="2" borderId="276" xfId="3" applyFont="1" applyFill="1" applyBorder="1" applyAlignment="1">
      <alignment horizontal="left" vertical="center" wrapText="1"/>
    </xf>
    <xf numFmtId="10" fontId="39" fillId="4" borderId="276" xfId="2" applyNumberFormat="1" applyFont="1" applyFill="1" applyBorder="1" applyAlignment="1" applyProtection="1">
      <alignment horizontal="center" vertical="center" wrapText="1"/>
      <protection locked="0"/>
    </xf>
    <xf numFmtId="164" fontId="83" fillId="2" borderId="117" xfId="3" applyNumberFormat="1" applyFont="1" applyFill="1" applyBorder="1" applyAlignment="1">
      <alignment horizontal="center" vertical="center" wrapText="1"/>
    </xf>
    <xf numFmtId="164" fontId="83" fillId="2" borderId="114" xfId="3" applyNumberFormat="1" applyFont="1" applyFill="1" applyBorder="1" applyAlignment="1">
      <alignment horizontal="center" vertical="center" wrapText="1"/>
    </xf>
    <xf numFmtId="164" fontId="83" fillId="2" borderId="118" xfId="3" applyNumberFormat="1" applyFont="1" applyFill="1" applyBorder="1" applyAlignment="1">
      <alignment horizontal="center" vertical="center" wrapText="1"/>
    </xf>
    <xf numFmtId="164" fontId="83" fillId="2" borderId="119" xfId="3" applyNumberFormat="1" applyFont="1" applyFill="1" applyBorder="1" applyAlignment="1">
      <alignment horizontal="center" vertical="center" wrapText="1"/>
    </xf>
    <xf numFmtId="164" fontId="83" fillId="2" borderId="120" xfId="3" applyNumberFormat="1" applyFont="1" applyFill="1" applyBorder="1" applyAlignment="1">
      <alignment horizontal="center" vertical="center" wrapText="1"/>
    </xf>
    <xf numFmtId="164" fontId="83" fillId="2" borderId="121" xfId="3" applyNumberFormat="1" applyFont="1" applyFill="1" applyBorder="1" applyAlignment="1">
      <alignment horizontal="center" vertical="center" wrapText="1"/>
    </xf>
    <xf numFmtId="164" fontId="83" fillId="2" borderId="107" xfId="3" applyNumberFormat="1" applyFont="1" applyFill="1" applyBorder="1" applyAlignment="1">
      <alignment horizontal="center" vertical="center" wrapText="1"/>
    </xf>
    <xf numFmtId="164" fontId="83" fillId="2" borderId="122" xfId="3" applyNumberFormat="1" applyFont="1" applyFill="1" applyBorder="1" applyAlignment="1">
      <alignment horizontal="center" vertical="center" wrapText="1"/>
    </xf>
    <xf numFmtId="0" fontId="28" fillId="2" borderId="32" xfId="3" applyFont="1" applyFill="1" applyAlignment="1">
      <alignment horizontal="left" vertical="center"/>
    </xf>
    <xf numFmtId="0" fontId="36" fillId="0" borderId="169" xfId="3" applyFont="1" applyBorder="1" applyAlignment="1">
      <alignment horizontal="center" vertical="center"/>
    </xf>
    <xf numFmtId="0" fontId="36" fillId="0" borderId="175" xfId="3" applyFont="1" applyBorder="1" applyAlignment="1">
      <alignment horizontal="center" vertical="center"/>
    </xf>
    <xf numFmtId="0" fontId="62" fillId="2" borderId="90" xfId="3" applyFont="1" applyFill="1" applyBorder="1" applyAlignment="1">
      <alignment horizontal="left" vertical="center" wrapText="1"/>
    </xf>
    <xf numFmtId="10" fontId="37" fillId="2" borderId="309" xfId="3" applyNumberFormat="1" applyFont="1" applyFill="1" applyBorder="1" applyAlignment="1">
      <alignment horizontal="center" vertical="center" wrapText="1"/>
    </xf>
    <xf numFmtId="0" fontId="73" fillId="2" borderId="32" xfId="3" applyFont="1" applyFill="1" applyAlignment="1">
      <alignment horizontal="center" vertical="center"/>
    </xf>
    <xf numFmtId="0" fontId="39" fillId="28" borderId="72" xfId="3" applyFont="1" applyFill="1" applyBorder="1" applyAlignment="1" applyProtection="1">
      <alignment horizontal="center" vertical="center" wrapText="1"/>
      <protection locked="0"/>
    </xf>
    <xf numFmtId="0" fontId="37" fillId="2" borderId="72" xfId="3" applyFont="1" applyFill="1" applyBorder="1" applyAlignment="1">
      <alignment horizontal="center" vertical="center" wrapText="1"/>
    </xf>
    <xf numFmtId="0" fontId="53" fillId="31" borderId="46" xfId="7" applyFont="1" applyFill="1" applyBorder="1" applyAlignment="1">
      <alignment horizontal="center" vertical="center" wrapText="1"/>
    </xf>
    <xf numFmtId="0" fontId="53" fillId="31" borderId="32" xfId="7" applyFont="1" applyFill="1" applyAlignment="1">
      <alignment horizontal="center" vertical="center" wrapText="1"/>
    </xf>
    <xf numFmtId="0" fontId="62" fillId="9" borderId="46" xfId="7" applyFont="1" applyFill="1" applyBorder="1" applyAlignment="1">
      <alignment horizontal="center" vertical="center" wrapText="1"/>
    </xf>
    <xf numFmtId="0" fontId="62" fillId="9" borderId="32" xfId="7" applyFont="1" applyFill="1" applyAlignment="1">
      <alignment horizontal="center" vertical="center" wrapText="1"/>
    </xf>
    <xf numFmtId="0" fontId="100" fillId="0" borderId="332" xfId="0" applyFont="1" applyBorder="1" applyAlignment="1">
      <alignment horizontal="left" vertical="center"/>
    </xf>
    <xf numFmtId="0" fontId="49" fillId="0" borderId="332" xfId="0" applyFont="1" applyBorder="1" applyAlignment="1">
      <alignment horizontal="left" vertical="center"/>
    </xf>
    <xf numFmtId="0" fontId="100" fillId="0" borderId="373" xfId="0" applyFont="1" applyBorder="1" applyAlignment="1">
      <alignment horizontal="left" vertical="center"/>
    </xf>
    <xf numFmtId="0" fontId="100" fillId="0" borderId="327" xfId="0" applyFont="1" applyBorder="1" applyAlignment="1">
      <alignment horizontal="left" vertical="center"/>
    </xf>
    <xf numFmtId="0" fontId="100" fillId="0" borderId="328" xfId="0" applyFont="1" applyBorder="1" applyAlignment="1">
      <alignment horizontal="left" vertical="center"/>
    </xf>
    <xf numFmtId="0" fontId="49" fillId="0" borderId="39" xfId="0" applyFont="1" applyBorder="1" applyAlignment="1">
      <alignment horizontal="left" vertical="center"/>
    </xf>
    <xf numFmtId="0" fontId="50" fillId="0" borderId="40" xfId="0" applyFont="1" applyBorder="1" applyAlignment="1">
      <alignment horizontal="center" vertical="center"/>
    </xf>
    <xf numFmtId="2" fontId="40" fillId="11" borderId="325" xfId="0" applyNumberFormat="1" applyFont="1" applyFill="1" applyBorder="1" applyAlignment="1" applyProtection="1">
      <alignment horizontal="left" vertical="center"/>
      <protection locked="0"/>
    </xf>
    <xf numFmtId="0" fontId="49" fillId="0" borderId="77" xfId="0" applyFont="1" applyBorder="1" applyAlignment="1">
      <alignment horizontal="left" vertical="center"/>
    </xf>
    <xf numFmtId="0" fontId="49" fillId="0" borderId="39" xfId="0" applyFont="1" applyBorder="1" applyAlignment="1">
      <alignment vertical="center"/>
    </xf>
    <xf numFmtId="0" fontId="49" fillId="0" borderId="219" xfId="0" applyFont="1" applyBorder="1" applyAlignment="1">
      <alignment vertical="center"/>
    </xf>
    <xf numFmtId="0" fontId="68" fillId="9" borderId="22" xfId="0" applyFont="1" applyFill="1" applyBorder="1" applyAlignment="1">
      <alignment horizontal="left" vertical="center"/>
    </xf>
    <xf numFmtId="0" fontId="49" fillId="0" borderId="31" xfId="0" applyFont="1" applyBorder="1" applyAlignment="1">
      <alignment horizontal="left" vertical="center"/>
    </xf>
    <xf numFmtId="0" fontId="49" fillId="0" borderId="178" xfId="0" applyFont="1" applyBorder="1" applyAlignment="1">
      <alignment horizontal="left" vertical="center"/>
    </xf>
    <xf numFmtId="0" fontId="49" fillId="0" borderId="45" xfId="0" applyFont="1" applyBorder="1" applyAlignment="1">
      <alignment horizontal="left" vertical="center"/>
    </xf>
    <xf numFmtId="0" fontId="40" fillId="11" borderId="325" xfId="0" applyFont="1" applyFill="1" applyBorder="1" applyAlignment="1" applyProtection="1">
      <alignment horizontal="left" vertical="center"/>
      <protection locked="0"/>
    </xf>
    <xf numFmtId="0" fontId="49" fillId="0" borderId="40" xfId="0" applyFont="1" applyBorder="1" applyAlignment="1">
      <alignment horizontal="left" vertical="center"/>
    </xf>
    <xf numFmtId="0" fontId="100" fillId="0" borderId="334" xfId="0" applyFont="1" applyBorder="1" applyAlignment="1">
      <alignment horizontal="left" vertical="center"/>
    </xf>
    <xf numFmtId="0" fontId="100" fillId="0" borderId="341" xfId="0" applyFont="1" applyBorder="1" applyAlignment="1">
      <alignment horizontal="left" vertical="center"/>
    </xf>
    <xf numFmtId="0" fontId="67" fillId="0" borderId="31" xfId="0" applyFont="1" applyBorder="1" applyAlignment="1">
      <alignment horizontal="left" vertical="center"/>
    </xf>
    <xf numFmtId="0" fontId="67" fillId="0" borderId="227" xfId="0" applyFont="1" applyBorder="1" applyAlignment="1">
      <alignment horizontal="left" vertical="center"/>
    </xf>
    <xf numFmtId="0" fontId="67" fillId="0" borderId="178" xfId="0" applyFont="1" applyBorder="1" applyAlignment="1">
      <alignment horizontal="left" vertical="center"/>
    </xf>
    <xf numFmtId="0" fontId="67" fillId="0" borderId="32" xfId="0" applyFont="1" applyBorder="1" applyAlignment="1">
      <alignment horizontal="left" vertical="center"/>
    </xf>
    <xf numFmtId="0" fontId="31" fillId="2" borderId="62" xfId="0" applyFont="1" applyFill="1" applyBorder="1" applyAlignment="1">
      <alignment horizontal="center" vertical="center" wrapText="1"/>
    </xf>
    <xf numFmtId="0" fontId="31" fillId="2" borderId="72" xfId="0" applyFont="1" applyFill="1" applyBorder="1" applyAlignment="1">
      <alignment horizontal="center" vertical="center" wrapText="1"/>
    </xf>
    <xf numFmtId="0" fontId="34" fillId="11" borderId="62" xfId="0" applyFont="1" applyFill="1" applyBorder="1" applyAlignment="1" applyProtection="1">
      <alignment horizontal="center" vertical="center" wrapText="1"/>
      <protection locked="0"/>
    </xf>
    <xf numFmtId="0" fontId="34" fillId="11" borderId="72" xfId="0" applyFont="1" applyFill="1" applyBorder="1" applyAlignment="1" applyProtection="1">
      <alignment horizontal="center" vertical="center" wrapText="1"/>
      <protection locked="0"/>
    </xf>
    <xf numFmtId="0" fontId="34" fillId="11" borderId="67" xfId="0" applyFont="1" applyFill="1" applyBorder="1" applyAlignment="1" applyProtection="1">
      <alignment horizontal="center" vertical="center" wrapText="1"/>
      <protection locked="0"/>
    </xf>
    <xf numFmtId="0" fontId="34" fillId="33" borderId="63" xfId="0" applyFont="1" applyFill="1" applyBorder="1" applyAlignment="1">
      <alignment vertical="center" wrapText="1"/>
    </xf>
    <xf numFmtId="0" fontId="34" fillId="33" borderId="32" xfId="0" applyFont="1" applyFill="1" applyBorder="1" applyAlignment="1">
      <alignment vertical="center" wrapText="1"/>
    </xf>
    <xf numFmtId="0" fontId="34" fillId="33" borderId="74" xfId="0" applyFont="1" applyFill="1" applyBorder="1" applyAlignment="1">
      <alignment vertical="center" wrapText="1"/>
    </xf>
    <xf numFmtId="0" fontId="31" fillId="2" borderId="67" xfId="0" applyFont="1" applyFill="1" applyBorder="1" applyAlignment="1">
      <alignment horizontal="center" vertical="center" wrapText="1"/>
    </xf>
    <xf numFmtId="0" fontId="34" fillId="11" borderId="62" xfId="0" applyFont="1" applyFill="1" applyBorder="1" applyAlignment="1" applyProtection="1">
      <alignment horizontal="left" vertical="center"/>
      <protection locked="0"/>
    </xf>
    <xf numFmtId="0" fontId="34" fillId="11" borderId="72" xfId="0" applyFont="1" applyFill="1" applyBorder="1" applyAlignment="1" applyProtection="1">
      <alignment horizontal="left" vertical="center"/>
      <protection locked="0"/>
    </xf>
    <xf numFmtId="0" fontId="34" fillId="11" borderId="67" xfId="0" applyFont="1" applyFill="1" applyBorder="1" applyAlignment="1" applyProtection="1">
      <alignment horizontal="left" vertical="center"/>
      <protection locked="0"/>
    </xf>
    <xf numFmtId="0" fontId="34" fillId="0" borderId="62" xfId="0" applyFont="1" applyBorder="1" applyAlignment="1">
      <alignment horizontal="center" vertical="center" wrapText="1"/>
    </xf>
    <xf numFmtId="0" fontId="34" fillId="0" borderId="72" xfId="0" applyFont="1" applyBorder="1" applyAlignment="1">
      <alignment horizontal="center" vertical="center" wrapText="1"/>
    </xf>
    <xf numFmtId="0" fontId="35" fillId="6" borderId="32" xfId="0" applyFont="1" applyFill="1" applyBorder="1" applyAlignment="1">
      <alignment horizontal="center" vertical="center" wrapText="1"/>
    </xf>
    <xf numFmtId="0" fontId="31" fillId="2" borderId="245" xfId="0" applyFont="1" applyFill="1" applyBorder="1" applyAlignment="1">
      <alignment horizontal="center" vertical="center" wrapText="1"/>
    </xf>
    <xf numFmtId="0" fontId="31" fillId="2" borderId="244" xfId="0" applyFont="1" applyFill="1" applyBorder="1" applyAlignment="1">
      <alignment horizontal="center" vertical="center" wrapText="1"/>
    </xf>
    <xf numFmtId="0" fontId="34" fillId="11" borderId="75" xfId="0" applyFont="1" applyFill="1" applyBorder="1" applyAlignment="1" applyProtection="1">
      <alignment horizontal="left" vertical="center" wrapText="1"/>
      <protection locked="0"/>
    </xf>
    <xf numFmtId="0" fontId="34" fillId="11" borderId="64" xfId="0" applyFont="1" applyFill="1" applyBorder="1" applyAlignment="1" applyProtection="1">
      <alignment horizontal="left" vertical="center" wrapText="1"/>
      <protection locked="0"/>
    </xf>
    <xf numFmtId="0" fontId="34" fillId="11" borderId="76" xfId="0" applyFont="1" applyFill="1" applyBorder="1" applyAlignment="1" applyProtection="1">
      <alignment horizontal="left" vertical="center" wrapText="1"/>
      <protection locked="0"/>
    </xf>
    <xf numFmtId="0" fontId="34" fillId="11" borderId="62" xfId="0" applyFont="1" applyFill="1" applyBorder="1" applyAlignment="1" applyProtection="1">
      <alignment horizontal="left" vertical="center" wrapText="1"/>
      <protection locked="0"/>
    </xf>
    <xf numFmtId="0" fontId="34" fillId="11" borderId="72" xfId="0" applyFont="1" applyFill="1" applyBorder="1" applyAlignment="1" applyProtection="1">
      <alignment horizontal="left" vertical="center" wrapText="1"/>
      <protection locked="0"/>
    </xf>
    <xf numFmtId="0" fontId="34" fillId="11" borderId="67" xfId="0" applyFont="1" applyFill="1" applyBorder="1" applyAlignment="1" applyProtection="1">
      <alignment horizontal="left" vertical="center" wrapText="1"/>
      <protection locked="0"/>
    </xf>
    <xf numFmtId="0" fontId="34" fillId="11" borderId="72" xfId="0" applyFont="1" applyFill="1" applyBorder="1" applyAlignment="1" applyProtection="1">
      <alignment horizontal="center" vertical="center"/>
      <protection locked="0"/>
    </xf>
    <xf numFmtId="0" fontId="34" fillId="11" borderId="67" xfId="0" applyFont="1" applyFill="1" applyBorder="1" applyAlignment="1" applyProtection="1">
      <alignment horizontal="center" vertical="center"/>
      <protection locked="0"/>
    </xf>
    <xf numFmtId="0" fontId="31" fillId="2" borderId="75" xfId="0" applyFont="1" applyFill="1" applyBorder="1" applyAlignment="1">
      <alignment horizontal="center" vertical="center" wrapText="1"/>
    </xf>
    <xf numFmtId="0" fontId="31" fillId="2" borderId="64" xfId="0" applyFont="1" applyFill="1" applyBorder="1" applyAlignment="1">
      <alignment horizontal="center" vertical="center" wrapText="1"/>
    </xf>
    <xf numFmtId="0" fontId="31" fillId="2" borderId="76" xfId="0" applyFont="1" applyFill="1" applyBorder="1" applyAlignment="1">
      <alignment horizontal="center" vertical="center" wrapText="1"/>
    </xf>
    <xf numFmtId="0" fontId="34" fillId="34" borderId="161" xfId="0" applyFont="1" applyFill="1" applyBorder="1" applyAlignment="1" applyProtection="1">
      <alignment horizontal="left" vertical="center" wrapText="1"/>
      <protection locked="0"/>
    </xf>
    <xf numFmtId="0" fontId="34" fillId="34" borderId="71" xfId="0" applyFont="1" applyFill="1" applyBorder="1" applyAlignment="1" applyProtection="1">
      <alignment horizontal="left" vertical="center" wrapText="1"/>
      <protection locked="0"/>
    </xf>
    <xf numFmtId="0" fontId="34" fillId="34" borderId="69" xfId="0" applyFont="1" applyFill="1" applyBorder="1" applyAlignment="1" applyProtection="1">
      <alignment horizontal="left" vertical="center" wrapText="1"/>
      <protection locked="0"/>
    </xf>
    <xf numFmtId="0" fontId="31" fillId="2" borderId="220" xfId="0" applyFont="1" applyFill="1" applyBorder="1" applyAlignment="1">
      <alignment horizontal="center" vertical="center" wrapText="1"/>
    </xf>
    <xf numFmtId="0" fontId="31" fillId="2" borderId="221" xfId="0" applyFont="1" applyFill="1" applyBorder="1" applyAlignment="1">
      <alignment horizontal="center" vertical="center" wrapText="1"/>
    </xf>
    <xf numFmtId="0" fontId="34" fillId="32" borderId="72" xfId="0" applyFont="1" applyFill="1" applyBorder="1" applyAlignment="1" applyProtection="1">
      <alignment horizontal="center" vertical="center" wrapText="1"/>
      <protection locked="0"/>
    </xf>
    <xf numFmtId="0" fontId="34" fillId="32" borderId="67" xfId="0" applyFont="1" applyFill="1" applyBorder="1" applyAlignment="1" applyProtection="1">
      <alignment horizontal="center" vertical="center" wrapText="1"/>
      <protection locked="0"/>
    </xf>
    <xf numFmtId="0" fontId="31" fillId="2" borderId="357" xfId="0" applyFont="1" applyFill="1" applyBorder="1" applyAlignment="1">
      <alignment horizontal="center" vertical="center" wrapText="1"/>
    </xf>
    <xf numFmtId="0" fontId="31" fillId="2" borderId="222" xfId="0" applyFont="1" applyFill="1" applyBorder="1" applyAlignment="1">
      <alignment horizontal="center" vertical="center" wrapText="1"/>
    </xf>
    <xf numFmtId="0" fontId="43" fillId="2" borderId="63" xfId="0" applyFont="1" applyFill="1" applyBorder="1" applyAlignment="1">
      <alignment horizontal="center" vertical="center" wrapText="1"/>
    </xf>
    <xf numFmtId="0" fontId="43" fillId="2" borderId="32" xfId="0" applyFont="1" applyFill="1" applyBorder="1" applyAlignment="1">
      <alignment horizontal="center" vertical="center" wrapText="1"/>
    </xf>
    <xf numFmtId="0" fontId="43" fillId="2" borderId="47" xfId="0" applyFont="1" applyFill="1" applyBorder="1" applyAlignment="1">
      <alignment horizontal="center" vertical="center" wrapText="1"/>
    </xf>
    <xf numFmtId="0" fontId="34" fillId="9" borderId="65" xfId="0" quotePrefix="1" applyFont="1" applyFill="1" applyBorder="1" applyAlignment="1">
      <alignment horizontal="center" vertical="center" wrapText="1"/>
    </xf>
    <xf numFmtId="0" fontId="34" fillId="9" borderId="65" xfId="0" applyFont="1" applyFill="1" applyBorder="1" applyAlignment="1">
      <alignment horizontal="center" vertical="center" wrapText="1"/>
    </xf>
    <xf numFmtId="0" fontId="34" fillId="11" borderId="65" xfId="0" applyFont="1" applyFill="1" applyBorder="1" applyAlignment="1" applyProtection="1">
      <alignment horizontal="center" vertical="center" wrapText="1"/>
      <protection locked="0"/>
    </xf>
    <xf numFmtId="0" fontId="34" fillId="0" borderId="161" xfId="0" applyFont="1" applyBorder="1" applyAlignment="1">
      <alignment horizontal="left" vertical="center" wrapText="1"/>
    </xf>
    <xf numFmtId="0" fontId="34" fillId="0" borderId="71" xfId="0" applyFont="1" applyBorder="1" applyAlignment="1">
      <alignment horizontal="left" vertical="center" wrapText="1"/>
    </xf>
    <xf numFmtId="0" fontId="34" fillId="0" borderId="204" xfId="0" applyFont="1" applyBorder="1" applyAlignment="1">
      <alignment horizontal="left" vertical="center" wrapText="1"/>
    </xf>
    <xf numFmtId="0" fontId="34" fillId="0" borderId="63" xfId="0" applyFont="1" applyBorder="1" applyAlignment="1">
      <alignment horizontal="left" vertical="center" wrapText="1"/>
    </xf>
    <xf numFmtId="0" fontId="34" fillId="0" borderId="32" xfId="0" applyFont="1" applyBorder="1" applyAlignment="1">
      <alignment horizontal="left" vertical="center" wrapText="1"/>
    </xf>
    <xf numFmtId="0" fontId="34" fillId="0" borderId="47" xfId="0" applyFont="1" applyBorder="1" applyAlignment="1">
      <alignment horizontal="left" vertical="center" wrapText="1"/>
    </xf>
    <xf numFmtId="0" fontId="34" fillId="0" borderId="75" xfId="0" applyFont="1" applyBorder="1" applyAlignment="1">
      <alignment horizontal="left" vertical="center" wrapText="1"/>
    </xf>
    <xf numFmtId="0" fontId="34" fillId="0" borderId="64" xfId="0" applyFont="1" applyBorder="1" applyAlignment="1">
      <alignment horizontal="left" vertical="center" wrapText="1"/>
    </xf>
    <xf numFmtId="0" fontId="34" fillId="0" borderId="231" xfId="0" applyFont="1" applyBorder="1" applyAlignment="1">
      <alignment horizontal="left" vertical="center" wrapText="1"/>
    </xf>
    <xf numFmtId="0" fontId="43" fillId="0" borderId="63" xfId="0" applyFont="1" applyBorder="1" applyAlignment="1">
      <alignment horizontal="left" vertical="center" wrapText="1"/>
    </xf>
    <xf numFmtId="0" fontId="43" fillId="0" borderId="32" xfId="0" applyFont="1" applyBorder="1" applyAlignment="1">
      <alignment horizontal="left" vertical="center" wrapText="1"/>
    </xf>
    <xf numFmtId="0" fontId="34" fillId="34" borderId="63" xfId="0" applyFont="1" applyFill="1" applyBorder="1" applyAlignment="1" applyProtection="1">
      <alignment vertical="center" wrapText="1"/>
      <protection locked="0"/>
    </xf>
    <xf numFmtId="0" fontId="34" fillId="34" borderId="32" xfId="0" applyFont="1" applyFill="1" applyBorder="1" applyAlignment="1" applyProtection="1">
      <alignment vertical="center" wrapText="1"/>
      <protection locked="0"/>
    </xf>
    <xf numFmtId="0" fontId="34" fillId="34" borderId="74" xfId="0" applyFont="1" applyFill="1" applyBorder="1" applyAlignment="1" applyProtection="1">
      <alignment vertical="center" wrapText="1"/>
      <protection locked="0"/>
    </xf>
    <xf numFmtId="0" fontId="31" fillId="0" borderId="62" xfId="0" applyFont="1" applyBorder="1" applyAlignment="1">
      <alignment horizontal="center" vertical="center"/>
    </xf>
    <xf numFmtId="0" fontId="31" fillId="0" borderId="72" xfId="0" applyFont="1" applyBorder="1" applyAlignment="1">
      <alignment horizontal="center" vertical="center"/>
    </xf>
    <xf numFmtId="0" fontId="31" fillId="0" borderId="67" xfId="0" applyFont="1" applyBorder="1" applyAlignment="1">
      <alignment horizontal="center" vertical="center"/>
    </xf>
    <xf numFmtId="0" fontId="34" fillId="10" borderId="62" xfId="0" applyFont="1" applyFill="1" applyBorder="1" applyAlignment="1" applyProtection="1">
      <alignment horizontal="center" vertical="center" wrapText="1"/>
      <protection locked="0"/>
    </xf>
    <xf numFmtId="0" fontId="34" fillId="10" borderId="72" xfId="0" applyFont="1" applyFill="1" applyBorder="1" applyAlignment="1" applyProtection="1">
      <alignment horizontal="center" vertical="center" wrapText="1"/>
      <protection locked="0"/>
    </xf>
    <xf numFmtId="0" fontId="34" fillId="10" borderId="67" xfId="0" applyFont="1" applyFill="1" applyBorder="1" applyAlignment="1" applyProtection="1">
      <alignment horizontal="center" vertical="center" wrapText="1"/>
      <protection locked="0"/>
    </xf>
    <xf numFmtId="0" fontId="65" fillId="2" borderId="62" xfId="0" applyFont="1" applyFill="1" applyBorder="1" applyAlignment="1">
      <alignment horizontal="center" vertical="center" wrapText="1"/>
    </xf>
    <xf numFmtId="0" fontId="65" fillId="2" borderId="72" xfId="0" applyFont="1" applyFill="1" applyBorder="1" applyAlignment="1">
      <alignment horizontal="center" vertical="center" wrapText="1"/>
    </xf>
    <xf numFmtId="0" fontId="65" fillId="0" borderId="72" xfId="0" applyFont="1" applyBorder="1" applyAlignment="1">
      <alignment horizontal="center" vertical="center"/>
    </xf>
    <xf numFmtId="0" fontId="65" fillId="0" borderId="32" xfId="0" applyFont="1" applyBorder="1" applyAlignment="1">
      <alignment horizontal="center" vertical="center"/>
    </xf>
    <xf numFmtId="0" fontId="65" fillId="0" borderId="63" xfId="0" applyFont="1" applyBorder="1" applyAlignment="1">
      <alignment horizontal="center" vertical="center"/>
    </xf>
    <xf numFmtId="0" fontId="43" fillId="2" borderId="71" xfId="0" applyFont="1" applyFill="1" applyBorder="1" applyAlignment="1">
      <alignment horizontal="left" vertical="center" wrapText="1"/>
    </xf>
    <xf numFmtId="0" fontId="43" fillId="2" borderId="32" xfId="0" applyFont="1" applyFill="1" applyBorder="1" applyAlignment="1">
      <alignment horizontal="left" vertical="center" wrapText="1"/>
    </xf>
    <xf numFmtId="0" fontId="34" fillId="11" borderId="161" xfId="0" applyFont="1" applyFill="1" applyBorder="1" applyAlignment="1" applyProtection="1">
      <alignment horizontal="left" vertical="center"/>
      <protection locked="0"/>
    </xf>
    <xf numFmtId="0" fontId="34" fillId="11" borderId="71" xfId="0" applyFont="1" applyFill="1" applyBorder="1" applyAlignment="1" applyProtection="1">
      <alignment horizontal="left" vertical="center"/>
      <protection locked="0"/>
    </xf>
    <xf numFmtId="0" fontId="34" fillId="11" borderId="69" xfId="0" applyFont="1" applyFill="1" applyBorder="1" applyAlignment="1" applyProtection="1">
      <alignment horizontal="left" vertical="center"/>
      <protection locked="0"/>
    </xf>
    <xf numFmtId="0" fontId="34" fillId="11" borderId="63" xfId="0" applyFont="1" applyFill="1" applyBorder="1" applyAlignment="1" applyProtection="1">
      <alignment horizontal="left" vertical="center"/>
      <protection locked="0"/>
    </xf>
    <xf numFmtId="0" fontId="34" fillId="11" borderId="32" xfId="0" applyFont="1" applyFill="1" applyBorder="1" applyAlignment="1" applyProtection="1">
      <alignment horizontal="left" vertical="center"/>
      <protection locked="0"/>
    </xf>
    <xf numFmtId="0" fontId="34" fillId="11" borderId="74" xfId="0" applyFont="1" applyFill="1" applyBorder="1" applyAlignment="1" applyProtection="1">
      <alignment horizontal="left" vertical="center"/>
      <protection locked="0"/>
    </xf>
    <xf numFmtId="0" fontId="34" fillId="11" borderId="75" xfId="0" applyFont="1" applyFill="1" applyBorder="1" applyAlignment="1" applyProtection="1">
      <alignment horizontal="left" vertical="center"/>
      <protection locked="0"/>
    </xf>
    <xf numFmtId="0" fontId="34" fillId="11" borderId="64" xfId="0" applyFont="1" applyFill="1" applyBorder="1" applyAlignment="1" applyProtection="1">
      <alignment horizontal="left" vertical="center"/>
      <protection locked="0"/>
    </xf>
    <xf numFmtId="0" fontId="34" fillId="11" borderId="76" xfId="0" applyFont="1" applyFill="1" applyBorder="1" applyAlignment="1" applyProtection="1">
      <alignment horizontal="left" vertical="center"/>
      <protection locked="0"/>
    </xf>
    <xf numFmtId="0" fontId="34" fillId="0" borderId="70" xfId="0" applyFont="1" applyBorder="1" applyAlignment="1">
      <alignment horizontal="center" vertical="center"/>
    </xf>
    <xf numFmtId="0" fontId="34" fillId="0" borderId="68" xfId="0" applyFont="1" applyBorder="1" applyAlignment="1">
      <alignment horizontal="center" vertical="center"/>
    </xf>
    <xf numFmtId="0" fontId="34" fillId="0" borderId="73" xfId="0" applyFont="1" applyBorder="1" applyAlignment="1">
      <alignment horizontal="center" vertical="center"/>
    </xf>
    <xf numFmtId="0" fontId="43" fillId="0" borderId="161" xfId="0" applyFont="1" applyBorder="1" applyAlignment="1">
      <alignment horizontal="left" vertical="center" wrapText="1"/>
    </xf>
    <xf numFmtId="0" fontId="43" fillId="0" borderId="71" xfId="0" applyFont="1" applyBorder="1" applyAlignment="1">
      <alignment horizontal="left" vertical="center" wrapText="1"/>
    </xf>
    <xf numFmtId="0" fontId="43" fillId="0" borderId="204" xfId="0" applyFont="1" applyBorder="1" applyAlignment="1">
      <alignment horizontal="left" vertical="center" wrapText="1"/>
    </xf>
    <xf numFmtId="0" fontId="43" fillId="0" borderId="47" xfId="0" applyFont="1" applyBorder="1" applyAlignment="1">
      <alignment horizontal="left" vertical="center" wrapText="1"/>
    </xf>
    <xf numFmtId="0" fontId="43" fillId="0" borderId="75" xfId="0" applyFont="1" applyBorder="1" applyAlignment="1">
      <alignment horizontal="left" vertical="center" wrapText="1"/>
    </xf>
    <xf numFmtId="0" fontId="43" fillId="0" borderId="64" xfId="0" applyFont="1" applyBorder="1" applyAlignment="1">
      <alignment horizontal="left" vertical="center" wrapText="1"/>
    </xf>
    <xf numFmtId="0" fontId="43" fillId="0" borderId="231" xfId="0" applyFont="1" applyBorder="1" applyAlignment="1">
      <alignment horizontal="left" vertical="center" wrapText="1"/>
    </xf>
    <xf numFmtId="0" fontId="42" fillId="0" borderId="63" xfId="0" applyFont="1" applyBorder="1" applyAlignment="1">
      <alignment horizontal="left" vertical="center" wrapText="1"/>
    </xf>
    <xf numFmtId="0" fontId="42" fillId="0" borderId="32" xfId="0" applyFont="1" applyBorder="1" applyAlignment="1">
      <alignment horizontal="left" vertical="center" wrapText="1"/>
    </xf>
    <xf numFmtId="0" fontId="41" fillId="7" borderId="161" xfId="0" applyFont="1" applyFill="1" applyBorder="1" applyAlignment="1" applyProtection="1">
      <alignment horizontal="left" vertical="center"/>
      <protection locked="0"/>
    </xf>
    <xf numFmtId="0" fontId="41" fillId="7" borderId="71" xfId="0" applyFont="1" applyFill="1" applyBorder="1" applyAlignment="1" applyProtection="1">
      <alignment horizontal="left" vertical="center"/>
      <protection locked="0"/>
    </xf>
    <xf numFmtId="0" fontId="41" fillId="7" borderId="69" xfId="0" applyFont="1" applyFill="1" applyBorder="1" applyAlignment="1" applyProtection="1">
      <alignment horizontal="left" vertical="center"/>
      <protection locked="0"/>
    </xf>
    <xf numFmtId="0" fontId="43" fillId="0" borderId="63" xfId="0" applyFont="1" applyBorder="1" applyAlignment="1">
      <alignment vertical="center" wrapText="1"/>
    </xf>
    <xf numFmtId="0" fontId="43" fillId="0" borderId="32" xfId="0" applyFont="1" applyBorder="1" applyAlignment="1">
      <alignment vertical="center" wrapText="1"/>
    </xf>
    <xf numFmtId="0" fontId="31" fillId="2" borderId="180" xfId="0" applyFont="1" applyFill="1" applyBorder="1" applyAlignment="1">
      <alignment horizontal="center" vertical="center" wrapText="1"/>
    </xf>
    <xf numFmtId="0" fontId="34" fillId="0" borderId="161" xfId="0" applyFont="1" applyBorder="1" applyAlignment="1">
      <alignment horizontal="center" vertical="center" wrapText="1"/>
    </xf>
    <xf numFmtId="0" fontId="34" fillId="0" borderId="71" xfId="0" applyFont="1" applyBorder="1" applyAlignment="1">
      <alignment horizontal="center" vertical="center" wrapText="1"/>
    </xf>
    <xf numFmtId="0" fontId="34" fillId="0" borderId="69" xfId="0" applyFont="1" applyBorder="1" applyAlignment="1">
      <alignment horizontal="center" vertical="center" wrapText="1"/>
    </xf>
    <xf numFmtId="0" fontId="34" fillId="0" borderId="75" xfId="0" applyFont="1" applyBorder="1" applyAlignment="1">
      <alignment horizontal="center" vertical="center" wrapText="1"/>
    </xf>
    <xf numFmtId="0" fontId="34" fillId="0" borderId="64" xfId="0" applyFont="1" applyBorder="1" applyAlignment="1">
      <alignment horizontal="center" vertical="center" wrapText="1"/>
    </xf>
    <xf numFmtId="0" fontId="34" fillId="0" borderId="76" xfId="0" applyFont="1" applyBorder="1" applyAlignment="1">
      <alignment horizontal="center" vertical="center" wrapText="1"/>
    </xf>
    <xf numFmtId="0" fontId="34" fillId="0" borderId="62" xfId="0" applyFont="1" applyBorder="1" applyAlignment="1" applyProtection="1">
      <alignment horizontal="center" vertical="center" wrapText="1"/>
      <protection locked="0"/>
    </xf>
    <xf numFmtId="0" fontId="34" fillId="0" borderId="72" xfId="0" applyFont="1" applyBorder="1" applyAlignment="1" applyProtection="1">
      <alignment horizontal="center" vertical="center" wrapText="1"/>
      <protection locked="0"/>
    </xf>
    <xf numFmtId="0" fontId="34" fillId="33" borderId="161" xfId="0" applyFont="1" applyFill="1" applyBorder="1" applyAlignment="1">
      <alignment horizontal="left" vertical="center" wrapText="1"/>
    </xf>
    <xf numFmtId="0" fontId="34" fillId="33" borderId="71" xfId="0" applyFont="1" applyFill="1" applyBorder="1" applyAlignment="1">
      <alignment horizontal="left" vertical="center" wrapText="1"/>
    </xf>
    <xf numFmtId="0" fontId="34" fillId="33" borderId="69" xfId="0" applyFont="1" applyFill="1" applyBorder="1" applyAlignment="1">
      <alignment horizontal="left" vertical="center" wrapText="1"/>
    </xf>
    <xf numFmtId="0" fontId="28" fillId="0" borderId="53" xfId="3" applyFont="1" applyBorder="1" applyAlignment="1">
      <alignment horizontal="center" vertical="center"/>
    </xf>
    <xf numFmtId="0" fontId="36" fillId="0" borderId="52" xfId="3" applyFont="1" applyBorder="1" applyAlignment="1">
      <alignment vertical="center"/>
    </xf>
    <xf numFmtId="0" fontId="36" fillId="0" borderId="148" xfId="3" applyFont="1" applyBorder="1" applyAlignment="1">
      <alignment vertical="center"/>
    </xf>
    <xf numFmtId="0" fontId="38" fillId="0" borderId="158" xfId="3" applyFont="1" applyBorder="1" applyAlignment="1">
      <alignment horizontal="left" vertical="center" wrapText="1"/>
    </xf>
    <xf numFmtId="0" fontId="38" fillId="0" borderId="155" xfId="3" applyFont="1" applyBorder="1" applyAlignment="1">
      <alignment horizontal="left" vertical="center" wrapText="1"/>
    </xf>
    <xf numFmtId="0" fontId="38" fillId="0" borderId="157" xfId="3" applyFont="1" applyBorder="1" applyAlignment="1">
      <alignment horizontal="left" vertical="center" wrapText="1"/>
    </xf>
    <xf numFmtId="0" fontId="28" fillId="0" borderId="233" xfId="3" applyFont="1" applyBorder="1" applyAlignment="1">
      <alignment horizontal="center" vertical="center"/>
    </xf>
    <xf numFmtId="0" fontId="28" fillId="0" borderId="234" xfId="3" applyFont="1" applyBorder="1" applyAlignment="1">
      <alignment horizontal="center" vertical="center"/>
    </xf>
    <xf numFmtId="0" fontId="28" fillId="0" borderId="235" xfId="3" applyFont="1" applyBorder="1" applyAlignment="1">
      <alignment horizontal="center" vertical="center"/>
    </xf>
    <xf numFmtId="0" fontId="28" fillId="0" borderId="163" xfId="3" applyFont="1" applyBorder="1" applyAlignment="1">
      <alignment horizontal="center" vertical="center"/>
    </xf>
    <xf numFmtId="0" fontId="28" fillId="0" borderId="64" xfId="3" applyFont="1" applyBorder="1" applyAlignment="1">
      <alignment horizontal="center" vertical="center"/>
    </xf>
    <xf numFmtId="0" fontId="28" fillId="0" borderId="231" xfId="3" applyFont="1" applyBorder="1" applyAlignment="1">
      <alignment horizontal="center" vertical="center"/>
    </xf>
    <xf numFmtId="0" fontId="37" fillId="0" borderId="28" xfId="3" applyFont="1" applyBorder="1" applyAlignment="1">
      <alignment horizontal="left" vertical="center" wrapText="1"/>
    </xf>
    <xf numFmtId="0" fontId="36" fillId="0" borderId="33" xfId="3" applyFont="1" applyBorder="1" applyAlignment="1">
      <alignment horizontal="left" vertical="center"/>
    </xf>
    <xf numFmtId="0" fontId="36" fillId="0" borderId="15" xfId="3" applyFont="1" applyBorder="1" applyAlignment="1">
      <alignment horizontal="left" vertical="center"/>
    </xf>
    <xf numFmtId="0" fontId="29" fillId="0" borderId="27" xfId="3" applyFont="1" applyBorder="1" applyAlignment="1">
      <alignment horizontal="left" vertical="center" wrapText="1"/>
    </xf>
    <xf numFmtId="0" fontId="36" fillId="0" borderId="44" xfId="3" applyFont="1" applyBorder="1" applyAlignment="1">
      <alignment horizontal="left" vertical="center"/>
    </xf>
    <xf numFmtId="0" fontId="36" fillId="0" borderId="26" xfId="3" applyFont="1" applyBorder="1" applyAlignment="1">
      <alignment horizontal="left" vertical="center"/>
    </xf>
    <xf numFmtId="0" fontId="38" fillId="0" borderId="29" xfId="3" applyFont="1" applyBorder="1" applyAlignment="1">
      <alignment horizontal="left" vertical="center" wrapText="1"/>
    </xf>
    <xf numFmtId="0" fontId="36" fillId="0" borderId="43" xfId="3" applyFont="1" applyBorder="1" applyAlignment="1">
      <alignment vertical="center"/>
    </xf>
    <xf numFmtId="0" fontId="36" fillId="0" borderId="34" xfId="3" applyFont="1" applyBorder="1" applyAlignment="1">
      <alignment vertical="center"/>
    </xf>
    <xf numFmtId="0" fontId="28" fillId="0" borderId="11" xfId="3" applyFont="1" applyBorder="1" applyAlignment="1">
      <alignment horizontal="center" vertical="center"/>
    </xf>
    <xf numFmtId="0" fontId="36" fillId="0" borderId="11" xfId="3" applyFont="1" applyBorder="1" applyAlignment="1">
      <alignment vertical="center"/>
    </xf>
    <xf numFmtId="0" fontId="36" fillId="0" borderId="319" xfId="3" applyFont="1" applyBorder="1" applyAlignment="1">
      <alignment vertical="center"/>
    </xf>
    <xf numFmtId="0" fontId="36" fillId="0" borderId="44" xfId="3" applyFont="1" applyBorder="1" applyAlignment="1">
      <alignment vertical="center"/>
    </xf>
    <xf numFmtId="0" fontId="38" fillId="0" borderId="236" xfId="3" applyFont="1" applyBorder="1" applyAlignment="1">
      <alignment horizontal="left" vertical="center" wrapText="1"/>
    </xf>
    <xf numFmtId="0" fontId="38" fillId="0" borderId="231" xfId="3" applyFont="1" applyBorder="1" applyAlignment="1">
      <alignment horizontal="left" vertical="center" wrapText="1"/>
    </xf>
    <xf numFmtId="0" fontId="38" fillId="0" borderId="320" xfId="3" applyFont="1" applyBorder="1" applyAlignment="1">
      <alignment horizontal="left" vertical="center" wrapText="1"/>
    </xf>
    <xf numFmtId="0" fontId="38" fillId="0" borderId="230" xfId="3" applyFont="1" applyBorder="1" applyAlignment="1">
      <alignment horizontal="left" vertical="center" wrapText="1"/>
    </xf>
    <xf numFmtId="0" fontId="29" fillId="0" borderId="188" xfId="3" applyFont="1" applyBorder="1" applyAlignment="1">
      <alignment horizontal="left" vertical="center" wrapText="1"/>
    </xf>
    <xf numFmtId="0" fontId="29" fillId="0" borderId="58" xfId="3" applyFont="1" applyBorder="1" applyAlignment="1">
      <alignment horizontal="left" vertical="center" wrapText="1"/>
    </xf>
    <xf numFmtId="166" fontId="20" fillId="14" borderId="35" xfId="0" applyNumberFormat="1" applyFont="1" applyFill="1" applyBorder="1" applyAlignment="1">
      <alignment horizontal="center" vertical="center"/>
    </xf>
  </cellXfs>
  <cellStyles count="11">
    <cellStyle name="Comma" xfId="10" builtinId="3"/>
    <cellStyle name="Comma 2" xfId="5" xr:uid="{7081FA5C-2D97-EB42-9CDC-46A54DF622B2}"/>
    <cellStyle name="Hyperlink" xfId="1" builtinId="8"/>
    <cellStyle name="Hyperlink 2" xfId="6" xr:uid="{DC3A3EF9-61F4-4D40-B342-D91CCF0C9582}"/>
    <cellStyle name="Normal" xfId="0" builtinId="0"/>
    <cellStyle name="Normal 13" xfId="8" xr:uid="{78EB107C-34C1-CB46-A12E-EF695D51A6BE}"/>
    <cellStyle name="Normal 2" xfId="3" xr:uid="{A4E1C762-2AAA-A54C-B4C4-0A403982CED9}"/>
    <cellStyle name="Normal 3" xfId="7" xr:uid="{611C8C8D-EC5A-5C4F-BC8A-C8D210AD5E6D}"/>
    <cellStyle name="Normal 4" xfId="9" xr:uid="{14EC493A-C6B0-7741-B507-4A7ADCF4526E}"/>
    <cellStyle name="Percent" xfId="2" builtinId="5"/>
    <cellStyle name="Percent 2" xfId="4" xr:uid="{7F2C83A1-70BE-B846-BA79-6F9634347AAD}"/>
  </cellStyles>
  <dxfs count="187">
    <dxf>
      <fill>
        <patternFill patternType="solid">
          <fgColor rgb="FFBFBFBF"/>
          <bgColor rgb="FFBFBFBF"/>
        </patternFill>
      </fill>
    </dxf>
    <dxf>
      <fill>
        <patternFill patternType="solid">
          <fgColor rgb="FFD9E8F2"/>
          <bgColor rgb="FFD9E8F2"/>
        </patternFill>
      </fill>
    </dxf>
    <dxf>
      <font>
        <color rgb="FF9C0006"/>
      </font>
      <fill>
        <patternFill>
          <bgColor rgb="FFFFC7CE"/>
        </patternFill>
      </fill>
    </dxf>
    <dxf>
      <font>
        <color rgb="FF9C0006"/>
      </font>
      <fill>
        <patternFill>
          <bgColor rgb="FFFFC7CE"/>
        </patternFill>
      </fill>
    </dxf>
    <dxf>
      <fill>
        <patternFill patternType="solid">
          <fgColor rgb="FFF4CCCC"/>
          <bgColor rgb="FFF4CCCC"/>
        </patternFill>
      </fill>
    </dxf>
    <dxf>
      <fill>
        <patternFill>
          <bgColor rgb="FFD9E8F2"/>
        </patternFill>
      </fill>
    </dxf>
    <dxf>
      <fill>
        <patternFill patternType="solid">
          <fgColor rgb="FFF4CCCC"/>
          <bgColor rgb="FFF4CCCC"/>
        </patternFill>
      </fill>
    </dxf>
    <dxf>
      <fill>
        <patternFill patternType="solid">
          <fgColor rgb="FFBFBFBF"/>
          <bgColor rgb="FFBFBFBF"/>
        </patternFill>
      </fill>
    </dxf>
    <dxf>
      <fill>
        <patternFill patternType="solid">
          <fgColor rgb="FFFFFFFF"/>
          <bgColor rgb="FFFFFFFF"/>
        </patternFill>
      </fill>
    </dxf>
    <dxf>
      <fill>
        <patternFill>
          <bgColor rgb="FFD9E8F2"/>
        </patternFill>
      </fill>
    </dxf>
    <dxf>
      <font>
        <color theme="5"/>
      </font>
      <fill>
        <patternFill>
          <bgColor rgb="FFFFC7CE"/>
        </patternFill>
      </fill>
      <border>
        <left style="thin">
          <color theme="5" tint="0.59996337778862885"/>
        </left>
        <right style="thin">
          <color theme="5" tint="0.59996337778862885"/>
        </right>
        <top style="thin">
          <color theme="5" tint="0.59996337778862885"/>
        </top>
        <bottom style="thin">
          <color theme="5" tint="0.59996337778862885"/>
        </bottom>
        <vertical/>
        <horizontal/>
      </border>
    </dxf>
    <dxf>
      <font>
        <color theme="0" tint="-0.24994659260841701"/>
      </font>
      <fill>
        <patternFill patternType="solid">
          <bgColor theme="0" tint="-0.24994659260841701"/>
        </patternFill>
      </fill>
    </dxf>
    <dxf>
      <fill>
        <patternFill>
          <bgColor rgb="FFBFBFBF"/>
        </patternFill>
      </fill>
    </dxf>
    <dxf>
      <font>
        <color theme="1" tint="0.24994659260841701"/>
      </font>
      <fill>
        <patternFill patternType="solid">
          <bgColor theme="0" tint="-0.24994659260841701"/>
        </patternFill>
      </fill>
    </dxf>
    <dxf>
      <font>
        <color rgb="FF9C0006"/>
      </font>
      <fill>
        <patternFill>
          <bgColor rgb="FFFFC7CE"/>
        </patternFill>
      </fill>
    </dxf>
    <dxf>
      <font>
        <color theme="0" tint="-0.24994659260841701"/>
      </font>
      <fill>
        <patternFill patternType="solid">
          <bgColor theme="0" tint="-0.24994659260841701"/>
        </patternFill>
      </fill>
    </dxf>
    <dxf>
      <font>
        <color theme="0" tint="-0.24994659260841701"/>
      </font>
      <fill>
        <patternFill patternType="solid">
          <bgColor theme="0" tint="-0.24994659260841701"/>
        </patternFill>
      </fill>
    </dxf>
    <dxf>
      <font>
        <color theme="1" tint="0.24994659260841701"/>
      </font>
      <fill>
        <patternFill>
          <bgColor theme="0" tint="-0.24994659260841701"/>
        </patternFill>
      </fill>
    </dxf>
    <dxf>
      <font>
        <color theme="1" tint="0.24994659260841701"/>
      </font>
      <fill>
        <patternFill patternType="solid">
          <bgColor theme="0" tint="-0.24994659260841701"/>
        </patternFill>
      </fill>
    </dxf>
    <dxf>
      <font>
        <color rgb="FF9C0006"/>
      </font>
      <fill>
        <patternFill>
          <bgColor rgb="FFFFC7CE"/>
        </patternFill>
      </fill>
    </dxf>
    <dxf>
      <fill>
        <patternFill>
          <bgColor rgb="FFD9D9D9"/>
        </patternFill>
      </fill>
    </dxf>
    <dxf>
      <font>
        <color rgb="FF9C0006"/>
      </font>
      <fill>
        <patternFill>
          <bgColor rgb="FFFFC7CE"/>
        </patternFill>
      </fill>
    </dxf>
    <dxf>
      <font>
        <color rgb="FF9C0006"/>
      </font>
      <fill>
        <patternFill>
          <bgColor rgb="FFFFC7CE"/>
        </patternFill>
      </fill>
    </dxf>
    <dxf>
      <font>
        <color theme="1" tint="0.24994659260841701"/>
      </font>
      <fill>
        <patternFill>
          <bgColor theme="0" tint="-0.24994659260841701"/>
        </patternFill>
      </fill>
    </dxf>
    <dxf>
      <font>
        <color theme="0" tint="-0.24994659260841701"/>
      </font>
      <fill>
        <patternFill patternType="solid">
          <bgColor theme="0" tint="-0.24994659260841701"/>
        </patternFill>
      </fill>
    </dxf>
    <dxf>
      <font>
        <color theme="0" tint="-0.24994659260841701"/>
      </font>
      <fill>
        <patternFill patternType="solid">
          <bgColor theme="0" tint="-0.24994659260841701"/>
        </patternFill>
      </fill>
    </dxf>
    <dxf>
      <fill>
        <patternFill>
          <bgColor rgb="FFD9E8F2"/>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0" tint="-0.24994659260841701"/>
      </font>
      <fill>
        <patternFill patternType="solid">
          <bgColor theme="0" tint="-0.24994659260841701"/>
        </patternFill>
      </fill>
    </dxf>
    <dxf>
      <font>
        <color theme="0" tint="-0.24994659260841701"/>
      </font>
      <fill>
        <patternFill patternType="solid">
          <bgColor theme="0" tint="-0.24994659260841701"/>
        </patternFill>
      </fill>
    </dxf>
    <dxf>
      <font>
        <color theme="1" tint="0.24994659260841701"/>
      </font>
      <fill>
        <patternFill>
          <bgColor theme="0" tint="-0.24994659260841701"/>
        </patternFill>
      </fill>
    </dxf>
    <dxf>
      <font>
        <color theme="1" tint="0.24994659260841701"/>
      </font>
      <fill>
        <patternFill patternType="solid">
          <bgColor theme="0" tint="-0.24994659260841701"/>
        </patternFill>
      </fill>
    </dxf>
    <dxf>
      <font>
        <color theme="1" tint="0.24994659260841701"/>
      </font>
      <fill>
        <patternFill patternType="solid">
          <bgColor theme="0" tint="-0.24994659260841701"/>
        </patternFill>
      </fill>
    </dxf>
    <dxf>
      <font>
        <color theme="1" tint="0.24994659260841701"/>
      </font>
      <fill>
        <patternFill patternType="solid">
          <bgColor theme="0" tint="-0.24994659260841701"/>
        </patternFill>
      </fill>
    </dxf>
    <dxf>
      <font>
        <color rgb="FF9C0006"/>
      </font>
      <fill>
        <patternFill>
          <bgColor rgb="FFFFC7CE"/>
        </patternFill>
      </fill>
    </dxf>
    <dxf>
      <font>
        <color theme="1"/>
      </font>
      <fill>
        <patternFill>
          <bgColor theme="2"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1" tint="0.24994659260841701"/>
      </font>
      <fill>
        <patternFill>
          <bgColor theme="0" tint="-0.24994659260841701"/>
        </patternFill>
      </fill>
    </dxf>
    <dxf>
      <font>
        <color theme="0" tint="-0.24994659260841701"/>
      </font>
      <fill>
        <patternFill patternType="solid">
          <bgColor theme="0" tint="-0.24994659260841701"/>
        </patternFill>
      </fill>
    </dxf>
    <dxf>
      <font>
        <color theme="1" tint="0.24994659260841701"/>
      </font>
      <fill>
        <patternFill patternType="solid">
          <bgColor theme="0" tint="-0.24994659260841701"/>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ont>
        <color rgb="FF9C0006"/>
      </font>
      <fill>
        <patternFill>
          <bgColor rgb="FFFFC7CE"/>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ill>
        <patternFill>
          <bgColor rgb="FFD9E8F2"/>
        </patternFill>
      </fill>
    </dxf>
    <dxf>
      <fill>
        <patternFill>
          <bgColor rgb="FFD9E8F2"/>
        </patternFill>
      </fill>
    </dxf>
    <dxf>
      <font>
        <color rgb="FF9C0006"/>
      </font>
      <fill>
        <patternFill>
          <bgColor rgb="FFFFC7CE"/>
        </patternFill>
      </fill>
    </dxf>
    <dxf>
      <font>
        <color rgb="FF9C0006"/>
      </font>
      <fill>
        <patternFill>
          <bgColor rgb="FFFFC7CE"/>
        </patternFill>
      </fill>
    </dxf>
    <dxf>
      <fill>
        <patternFill patternType="solid">
          <fgColor indexed="64"/>
          <bgColor rgb="FFD9E8F2"/>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0"/>
        </patternFill>
      </fill>
    </dxf>
    <dxf>
      <fill>
        <patternFill patternType="none">
          <bgColor auto="1"/>
        </patternFill>
      </fill>
    </dxf>
    <dxf>
      <fill>
        <patternFill>
          <bgColor theme="0"/>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ont>
        <color rgb="FF9C0006"/>
      </font>
      <fill>
        <patternFill>
          <bgColor rgb="FFFFC7CE"/>
        </patternFill>
      </fill>
    </dxf>
    <dxf>
      <fill>
        <patternFill>
          <bgColor theme="0"/>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ont>
        <color rgb="FF9C0006"/>
      </font>
      <fill>
        <patternFill>
          <bgColor rgb="FFFFC7CE"/>
        </patternFill>
      </fill>
    </dxf>
    <dxf>
      <fill>
        <patternFill>
          <bgColor rgb="FFD9E8F2"/>
        </patternFill>
      </fill>
    </dxf>
    <dxf>
      <fill>
        <patternFill patternType="solid">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ill>
        <patternFill>
          <bgColor rgb="FFD9E8F2"/>
        </patternFill>
      </fill>
    </dxf>
    <dxf>
      <font>
        <color rgb="FF9C0006"/>
      </font>
      <fill>
        <patternFill>
          <bgColor rgb="FFFFC7CE"/>
        </patternFill>
      </fill>
    </dxf>
    <dxf>
      <fill>
        <patternFill>
          <bgColor rgb="FFD9E8F2"/>
        </patternFill>
      </fill>
    </dxf>
    <dxf>
      <font>
        <color rgb="FF9C0006"/>
      </font>
      <fill>
        <patternFill>
          <bgColor rgb="FFFFC7CE"/>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ill>
        <patternFill>
          <bgColor rgb="FFD9E8F2"/>
        </patternFill>
      </fill>
    </dxf>
    <dxf>
      <fill>
        <patternFill>
          <bgColor rgb="FFD9E8F2"/>
        </patternFill>
      </fill>
    </dxf>
    <dxf>
      <fill>
        <patternFill>
          <bgColor rgb="FFD9E8F2"/>
        </patternFill>
      </fill>
    </dxf>
    <dxf>
      <fill>
        <patternFill>
          <bgColor rgb="FFD9E8F2"/>
        </patternFill>
      </fill>
    </dxf>
    <dxf>
      <fill>
        <patternFill>
          <bgColor rgb="FFD9E8F2"/>
        </patternFill>
      </fill>
    </dxf>
    <dxf>
      <font>
        <color rgb="FF9C0006"/>
      </font>
      <fill>
        <patternFill>
          <bgColor rgb="FFFFC7CE"/>
        </patternFill>
      </fill>
    </dxf>
    <dxf>
      <fill>
        <patternFill>
          <bgColor rgb="FFD9E8F2"/>
        </patternFill>
      </fill>
    </dxf>
    <dxf>
      <font>
        <color rgb="FF9C0006"/>
      </font>
      <fill>
        <patternFill>
          <bgColor rgb="FFFFC7CE"/>
        </patternFill>
      </fill>
    </dxf>
    <dxf>
      <fill>
        <patternFill>
          <bgColor rgb="FFD9E8F2"/>
        </patternFill>
      </fill>
    </dxf>
    <dxf>
      <font>
        <color rgb="FF9C0006"/>
      </font>
      <fill>
        <patternFill>
          <bgColor rgb="FFFFC7CE"/>
        </patternFill>
      </fill>
    </dxf>
    <dxf>
      <fill>
        <patternFill>
          <bgColor rgb="FFD9E8F2"/>
        </patternFill>
      </fill>
    </dxf>
    <dxf>
      <font>
        <color rgb="FF9C0006"/>
      </font>
      <fill>
        <patternFill>
          <bgColor rgb="FFFFC7CE"/>
        </patternFill>
      </fill>
    </dxf>
    <dxf>
      <font>
        <color rgb="FFFF0000"/>
      </font>
      <fill>
        <patternFill patternType="solid">
          <fgColor rgb="FFF4CCCC"/>
          <bgColor rgb="FFF4CCC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9E8F2"/>
        </patternFill>
      </fill>
    </dxf>
    <dxf>
      <font>
        <color theme="1"/>
      </font>
      <fill>
        <patternFill>
          <bgColor theme="0"/>
        </patternFill>
      </fill>
    </dxf>
    <dxf>
      <font>
        <color theme="0"/>
      </font>
    </dxf>
    <dxf>
      <fill>
        <patternFill>
          <bgColor theme="0"/>
        </patternFill>
      </fill>
    </dxf>
    <dxf>
      <fill>
        <patternFill>
          <bgColor theme="0"/>
        </patternFill>
      </fill>
    </dxf>
    <dxf>
      <fill>
        <patternFill>
          <bgColor theme="0"/>
        </patternFill>
      </fill>
    </dxf>
    <dxf>
      <fill>
        <patternFill>
          <bgColor rgb="FFD9D9D9"/>
        </patternFill>
      </fill>
    </dxf>
    <dxf>
      <fill>
        <patternFill>
          <bgColor rgb="FFD9D9D9"/>
        </patternFill>
      </fill>
    </dxf>
    <dxf>
      <fill>
        <patternFill>
          <bgColor theme="0"/>
        </patternFill>
      </fill>
    </dxf>
    <dxf>
      <fill>
        <patternFill>
          <bgColor theme="0"/>
        </patternFill>
      </fill>
    </dxf>
    <dxf>
      <fill>
        <patternFill>
          <bgColor rgb="FFD9D9D9"/>
        </patternFill>
      </fill>
    </dxf>
    <dxf>
      <fill>
        <patternFill>
          <bgColor theme="0"/>
        </patternFill>
      </fill>
    </dxf>
    <dxf>
      <fill>
        <patternFill>
          <bgColor rgb="FFD9D9D9"/>
        </patternFill>
      </fill>
    </dxf>
    <dxf>
      <fill>
        <patternFill>
          <bgColor rgb="FFD9D9D9"/>
        </patternFill>
      </fill>
    </dxf>
    <dxf>
      <fill>
        <patternFill>
          <bgColor theme="0"/>
        </patternFill>
      </fill>
    </dxf>
    <dxf>
      <fill>
        <patternFill>
          <bgColor theme="0"/>
        </patternFill>
      </fill>
    </dxf>
    <dxf>
      <fill>
        <patternFill>
          <bgColor rgb="FFD9D9D9"/>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patternType="solid">
          <fgColor rgb="FFF4CCCC"/>
          <bgColor rgb="FFF4CCCC"/>
        </patternFill>
      </fill>
    </dxf>
    <dxf>
      <fill>
        <patternFill>
          <bgColor rgb="FFD9E8F2"/>
        </patternFill>
      </fill>
    </dxf>
    <dxf>
      <fill>
        <patternFill patternType="solid">
          <fgColor rgb="FFD9E8F2"/>
          <bgColor rgb="FFD9E8F2"/>
        </patternFill>
      </fill>
    </dxf>
    <dxf>
      <fill>
        <patternFill>
          <bgColor rgb="FFD9E8F2"/>
        </patternFill>
      </fill>
    </dxf>
    <dxf>
      <font>
        <color rgb="FF000000"/>
      </font>
      <fill>
        <patternFill patternType="solid">
          <fgColor rgb="FFD9E8F2"/>
          <bgColor rgb="FFD9E8F2"/>
        </patternFill>
      </fill>
    </dxf>
    <dxf>
      <fill>
        <patternFill>
          <bgColor theme="0"/>
        </patternFill>
      </fill>
    </dxf>
    <dxf>
      <font>
        <color rgb="FF000000"/>
      </font>
      <fill>
        <patternFill patternType="solid">
          <fgColor rgb="FFD9E8F2"/>
          <bgColor theme="0"/>
        </patternFill>
      </fill>
    </dxf>
  </dxfs>
  <tableStyles count="0" defaultTableStyle="TableStyleMedium2" defaultPivotStyle="PivotStyleLight16"/>
  <colors>
    <mruColors>
      <color rgb="FF3C89B7"/>
      <color rgb="FFD9D9D9"/>
      <color rgb="FFD9E8F2"/>
      <color rgb="FF8BBBD5"/>
      <color rgb="FF818181"/>
      <color rgb="FF8BBCD6"/>
      <color rgb="FF061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7</xdr:col>
      <xdr:colOff>333375</xdr:colOff>
      <xdr:row>23</xdr:row>
      <xdr:rowOff>28575</xdr:rowOff>
    </xdr:from>
    <xdr:ext cx="228600" cy="3048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36463" y="3632363"/>
          <a:ext cx="219075" cy="29527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twoCellAnchor editAs="oneCell">
    <xdr:from>
      <xdr:col>0</xdr:col>
      <xdr:colOff>0</xdr:colOff>
      <xdr:row>0</xdr:row>
      <xdr:rowOff>0</xdr:rowOff>
    </xdr:from>
    <xdr:to>
      <xdr:col>4</xdr:col>
      <xdr:colOff>393700</xdr:colOff>
      <xdr:row>9</xdr:row>
      <xdr:rowOff>76200</xdr:rowOff>
    </xdr:to>
    <xdr:pic>
      <xdr:nvPicPr>
        <xdr:cNvPr id="4" name="Picture 3">
          <a:extLst>
            <a:ext uri="{FF2B5EF4-FFF2-40B4-BE49-F238E27FC236}">
              <a16:creationId xmlns:a16="http://schemas.microsoft.com/office/drawing/2014/main" id="{BF01F59A-DDC5-6F49-B054-47059F7BAA0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650" t="16111" b="5555"/>
        <a:stretch/>
      </xdr:blipFill>
      <xdr:spPr>
        <a:xfrm>
          <a:off x="0" y="0"/>
          <a:ext cx="3213100" cy="1790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546100</xdr:colOff>
      <xdr:row>1</xdr:row>
      <xdr:rowOff>38100</xdr:rowOff>
    </xdr:from>
    <xdr:to>
      <xdr:col>27</xdr:col>
      <xdr:colOff>482600</xdr:colOff>
      <xdr:row>9</xdr:row>
      <xdr:rowOff>139700</xdr:rowOff>
    </xdr:to>
    <xdr:pic>
      <xdr:nvPicPr>
        <xdr:cNvPr id="16" name="Picture 15">
          <a:extLst>
            <a:ext uri="{FF2B5EF4-FFF2-40B4-BE49-F238E27FC236}">
              <a16:creationId xmlns:a16="http://schemas.microsoft.com/office/drawing/2014/main" id="{0FA8651F-B7C0-6A46-87F5-A3FBCC20EBF5}"/>
            </a:ext>
          </a:extLst>
        </xdr:cNvPr>
        <xdr:cNvPicPr>
          <a:picLocks noChangeAspect="1"/>
        </xdr:cNvPicPr>
      </xdr:nvPicPr>
      <xdr:blipFill>
        <a:blip xmlns:r="http://schemas.openxmlformats.org/officeDocument/2006/relationships" r:embed="rId1"/>
        <a:stretch>
          <a:fillRect/>
        </a:stretch>
      </xdr:blipFill>
      <xdr:spPr>
        <a:xfrm>
          <a:off x="16230600" y="228600"/>
          <a:ext cx="6540500" cy="1625600"/>
        </a:xfrm>
        <a:prstGeom prst="rect">
          <a:avLst/>
        </a:prstGeom>
      </xdr:spPr>
    </xdr:pic>
    <xdr:clientData/>
  </xdr:twoCellAnchor>
  <xdr:twoCellAnchor editAs="oneCell">
    <xdr:from>
      <xdr:col>10</xdr:col>
      <xdr:colOff>12700</xdr:colOff>
      <xdr:row>1</xdr:row>
      <xdr:rowOff>0</xdr:rowOff>
    </xdr:from>
    <xdr:to>
      <xdr:col>19</xdr:col>
      <xdr:colOff>355600</xdr:colOff>
      <xdr:row>8</xdr:row>
      <xdr:rowOff>52448</xdr:rowOff>
    </xdr:to>
    <xdr:pic>
      <xdr:nvPicPr>
        <xdr:cNvPr id="17" name="Picture 16">
          <a:extLst>
            <a:ext uri="{FF2B5EF4-FFF2-40B4-BE49-F238E27FC236}">
              <a16:creationId xmlns:a16="http://schemas.microsoft.com/office/drawing/2014/main" id="{4A735CE5-AB2D-E747-BA77-914EC46D3048}"/>
            </a:ext>
          </a:extLst>
        </xdr:cNvPr>
        <xdr:cNvPicPr>
          <a:picLocks noChangeAspect="1"/>
        </xdr:cNvPicPr>
      </xdr:nvPicPr>
      <xdr:blipFill>
        <a:blip xmlns:r="http://schemas.openxmlformats.org/officeDocument/2006/relationships" r:embed="rId2"/>
        <a:stretch>
          <a:fillRect/>
        </a:stretch>
      </xdr:blipFill>
      <xdr:spPr>
        <a:xfrm>
          <a:off x="8267700" y="190500"/>
          <a:ext cx="7772400" cy="1385948"/>
        </a:xfrm>
        <a:prstGeom prst="rect">
          <a:avLst/>
        </a:prstGeom>
      </xdr:spPr>
    </xdr:pic>
    <xdr:clientData/>
  </xdr:twoCellAnchor>
  <xdr:twoCellAnchor editAs="oneCell">
    <xdr:from>
      <xdr:col>10</xdr:col>
      <xdr:colOff>152400</xdr:colOff>
      <xdr:row>9</xdr:row>
      <xdr:rowOff>50799</xdr:rowOff>
    </xdr:from>
    <xdr:to>
      <xdr:col>17</xdr:col>
      <xdr:colOff>774700</xdr:colOff>
      <xdr:row>23</xdr:row>
      <xdr:rowOff>102418</xdr:rowOff>
    </xdr:to>
    <xdr:pic>
      <xdr:nvPicPr>
        <xdr:cNvPr id="18" name="Picture 17">
          <a:extLst>
            <a:ext uri="{FF2B5EF4-FFF2-40B4-BE49-F238E27FC236}">
              <a16:creationId xmlns:a16="http://schemas.microsoft.com/office/drawing/2014/main" id="{E16FD120-DE0C-F044-B237-0F963E12400B}"/>
            </a:ext>
          </a:extLst>
        </xdr:cNvPr>
        <xdr:cNvPicPr>
          <a:picLocks noChangeAspect="1"/>
        </xdr:cNvPicPr>
      </xdr:nvPicPr>
      <xdr:blipFill>
        <a:blip xmlns:r="http://schemas.openxmlformats.org/officeDocument/2006/relationships" r:embed="rId3"/>
        <a:stretch>
          <a:fillRect/>
        </a:stretch>
      </xdr:blipFill>
      <xdr:spPr>
        <a:xfrm>
          <a:off x="8407400" y="1765299"/>
          <a:ext cx="6400800" cy="2718619"/>
        </a:xfrm>
        <a:prstGeom prst="rect">
          <a:avLst/>
        </a:prstGeom>
      </xdr:spPr>
    </xdr:pic>
    <xdr:clientData/>
  </xdr:twoCellAnchor>
  <xdr:twoCellAnchor editAs="oneCell">
    <xdr:from>
      <xdr:col>10</xdr:col>
      <xdr:colOff>13708</xdr:colOff>
      <xdr:row>39</xdr:row>
      <xdr:rowOff>16422</xdr:rowOff>
    </xdr:from>
    <xdr:to>
      <xdr:col>14</xdr:col>
      <xdr:colOff>659954</xdr:colOff>
      <xdr:row>46</xdr:row>
      <xdr:rowOff>57062</xdr:rowOff>
    </xdr:to>
    <xdr:pic>
      <xdr:nvPicPr>
        <xdr:cNvPr id="19" name="Picture 18">
          <a:extLst>
            <a:ext uri="{FF2B5EF4-FFF2-40B4-BE49-F238E27FC236}">
              <a16:creationId xmlns:a16="http://schemas.microsoft.com/office/drawing/2014/main" id="{9F85F27C-3D32-7742-BD0A-992E72F717C4}"/>
            </a:ext>
          </a:extLst>
        </xdr:cNvPr>
        <xdr:cNvPicPr>
          <a:picLocks noChangeAspect="1"/>
        </xdr:cNvPicPr>
      </xdr:nvPicPr>
      <xdr:blipFill>
        <a:blip xmlns:r="http://schemas.openxmlformats.org/officeDocument/2006/relationships" r:embed="rId4"/>
        <a:stretch>
          <a:fillRect/>
        </a:stretch>
      </xdr:blipFill>
      <xdr:spPr>
        <a:xfrm>
          <a:off x="8268708" y="7445922"/>
          <a:ext cx="3948246" cy="1374140"/>
        </a:xfrm>
        <a:prstGeom prst="rect">
          <a:avLst/>
        </a:prstGeom>
      </xdr:spPr>
    </xdr:pic>
    <xdr:clientData/>
  </xdr:twoCellAnchor>
  <xdr:twoCellAnchor editAs="oneCell">
    <xdr:from>
      <xdr:col>9</xdr:col>
      <xdr:colOff>508000</xdr:colOff>
      <xdr:row>73</xdr:row>
      <xdr:rowOff>63500</xdr:rowOff>
    </xdr:from>
    <xdr:to>
      <xdr:col>15</xdr:col>
      <xdr:colOff>266700</xdr:colOff>
      <xdr:row>76</xdr:row>
      <xdr:rowOff>101600</xdr:rowOff>
    </xdr:to>
    <xdr:pic>
      <xdr:nvPicPr>
        <xdr:cNvPr id="20" name="Picture 19">
          <a:extLst>
            <a:ext uri="{FF2B5EF4-FFF2-40B4-BE49-F238E27FC236}">
              <a16:creationId xmlns:a16="http://schemas.microsoft.com/office/drawing/2014/main" id="{A77306AE-C0AC-1D41-AD9E-58016CBD5FCB}"/>
            </a:ext>
          </a:extLst>
        </xdr:cNvPr>
        <xdr:cNvPicPr>
          <a:picLocks noChangeAspect="1"/>
        </xdr:cNvPicPr>
      </xdr:nvPicPr>
      <xdr:blipFill>
        <a:blip xmlns:r="http://schemas.openxmlformats.org/officeDocument/2006/relationships" r:embed="rId5"/>
        <a:stretch>
          <a:fillRect/>
        </a:stretch>
      </xdr:blipFill>
      <xdr:spPr>
        <a:xfrm>
          <a:off x="7937500" y="13970000"/>
          <a:ext cx="4711700" cy="609600"/>
        </a:xfrm>
        <a:prstGeom prst="rect">
          <a:avLst/>
        </a:prstGeom>
      </xdr:spPr>
    </xdr:pic>
    <xdr:clientData/>
  </xdr:twoCellAnchor>
  <xdr:twoCellAnchor editAs="oneCell">
    <xdr:from>
      <xdr:col>10</xdr:col>
      <xdr:colOff>596515</xdr:colOff>
      <xdr:row>84</xdr:row>
      <xdr:rowOff>134698</xdr:rowOff>
    </xdr:from>
    <xdr:to>
      <xdr:col>16</xdr:col>
      <xdr:colOff>140469</xdr:colOff>
      <xdr:row>88</xdr:row>
      <xdr:rowOff>114301</xdr:rowOff>
    </xdr:to>
    <xdr:pic>
      <xdr:nvPicPr>
        <xdr:cNvPr id="21" name="Picture 20">
          <a:extLst>
            <a:ext uri="{FF2B5EF4-FFF2-40B4-BE49-F238E27FC236}">
              <a16:creationId xmlns:a16="http://schemas.microsoft.com/office/drawing/2014/main" id="{EFF831C8-7D03-FE4F-8660-F9604C9F9CF9}"/>
            </a:ext>
          </a:extLst>
        </xdr:cNvPr>
        <xdr:cNvPicPr>
          <a:picLocks noChangeAspect="1"/>
        </xdr:cNvPicPr>
      </xdr:nvPicPr>
      <xdr:blipFill>
        <a:blip xmlns:r="http://schemas.openxmlformats.org/officeDocument/2006/relationships" r:embed="rId6"/>
        <a:stretch>
          <a:fillRect/>
        </a:stretch>
      </xdr:blipFill>
      <xdr:spPr>
        <a:xfrm>
          <a:off x="8851515" y="16136698"/>
          <a:ext cx="4496954" cy="741603"/>
        </a:xfrm>
        <a:prstGeom prst="rect">
          <a:avLst/>
        </a:prstGeom>
      </xdr:spPr>
    </xdr:pic>
    <xdr:clientData/>
  </xdr:twoCellAnchor>
  <xdr:twoCellAnchor editAs="oneCell">
    <xdr:from>
      <xdr:col>10</xdr:col>
      <xdr:colOff>548410</xdr:colOff>
      <xdr:row>127</xdr:row>
      <xdr:rowOff>28865</xdr:rowOff>
    </xdr:from>
    <xdr:to>
      <xdr:col>18</xdr:col>
      <xdr:colOff>355985</xdr:colOff>
      <xdr:row>131</xdr:row>
      <xdr:rowOff>5236</xdr:rowOff>
    </xdr:to>
    <xdr:pic>
      <xdr:nvPicPr>
        <xdr:cNvPr id="22" name="Picture 21">
          <a:extLst>
            <a:ext uri="{FF2B5EF4-FFF2-40B4-BE49-F238E27FC236}">
              <a16:creationId xmlns:a16="http://schemas.microsoft.com/office/drawing/2014/main" id="{24994E9B-7E04-494E-86FC-DCDD3D9ED69B}"/>
            </a:ext>
          </a:extLst>
        </xdr:cNvPr>
        <xdr:cNvPicPr>
          <a:picLocks noChangeAspect="1"/>
        </xdr:cNvPicPr>
      </xdr:nvPicPr>
      <xdr:blipFill>
        <a:blip xmlns:r="http://schemas.openxmlformats.org/officeDocument/2006/relationships" r:embed="rId7"/>
        <a:stretch>
          <a:fillRect/>
        </a:stretch>
      </xdr:blipFill>
      <xdr:spPr>
        <a:xfrm>
          <a:off x="8803410" y="23079365"/>
          <a:ext cx="6411575" cy="738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haseena/Downloads/SBTi-Buildings-Target-Setting-Tool%20v1.2%20DRAFT%20(4).xlsx" TargetMode="External"/><Relationship Id="rId1" Type="http://schemas.openxmlformats.org/officeDocument/2006/relationships/externalLinkPath" Target="SBTi-Buildings-Target-Setting-Tool%20v1.2%20DRAFT%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In-Use NT Targets"/>
      <sheetName val="Embodied NT Targets"/>
      <sheetName val="Aggregator Near Term Targets"/>
      <sheetName val="Net-Zero Targets"/>
      <sheetName val="Aggregator Net-Zero Targets"/>
      <sheetName val="Category 15 Targets (FINZ)"/>
      <sheetName val="Aggregator Category 15 (FINZ)"/>
      <sheetName val="Available Geographies"/>
      <sheetName val="Available Building Types"/>
      <sheetName val="Calculations"/>
      <sheetName val="Category 15 Calculations"/>
      <sheetName val="DropDowns"/>
      <sheetName val="LookUps"/>
      <sheetName val="CRREM_1"/>
      <sheetName val="1 - 1.5C CO2"/>
      <sheetName val="3 - 1.5C GHGe"/>
      <sheetName val="Grid EF"/>
      <sheetName val="Country_Area"/>
      <sheetName val="Cat15DropDowns"/>
      <sheetName val="Cat15LookUps"/>
      <sheetName val="Global"/>
      <sheetName val="Embodied"/>
    </sheetNames>
    <sheetDataSet>
      <sheetData sheetId="0"/>
      <sheetData sheetId="1"/>
      <sheetData sheetId="2"/>
      <sheetData sheetId="3"/>
      <sheetData sheetId="4"/>
      <sheetData sheetId="5"/>
      <sheetData sheetId="6">
        <row r="25">
          <cell r="C25">
            <v>2024</v>
          </cell>
        </row>
        <row r="33">
          <cell r="C33">
            <v>2030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https://form.asana.com/?k=TlIchEImpIFXhDWWOCfvXA&amp;d=1135532566896050"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9:Z1009"/>
  <sheetViews>
    <sheetView tabSelected="1" zoomScale="64" workbookViewId="0">
      <selection activeCell="F3" sqref="F3"/>
    </sheetView>
  </sheetViews>
  <sheetFormatPr baseColWidth="10" defaultColWidth="14.5" defaultRowHeight="15" customHeight="1"/>
  <cols>
    <col min="1" max="1" width="5.5" style="3" customWidth="1"/>
    <col min="2" max="10" width="10.5" style="3" customWidth="1"/>
    <col min="11" max="11" width="19.83203125" style="3" customWidth="1"/>
    <col min="12" max="12" width="10.5" style="3" customWidth="1"/>
    <col min="13" max="13" width="23.83203125" style="3" customWidth="1"/>
    <col min="14" max="14" width="10.5" style="3" customWidth="1"/>
    <col min="15" max="21" width="10.5" style="3" hidden="1" customWidth="1"/>
    <col min="22" max="26" width="10.6640625" style="3" customWidth="1"/>
    <col min="27" max="16384" width="14.5" style="3"/>
  </cols>
  <sheetData>
    <row r="9" spans="1:26">
      <c r="N9" s="4"/>
      <c r="O9" s="4"/>
      <c r="P9" s="4"/>
      <c r="Q9" s="4"/>
      <c r="R9" s="4"/>
      <c r="S9" s="4"/>
      <c r="T9" s="4"/>
      <c r="U9" s="4"/>
      <c r="V9" s="5"/>
      <c r="W9" s="6"/>
      <c r="X9" s="6"/>
      <c r="Y9" s="6"/>
      <c r="Z9" s="6"/>
    </row>
    <row r="10" spans="1:26">
      <c r="A10" s="688" t="s">
        <v>1012</v>
      </c>
      <c r="B10" s="689"/>
      <c r="C10" s="689"/>
      <c r="D10" s="689"/>
      <c r="E10" s="689"/>
      <c r="F10" s="689"/>
      <c r="G10" s="689"/>
      <c r="H10" s="689"/>
      <c r="I10" s="689"/>
      <c r="J10" s="689"/>
      <c r="K10" s="689"/>
      <c r="L10" s="689"/>
      <c r="M10" s="689"/>
      <c r="N10" s="4"/>
      <c r="O10" s="4"/>
      <c r="P10" s="4"/>
      <c r="Q10" s="4"/>
      <c r="R10" s="4"/>
      <c r="S10" s="4"/>
      <c r="T10" s="4"/>
      <c r="U10" s="4"/>
      <c r="V10" s="5"/>
      <c r="W10" s="6"/>
      <c r="X10" s="6"/>
      <c r="Y10" s="6"/>
      <c r="Z10" s="6"/>
    </row>
    <row r="11" spans="1:26">
      <c r="A11" s="689"/>
      <c r="B11" s="690"/>
      <c r="C11" s="690"/>
      <c r="D11" s="690"/>
      <c r="E11" s="690"/>
      <c r="F11" s="690"/>
      <c r="G11" s="690"/>
      <c r="H11" s="690"/>
      <c r="I11" s="690"/>
      <c r="J11" s="690"/>
      <c r="K11" s="690"/>
      <c r="L11" s="690"/>
      <c r="M11" s="689"/>
      <c r="N11" s="4"/>
      <c r="O11" s="4"/>
      <c r="P11" s="4"/>
      <c r="Q11" s="4"/>
      <c r="R11" s="4"/>
      <c r="S11" s="4"/>
      <c r="T11" s="4"/>
      <c r="U11" s="4"/>
      <c r="V11" s="5"/>
      <c r="W11" s="6"/>
      <c r="X11" s="6"/>
      <c r="Y11" s="6"/>
      <c r="Z11" s="6"/>
    </row>
    <row r="12" spans="1:26">
      <c r="A12" s="689"/>
      <c r="B12" s="690"/>
      <c r="C12" s="690"/>
      <c r="D12" s="690"/>
      <c r="E12" s="690"/>
      <c r="F12" s="690"/>
      <c r="G12" s="690"/>
      <c r="H12" s="690"/>
      <c r="I12" s="690"/>
      <c r="J12" s="690"/>
      <c r="K12" s="690"/>
      <c r="L12" s="690"/>
      <c r="M12" s="689"/>
      <c r="N12" s="4"/>
      <c r="O12" s="4"/>
      <c r="P12" s="4"/>
      <c r="Q12" s="4"/>
      <c r="R12" s="4"/>
      <c r="S12" s="4"/>
      <c r="T12" s="4"/>
      <c r="U12" s="4"/>
      <c r="V12" s="5"/>
      <c r="W12" s="6"/>
      <c r="X12" s="6"/>
      <c r="Y12" s="6"/>
      <c r="Z12" s="6"/>
    </row>
    <row r="13" spans="1:26">
      <c r="A13" s="689"/>
      <c r="B13" s="690"/>
      <c r="C13" s="690"/>
      <c r="D13" s="690"/>
      <c r="E13" s="690"/>
      <c r="F13" s="690"/>
      <c r="G13" s="690"/>
      <c r="H13" s="690"/>
      <c r="I13" s="690"/>
      <c r="J13" s="690"/>
      <c r="K13" s="690"/>
      <c r="L13" s="690"/>
      <c r="M13" s="689"/>
      <c r="N13" s="4"/>
      <c r="O13" s="4"/>
      <c r="P13" s="4"/>
      <c r="Q13" s="4"/>
      <c r="R13" s="4"/>
      <c r="S13" s="4"/>
      <c r="T13" s="4"/>
      <c r="U13" s="4"/>
      <c r="V13" s="5"/>
      <c r="W13" s="6"/>
      <c r="X13" s="6"/>
      <c r="Y13" s="6"/>
      <c r="Z13" s="6"/>
    </row>
    <row r="14" spans="1:26">
      <c r="A14" s="689"/>
      <c r="B14" s="690"/>
      <c r="C14" s="690"/>
      <c r="D14" s="690"/>
      <c r="E14" s="690"/>
      <c r="F14" s="690"/>
      <c r="G14" s="690"/>
      <c r="H14" s="690"/>
      <c r="I14" s="690"/>
      <c r="J14" s="690"/>
      <c r="K14" s="690"/>
      <c r="L14" s="690"/>
      <c r="M14" s="689"/>
      <c r="N14" s="4"/>
      <c r="O14" s="4"/>
      <c r="P14" s="4"/>
      <c r="Q14" s="4"/>
      <c r="R14" s="4"/>
      <c r="S14" s="4"/>
      <c r="T14" s="4"/>
      <c r="U14" s="4"/>
      <c r="V14" s="5"/>
      <c r="W14" s="6"/>
      <c r="X14" s="6"/>
      <c r="Y14" s="6"/>
      <c r="Z14" s="6"/>
    </row>
    <row r="15" spans="1:26">
      <c r="A15" s="689"/>
      <c r="B15" s="690"/>
      <c r="C15" s="690"/>
      <c r="D15" s="690"/>
      <c r="E15" s="690"/>
      <c r="F15" s="690"/>
      <c r="G15" s="690"/>
      <c r="H15" s="690"/>
      <c r="I15" s="690"/>
      <c r="J15" s="690"/>
      <c r="K15" s="690"/>
      <c r="L15" s="690"/>
      <c r="M15" s="689"/>
      <c r="N15" s="4"/>
      <c r="O15" s="4"/>
      <c r="P15" s="4"/>
      <c r="Q15" s="4"/>
      <c r="R15" s="4"/>
      <c r="S15" s="4"/>
      <c r="T15" s="4"/>
      <c r="U15" s="4"/>
      <c r="V15" s="5"/>
      <c r="W15" s="6"/>
      <c r="X15" s="6"/>
      <c r="Y15" s="6"/>
      <c r="Z15" s="6"/>
    </row>
    <row r="16" spans="1:26">
      <c r="A16" s="689"/>
      <c r="B16" s="690"/>
      <c r="C16" s="690"/>
      <c r="D16" s="690"/>
      <c r="E16" s="690"/>
      <c r="F16" s="690"/>
      <c r="G16" s="690"/>
      <c r="H16" s="690"/>
      <c r="I16" s="690"/>
      <c r="J16" s="690"/>
      <c r="K16" s="690"/>
      <c r="L16" s="690"/>
      <c r="M16" s="689"/>
      <c r="N16" s="4"/>
      <c r="O16" s="4"/>
      <c r="P16" s="4"/>
      <c r="Q16" s="4"/>
      <c r="R16" s="4"/>
      <c r="S16" s="4"/>
      <c r="T16" s="4"/>
      <c r="U16" s="4"/>
      <c r="V16" s="5"/>
      <c r="W16" s="6"/>
      <c r="X16" s="6"/>
      <c r="Y16" s="6"/>
      <c r="Z16" s="6"/>
    </row>
    <row r="17" spans="1:26">
      <c r="A17" s="689"/>
      <c r="B17" s="690"/>
      <c r="C17" s="690"/>
      <c r="D17" s="690"/>
      <c r="E17" s="690"/>
      <c r="F17" s="690"/>
      <c r="G17" s="690"/>
      <c r="H17" s="690"/>
      <c r="I17" s="690"/>
      <c r="J17" s="690"/>
      <c r="K17" s="690"/>
      <c r="L17" s="690"/>
      <c r="M17" s="689"/>
      <c r="N17" s="4"/>
      <c r="O17" s="4"/>
      <c r="P17" s="4"/>
      <c r="Q17" s="4"/>
      <c r="R17" s="4"/>
      <c r="S17" s="4"/>
      <c r="T17" s="4"/>
      <c r="U17" s="4"/>
      <c r="V17" s="5"/>
      <c r="W17" s="6"/>
      <c r="X17" s="6"/>
      <c r="Y17" s="6"/>
      <c r="Z17" s="6"/>
    </row>
    <row r="18" spans="1:26">
      <c r="A18" s="689"/>
      <c r="B18" s="690"/>
      <c r="C18" s="690"/>
      <c r="D18" s="690"/>
      <c r="E18" s="690"/>
      <c r="F18" s="690"/>
      <c r="G18" s="690"/>
      <c r="H18" s="690"/>
      <c r="I18" s="690"/>
      <c r="J18" s="690"/>
      <c r="K18" s="690"/>
      <c r="L18" s="690"/>
      <c r="M18" s="689"/>
      <c r="N18" s="4"/>
      <c r="O18" s="4"/>
      <c r="P18" s="4"/>
      <c r="Q18" s="4"/>
      <c r="R18" s="4"/>
      <c r="S18" s="4"/>
      <c r="T18" s="4"/>
      <c r="U18" s="4"/>
      <c r="V18" s="5"/>
      <c r="W18" s="6"/>
      <c r="X18" s="6"/>
      <c r="Y18" s="6"/>
      <c r="Z18" s="6"/>
    </row>
    <row r="19" spans="1:26">
      <c r="A19" s="689"/>
      <c r="B19" s="690"/>
      <c r="C19" s="690"/>
      <c r="D19" s="690"/>
      <c r="E19" s="690"/>
      <c r="F19" s="690"/>
      <c r="G19" s="690"/>
      <c r="H19" s="690"/>
      <c r="I19" s="690"/>
      <c r="J19" s="690"/>
      <c r="K19" s="690"/>
      <c r="L19" s="690"/>
      <c r="M19" s="689"/>
      <c r="N19" s="4"/>
      <c r="O19" s="4"/>
      <c r="P19" s="4"/>
      <c r="Q19" s="4"/>
      <c r="R19" s="4"/>
      <c r="S19" s="4"/>
      <c r="T19" s="4"/>
      <c r="U19" s="4"/>
      <c r="V19" s="5"/>
      <c r="W19" s="7"/>
      <c r="X19" s="6"/>
      <c r="Y19" s="6"/>
      <c r="Z19" s="6"/>
    </row>
    <row r="20" spans="1:26">
      <c r="A20" s="689"/>
      <c r="B20" s="690"/>
      <c r="C20" s="690"/>
      <c r="D20" s="690"/>
      <c r="E20" s="690"/>
      <c r="F20" s="690"/>
      <c r="G20" s="690"/>
      <c r="H20" s="690"/>
      <c r="I20" s="690"/>
      <c r="J20" s="690"/>
      <c r="K20" s="690"/>
      <c r="L20" s="690"/>
      <c r="M20" s="689"/>
      <c r="N20" s="4"/>
      <c r="O20" s="4"/>
      <c r="P20" s="4"/>
      <c r="Q20" s="4"/>
      <c r="R20" s="4"/>
      <c r="S20" s="4"/>
      <c r="T20" s="4"/>
      <c r="U20" s="4"/>
      <c r="V20" s="5"/>
      <c r="W20" s="7"/>
      <c r="X20" s="6"/>
      <c r="Y20" s="6"/>
      <c r="Z20" s="6"/>
    </row>
    <row r="21" spans="1:26">
      <c r="A21" s="689"/>
      <c r="B21" s="690"/>
      <c r="C21" s="690"/>
      <c r="D21" s="690"/>
      <c r="E21" s="690"/>
      <c r="F21" s="690"/>
      <c r="G21" s="690"/>
      <c r="H21" s="690"/>
      <c r="I21" s="690"/>
      <c r="J21" s="690"/>
      <c r="K21" s="690"/>
      <c r="L21" s="690"/>
      <c r="M21" s="689"/>
      <c r="N21" s="4"/>
      <c r="O21" s="4"/>
      <c r="P21" s="4"/>
      <c r="Q21" s="4"/>
      <c r="R21" s="4"/>
      <c r="S21" s="4"/>
      <c r="T21" s="4"/>
      <c r="U21" s="4"/>
      <c r="V21" s="5"/>
      <c r="W21" s="7"/>
      <c r="X21" s="6"/>
      <c r="Y21" s="6"/>
      <c r="Z21" s="6"/>
    </row>
    <row r="22" spans="1:26">
      <c r="A22" s="689"/>
      <c r="B22" s="690"/>
      <c r="C22" s="690"/>
      <c r="D22" s="690"/>
      <c r="E22" s="690"/>
      <c r="F22" s="690"/>
      <c r="G22" s="690"/>
      <c r="H22" s="690"/>
      <c r="I22" s="690"/>
      <c r="J22" s="690"/>
      <c r="K22" s="690"/>
      <c r="L22" s="690"/>
      <c r="M22" s="689"/>
      <c r="N22" s="4"/>
      <c r="O22" s="4"/>
      <c r="P22" s="4"/>
      <c r="Q22" s="4"/>
      <c r="R22" s="4"/>
      <c r="S22" s="4"/>
      <c r="T22" s="4"/>
      <c r="U22" s="4"/>
      <c r="V22" s="5"/>
      <c r="W22" s="7"/>
      <c r="X22" s="6"/>
      <c r="Y22" s="6"/>
      <c r="Z22" s="6"/>
    </row>
    <row r="23" spans="1:26">
      <c r="A23" s="689"/>
      <c r="B23" s="690"/>
      <c r="C23" s="690"/>
      <c r="D23" s="690"/>
      <c r="E23" s="690"/>
      <c r="F23" s="690"/>
      <c r="G23" s="690"/>
      <c r="H23" s="690"/>
      <c r="I23" s="690"/>
      <c r="J23" s="690"/>
      <c r="K23" s="690"/>
      <c r="L23" s="690"/>
      <c r="M23" s="689"/>
      <c r="N23" s="4"/>
      <c r="O23" s="4"/>
      <c r="P23" s="4"/>
      <c r="Q23" s="4"/>
      <c r="R23" s="4"/>
      <c r="S23" s="4"/>
      <c r="T23" s="4"/>
      <c r="U23" s="4"/>
      <c r="V23" s="5"/>
      <c r="W23" s="7"/>
      <c r="X23" s="6"/>
      <c r="Y23" s="6"/>
      <c r="Z23" s="6"/>
    </row>
    <row r="24" spans="1:26" ht="22.5" customHeight="1">
      <c r="A24" s="689"/>
      <c r="B24" s="690"/>
      <c r="C24" s="690"/>
      <c r="D24" s="690"/>
      <c r="E24" s="690"/>
      <c r="F24" s="690"/>
      <c r="G24" s="690"/>
      <c r="H24" s="690"/>
      <c r="I24" s="690"/>
      <c r="J24" s="690"/>
      <c r="K24" s="690"/>
      <c r="L24" s="690"/>
      <c r="M24" s="689"/>
      <c r="N24" s="4"/>
      <c r="O24" s="4"/>
      <c r="P24" s="4"/>
      <c r="Q24" s="4"/>
      <c r="R24" s="4"/>
      <c r="S24" s="4"/>
      <c r="T24" s="4"/>
      <c r="U24" s="4"/>
      <c r="V24" s="5"/>
      <c r="W24" s="8"/>
      <c r="X24" s="9"/>
      <c r="Y24" s="9"/>
      <c r="Z24" s="9"/>
    </row>
    <row r="25" spans="1:26" ht="67.5" customHeight="1">
      <c r="A25" s="689"/>
      <c r="B25" s="690"/>
      <c r="C25" s="690"/>
      <c r="D25" s="690"/>
      <c r="E25" s="690"/>
      <c r="F25" s="690"/>
      <c r="G25" s="690"/>
      <c r="H25" s="690"/>
      <c r="I25" s="690"/>
      <c r="J25" s="690"/>
      <c r="K25" s="690"/>
      <c r="L25" s="690"/>
      <c r="M25" s="689"/>
      <c r="N25" s="4"/>
      <c r="O25" s="4"/>
      <c r="P25" s="4"/>
      <c r="Q25" s="4"/>
      <c r="R25" s="4"/>
      <c r="S25" s="4"/>
      <c r="T25" s="4"/>
      <c r="U25" s="4"/>
      <c r="V25" s="5"/>
      <c r="W25" s="7"/>
      <c r="X25" s="6"/>
      <c r="Y25" s="6"/>
      <c r="Z25" s="6"/>
    </row>
    <row r="26" spans="1:26" ht="15.75" customHeight="1">
      <c r="A26" s="689"/>
      <c r="B26" s="690"/>
      <c r="C26" s="690"/>
      <c r="D26" s="690"/>
      <c r="E26" s="690"/>
      <c r="F26" s="690"/>
      <c r="G26" s="690"/>
      <c r="H26" s="690"/>
      <c r="I26" s="690"/>
      <c r="J26" s="690"/>
      <c r="K26" s="690"/>
      <c r="L26" s="690"/>
      <c r="M26" s="689"/>
      <c r="N26" s="4"/>
      <c r="O26" s="4"/>
      <c r="P26" s="4"/>
      <c r="Q26" s="4"/>
      <c r="R26" s="4"/>
      <c r="S26" s="4"/>
      <c r="T26" s="4"/>
      <c r="U26" s="4"/>
      <c r="V26" s="5"/>
      <c r="W26" s="8"/>
      <c r="X26" s="9"/>
      <c r="Y26" s="9"/>
      <c r="Z26" s="9"/>
    </row>
    <row r="27" spans="1:26" ht="85.5" customHeight="1">
      <c r="A27" s="689"/>
      <c r="B27" s="689"/>
      <c r="C27" s="689"/>
      <c r="D27" s="689"/>
      <c r="E27" s="689"/>
      <c r="F27" s="689"/>
      <c r="G27" s="689"/>
      <c r="H27" s="689"/>
      <c r="I27" s="689"/>
      <c r="J27" s="689"/>
      <c r="K27" s="689"/>
      <c r="L27" s="689"/>
      <c r="M27" s="689"/>
      <c r="N27" s="4"/>
      <c r="O27" s="4"/>
      <c r="P27" s="4"/>
      <c r="Q27" s="4"/>
      <c r="R27" s="4"/>
      <c r="S27" s="4"/>
      <c r="T27" s="4"/>
      <c r="U27" s="4"/>
      <c r="V27" s="5"/>
      <c r="W27" s="7"/>
      <c r="X27" s="6"/>
      <c r="Y27" s="6"/>
      <c r="Z27" s="6"/>
    </row>
    <row r="28" spans="1:26" ht="15.75" hidden="1" customHeight="1">
      <c r="A28" s="4"/>
      <c r="B28" s="4"/>
      <c r="C28" s="4"/>
      <c r="D28" s="4"/>
      <c r="E28" s="4"/>
      <c r="F28" s="4"/>
      <c r="G28" s="4"/>
      <c r="H28" s="4"/>
      <c r="I28" s="4"/>
      <c r="J28" s="4"/>
      <c r="K28" s="4"/>
      <c r="L28" s="4"/>
      <c r="M28" s="4"/>
      <c r="N28" s="4"/>
      <c r="O28" s="4"/>
      <c r="P28" s="4"/>
      <c r="Q28" s="4"/>
      <c r="R28" s="4"/>
      <c r="S28" s="4"/>
      <c r="T28" s="4"/>
      <c r="U28" s="4"/>
      <c r="V28" s="5"/>
      <c r="W28" s="7"/>
      <c r="X28" s="6"/>
      <c r="Y28" s="6"/>
      <c r="Z28" s="6"/>
    </row>
    <row r="29" spans="1:26" ht="15.75" hidden="1" customHeight="1">
      <c r="A29" s="4"/>
      <c r="B29" s="4"/>
      <c r="C29" s="4"/>
      <c r="D29" s="4"/>
      <c r="E29" s="4"/>
      <c r="F29" s="4"/>
      <c r="G29" s="4"/>
      <c r="H29" s="4"/>
      <c r="I29" s="4"/>
      <c r="J29" s="4"/>
      <c r="K29" s="4"/>
      <c r="L29" s="4"/>
      <c r="M29" s="4"/>
      <c r="N29" s="4"/>
      <c r="O29" s="4"/>
      <c r="P29" s="4"/>
      <c r="Q29" s="4"/>
      <c r="R29" s="4"/>
      <c r="S29" s="4"/>
      <c r="T29" s="4"/>
      <c r="U29" s="4"/>
      <c r="V29" s="5"/>
      <c r="W29" s="8"/>
      <c r="X29" s="9"/>
      <c r="Y29" s="9"/>
      <c r="Z29" s="9"/>
    </row>
    <row r="30" spans="1:26" ht="33.75" hidden="1" customHeight="1">
      <c r="A30" s="4"/>
      <c r="B30" s="4"/>
      <c r="C30" s="4"/>
      <c r="D30" s="4"/>
      <c r="E30" s="4"/>
      <c r="F30" s="4"/>
      <c r="G30" s="4"/>
      <c r="H30" s="4"/>
      <c r="I30" s="4"/>
      <c r="J30" s="4"/>
      <c r="K30" s="4"/>
      <c r="L30" s="4"/>
      <c r="M30" s="4"/>
      <c r="N30" s="4"/>
      <c r="O30" s="4"/>
      <c r="P30" s="4"/>
      <c r="Q30" s="4"/>
      <c r="R30" s="4"/>
      <c r="S30" s="4"/>
      <c r="T30" s="4"/>
      <c r="U30" s="4"/>
      <c r="V30" s="5"/>
      <c r="W30" s="7"/>
      <c r="X30" s="6"/>
      <c r="Y30" s="6"/>
      <c r="Z30" s="6"/>
    </row>
    <row r="31" spans="1:26" ht="15.75" hidden="1" customHeight="1">
      <c r="A31" s="4"/>
      <c r="B31" s="4"/>
      <c r="C31" s="4"/>
      <c r="D31" s="4"/>
      <c r="E31" s="4"/>
      <c r="F31" s="4"/>
      <c r="G31" s="4"/>
      <c r="H31" s="4"/>
      <c r="I31" s="4"/>
      <c r="J31" s="4"/>
      <c r="K31" s="4"/>
      <c r="L31" s="4"/>
      <c r="M31" s="4"/>
      <c r="N31" s="4"/>
      <c r="O31" s="4"/>
      <c r="P31" s="4"/>
      <c r="Q31" s="4"/>
      <c r="R31" s="4"/>
      <c r="S31" s="4"/>
      <c r="T31" s="4"/>
      <c r="U31" s="4"/>
      <c r="V31" s="5"/>
      <c r="W31" s="7"/>
      <c r="X31" s="6"/>
      <c r="Y31" s="6"/>
      <c r="Z31" s="6"/>
    </row>
    <row r="32" spans="1:26" ht="15.75" hidden="1" customHeight="1">
      <c r="A32" s="4"/>
      <c r="B32" s="4"/>
      <c r="C32" s="4"/>
      <c r="D32" s="4"/>
      <c r="E32" s="4"/>
      <c r="F32" s="4"/>
      <c r="G32" s="4"/>
      <c r="H32" s="4"/>
      <c r="I32" s="4"/>
      <c r="J32" s="4"/>
      <c r="K32" s="4"/>
      <c r="L32" s="4"/>
      <c r="M32" s="4"/>
      <c r="N32" s="4"/>
      <c r="O32" s="4"/>
      <c r="P32" s="4"/>
      <c r="Q32" s="4"/>
      <c r="R32" s="4"/>
      <c r="S32" s="4"/>
      <c r="T32" s="4"/>
      <c r="U32" s="4"/>
      <c r="V32" s="5"/>
      <c r="W32" s="7"/>
      <c r="X32" s="6"/>
      <c r="Y32" s="6"/>
      <c r="Z32" s="6"/>
    </row>
    <row r="33" spans="1:26" ht="42.75" hidden="1" customHeight="1">
      <c r="A33" s="4"/>
      <c r="B33" s="4"/>
      <c r="C33" s="4"/>
      <c r="D33" s="4"/>
      <c r="E33" s="4"/>
      <c r="F33" s="4"/>
      <c r="G33" s="4"/>
      <c r="H33" s="4"/>
      <c r="I33" s="4"/>
      <c r="J33" s="4"/>
      <c r="K33" s="4"/>
      <c r="L33" s="4"/>
      <c r="M33" s="4"/>
      <c r="N33" s="4"/>
      <c r="O33" s="4"/>
      <c r="P33" s="4"/>
      <c r="Q33" s="4"/>
      <c r="R33" s="4"/>
      <c r="S33" s="4"/>
      <c r="T33" s="4"/>
      <c r="U33" s="4"/>
      <c r="V33" s="5"/>
      <c r="W33" s="7"/>
      <c r="X33" s="6"/>
      <c r="Y33" s="6"/>
      <c r="Z33" s="6"/>
    </row>
    <row r="34" spans="1:26" ht="15.75" hidden="1" customHeight="1">
      <c r="A34" s="4"/>
      <c r="B34" s="4"/>
      <c r="C34" s="4"/>
      <c r="D34" s="4"/>
      <c r="E34" s="4"/>
      <c r="F34" s="4"/>
      <c r="G34" s="4"/>
      <c r="H34" s="4"/>
      <c r="I34" s="4"/>
      <c r="J34" s="4"/>
      <c r="K34" s="4"/>
      <c r="L34" s="4"/>
      <c r="M34" s="4"/>
      <c r="N34" s="4"/>
      <c r="O34" s="4"/>
      <c r="P34" s="4"/>
      <c r="Q34" s="4"/>
      <c r="R34" s="4"/>
      <c r="S34" s="4"/>
      <c r="T34" s="4"/>
      <c r="U34" s="4"/>
      <c r="V34" s="5"/>
      <c r="W34" s="7"/>
      <c r="X34" s="6"/>
      <c r="Y34" s="6"/>
      <c r="Z34" s="6"/>
    </row>
    <row r="35" spans="1:26" ht="15.75" hidden="1" customHeight="1">
      <c r="A35" s="4"/>
      <c r="B35" s="4"/>
      <c r="C35" s="4"/>
      <c r="D35" s="4"/>
      <c r="E35" s="4"/>
      <c r="F35" s="4"/>
      <c r="G35" s="4"/>
      <c r="H35" s="4"/>
      <c r="I35" s="4"/>
      <c r="J35" s="4"/>
      <c r="K35" s="4"/>
      <c r="L35" s="4"/>
      <c r="M35" s="4"/>
      <c r="N35" s="4"/>
      <c r="O35" s="4"/>
      <c r="P35" s="4"/>
      <c r="Q35" s="4"/>
      <c r="R35" s="4"/>
      <c r="S35" s="4"/>
      <c r="T35" s="4"/>
      <c r="U35" s="4"/>
      <c r="V35" s="5"/>
      <c r="W35" s="7"/>
      <c r="X35" s="6"/>
      <c r="Y35" s="6"/>
      <c r="Z35" s="6"/>
    </row>
    <row r="36" spans="1:26" ht="15.75" hidden="1" customHeight="1">
      <c r="A36" s="4"/>
      <c r="B36" s="4"/>
      <c r="C36" s="4"/>
      <c r="D36" s="4"/>
      <c r="E36" s="4"/>
      <c r="F36" s="4"/>
      <c r="G36" s="4"/>
      <c r="H36" s="4"/>
      <c r="I36" s="4"/>
      <c r="J36" s="4"/>
      <c r="K36" s="4"/>
      <c r="L36" s="4"/>
      <c r="M36" s="4"/>
      <c r="N36" s="4"/>
      <c r="O36" s="4"/>
      <c r="P36" s="4"/>
      <c r="Q36" s="4"/>
      <c r="R36" s="4"/>
      <c r="S36" s="4"/>
      <c r="T36" s="4"/>
      <c r="U36" s="4"/>
      <c r="V36" s="5"/>
      <c r="W36" s="7"/>
      <c r="X36" s="6"/>
      <c r="Y36" s="6"/>
      <c r="Z36" s="6"/>
    </row>
    <row r="37" spans="1:26" ht="15.75" hidden="1" customHeight="1">
      <c r="A37" s="4"/>
      <c r="B37" s="4"/>
      <c r="C37" s="4"/>
      <c r="D37" s="4"/>
      <c r="E37" s="4"/>
      <c r="F37" s="4"/>
      <c r="G37" s="4"/>
      <c r="H37" s="4"/>
      <c r="I37" s="4"/>
      <c r="J37" s="4"/>
      <c r="K37" s="4"/>
      <c r="L37" s="4"/>
      <c r="M37" s="4"/>
      <c r="N37" s="4"/>
      <c r="O37" s="4"/>
      <c r="P37" s="4"/>
      <c r="Q37" s="4"/>
      <c r="R37" s="4"/>
      <c r="S37" s="4"/>
      <c r="T37" s="4"/>
      <c r="U37" s="4"/>
      <c r="V37" s="5"/>
      <c r="W37" s="7"/>
      <c r="X37" s="6"/>
      <c r="Y37" s="6"/>
      <c r="Z37" s="6"/>
    </row>
    <row r="38" spans="1:26" ht="15.75" hidden="1" customHeight="1">
      <c r="A38" s="4"/>
      <c r="B38" s="4"/>
      <c r="C38" s="4"/>
      <c r="D38" s="4"/>
      <c r="E38" s="4"/>
      <c r="F38" s="4"/>
      <c r="G38" s="4"/>
      <c r="H38" s="4"/>
      <c r="I38" s="4"/>
      <c r="J38" s="4"/>
      <c r="K38" s="4"/>
      <c r="L38" s="4"/>
      <c r="M38" s="4"/>
      <c r="N38" s="4"/>
      <c r="O38" s="4"/>
      <c r="P38" s="4"/>
      <c r="Q38" s="4"/>
      <c r="R38" s="4"/>
      <c r="S38" s="4"/>
      <c r="T38" s="4"/>
      <c r="U38" s="4"/>
      <c r="V38" s="5"/>
      <c r="W38" s="8"/>
      <c r="X38" s="9"/>
      <c r="Y38" s="9"/>
      <c r="Z38" s="9"/>
    </row>
    <row r="39" spans="1:26" ht="15.75" hidden="1" customHeight="1">
      <c r="A39" s="4"/>
      <c r="B39" s="4"/>
      <c r="C39" s="4"/>
      <c r="D39" s="4"/>
      <c r="E39" s="4"/>
      <c r="F39" s="4"/>
      <c r="G39" s="4"/>
      <c r="H39" s="4"/>
      <c r="I39" s="4"/>
      <c r="J39" s="4"/>
      <c r="K39" s="4"/>
      <c r="L39" s="4"/>
      <c r="M39" s="4"/>
      <c r="N39" s="4"/>
      <c r="O39" s="4"/>
      <c r="P39" s="4"/>
      <c r="Q39" s="4"/>
      <c r="R39" s="4"/>
      <c r="S39" s="4"/>
      <c r="T39" s="4"/>
      <c r="U39" s="4"/>
      <c r="V39" s="5"/>
      <c r="W39" s="7"/>
      <c r="X39" s="6"/>
      <c r="Y39" s="6"/>
      <c r="Z39" s="6"/>
    </row>
    <row r="40" spans="1:26" ht="15.75" hidden="1" customHeight="1">
      <c r="A40" s="4"/>
      <c r="B40" s="4"/>
      <c r="C40" s="4"/>
      <c r="D40" s="4"/>
      <c r="E40" s="4"/>
      <c r="F40" s="4"/>
      <c r="G40" s="4"/>
      <c r="H40" s="4"/>
      <c r="I40" s="4"/>
      <c r="J40" s="4"/>
      <c r="K40" s="4"/>
      <c r="L40" s="4"/>
      <c r="M40" s="4"/>
      <c r="N40" s="4"/>
      <c r="O40" s="4"/>
      <c r="P40" s="4"/>
      <c r="Q40" s="4"/>
      <c r="R40" s="4"/>
      <c r="S40" s="4"/>
      <c r="T40" s="4"/>
      <c r="U40" s="4"/>
      <c r="V40" s="5"/>
      <c r="W40" s="7"/>
      <c r="X40" s="6"/>
      <c r="Y40" s="6"/>
      <c r="Z40" s="6"/>
    </row>
    <row r="41" spans="1:26" ht="29.25" hidden="1" customHeight="1">
      <c r="A41" s="4"/>
      <c r="B41" s="4"/>
      <c r="C41" s="4"/>
      <c r="D41" s="4"/>
      <c r="E41" s="4"/>
      <c r="F41" s="4"/>
      <c r="G41" s="4"/>
      <c r="H41" s="4"/>
      <c r="I41" s="4"/>
      <c r="J41" s="4"/>
      <c r="K41" s="4"/>
      <c r="L41" s="4"/>
      <c r="M41" s="4"/>
      <c r="N41" s="4"/>
      <c r="O41" s="4"/>
      <c r="P41" s="4"/>
      <c r="Q41" s="4"/>
      <c r="R41" s="4"/>
      <c r="S41" s="4"/>
      <c r="T41" s="4"/>
      <c r="U41" s="4"/>
      <c r="V41" s="5"/>
      <c r="W41" s="7"/>
      <c r="X41" s="6"/>
      <c r="Y41" s="6"/>
      <c r="Z41" s="6"/>
    </row>
    <row r="42" spans="1:26" ht="15.75" hidden="1" customHeight="1">
      <c r="A42" s="4"/>
      <c r="B42" s="4"/>
      <c r="C42" s="4"/>
      <c r="D42" s="4"/>
      <c r="E42" s="4"/>
      <c r="F42" s="4"/>
      <c r="G42" s="4"/>
      <c r="H42" s="4"/>
      <c r="I42" s="4"/>
      <c r="J42" s="4"/>
      <c r="K42" s="4"/>
      <c r="L42" s="4"/>
      <c r="M42" s="4"/>
      <c r="N42" s="4"/>
      <c r="O42" s="4"/>
      <c r="P42" s="4"/>
      <c r="Q42" s="4"/>
      <c r="R42" s="4"/>
      <c r="S42" s="4"/>
      <c r="T42" s="4"/>
      <c r="U42" s="4"/>
      <c r="V42" s="5"/>
      <c r="W42" s="7"/>
      <c r="X42" s="6"/>
      <c r="Y42" s="6"/>
      <c r="Z42" s="6"/>
    </row>
    <row r="43" spans="1:26" ht="15.75" hidden="1" customHeight="1">
      <c r="A43" s="4"/>
      <c r="B43" s="4"/>
      <c r="C43" s="4"/>
      <c r="D43" s="4"/>
      <c r="E43" s="4"/>
      <c r="F43" s="4"/>
      <c r="G43" s="4"/>
      <c r="H43" s="4"/>
      <c r="I43" s="4"/>
      <c r="J43" s="4"/>
      <c r="K43" s="4"/>
      <c r="L43" s="4"/>
      <c r="M43" s="4"/>
      <c r="N43" s="4"/>
      <c r="O43" s="4"/>
      <c r="P43" s="4"/>
      <c r="Q43" s="4"/>
      <c r="R43" s="4"/>
      <c r="S43" s="4"/>
      <c r="T43" s="4"/>
      <c r="U43" s="4"/>
      <c r="V43" s="5"/>
      <c r="W43" s="7"/>
      <c r="X43" s="6"/>
      <c r="Y43" s="6"/>
      <c r="Z43" s="6"/>
    </row>
    <row r="44" spans="1:26" ht="15.75" hidden="1" customHeight="1">
      <c r="A44" s="4"/>
      <c r="B44" s="4"/>
      <c r="C44" s="4"/>
      <c r="D44" s="4"/>
      <c r="E44" s="4"/>
      <c r="F44" s="4"/>
      <c r="G44" s="4"/>
      <c r="H44" s="4"/>
      <c r="I44" s="4"/>
      <c r="J44" s="4"/>
      <c r="K44" s="4"/>
      <c r="L44" s="4"/>
      <c r="M44" s="4"/>
      <c r="N44" s="4"/>
      <c r="O44" s="4"/>
      <c r="P44" s="4"/>
      <c r="Q44" s="4"/>
      <c r="R44" s="4"/>
      <c r="S44" s="4"/>
      <c r="T44" s="4"/>
      <c r="U44" s="4"/>
      <c r="V44" s="5"/>
      <c r="W44" s="7"/>
      <c r="X44" s="6"/>
      <c r="Y44" s="6"/>
      <c r="Z44" s="6"/>
    </row>
    <row r="45" spans="1:26" ht="15.75" hidden="1" customHeight="1">
      <c r="A45" s="4"/>
      <c r="B45" s="4"/>
      <c r="C45" s="4"/>
      <c r="D45" s="4"/>
      <c r="E45" s="4"/>
      <c r="F45" s="4"/>
      <c r="G45" s="4"/>
      <c r="H45" s="4"/>
      <c r="I45" s="4"/>
      <c r="J45" s="4"/>
      <c r="K45" s="4"/>
      <c r="L45" s="4"/>
      <c r="M45" s="4"/>
      <c r="N45" s="4"/>
      <c r="O45" s="4"/>
      <c r="P45" s="4"/>
      <c r="Q45" s="4"/>
      <c r="R45" s="4"/>
      <c r="S45" s="4"/>
      <c r="T45" s="4"/>
      <c r="U45" s="4"/>
      <c r="V45" s="5"/>
      <c r="W45" s="7"/>
      <c r="X45" s="6"/>
      <c r="Y45" s="6"/>
      <c r="Z45" s="6"/>
    </row>
    <row r="46" spans="1:26" ht="15.75" hidden="1" customHeight="1">
      <c r="A46" s="4"/>
      <c r="B46" s="4"/>
      <c r="C46" s="4"/>
      <c r="D46" s="4"/>
      <c r="E46" s="4"/>
      <c r="F46" s="4"/>
      <c r="G46" s="4"/>
      <c r="H46" s="4"/>
      <c r="I46" s="4"/>
      <c r="J46" s="4"/>
      <c r="K46" s="4"/>
      <c r="L46" s="4"/>
      <c r="M46" s="4"/>
      <c r="N46" s="4"/>
      <c r="O46" s="4"/>
      <c r="P46" s="4"/>
      <c r="Q46" s="4"/>
      <c r="R46" s="4"/>
      <c r="S46" s="4"/>
      <c r="T46" s="4"/>
      <c r="U46" s="4"/>
      <c r="V46" s="5"/>
      <c r="W46" s="7"/>
      <c r="X46" s="6"/>
      <c r="Y46" s="6"/>
      <c r="Z46" s="6"/>
    </row>
    <row r="47" spans="1:26" ht="15.75" hidden="1" customHeight="1">
      <c r="A47" s="4"/>
      <c r="B47" s="4"/>
      <c r="C47" s="4"/>
      <c r="D47" s="4"/>
      <c r="E47" s="4"/>
      <c r="F47" s="4"/>
      <c r="G47" s="4"/>
      <c r="H47" s="4"/>
      <c r="I47" s="4"/>
      <c r="J47" s="4"/>
      <c r="K47" s="4"/>
      <c r="L47" s="4"/>
      <c r="M47" s="4"/>
      <c r="N47" s="4"/>
      <c r="O47" s="4"/>
      <c r="P47" s="4"/>
      <c r="Q47" s="4"/>
      <c r="R47" s="4"/>
      <c r="S47" s="4"/>
      <c r="T47" s="4"/>
      <c r="U47" s="4"/>
      <c r="V47" s="5"/>
      <c r="W47" s="7"/>
      <c r="X47" s="6"/>
      <c r="Y47" s="6"/>
      <c r="Z47" s="6"/>
    </row>
    <row r="48" spans="1:26" ht="15.75" hidden="1" customHeight="1">
      <c r="A48" s="4"/>
      <c r="B48" s="4"/>
      <c r="C48" s="4"/>
      <c r="D48" s="4"/>
      <c r="E48" s="4"/>
      <c r="F48" s="4"/>
      <c r="G48" s="4"/>
      <c r="H48" s="4"/>
      <c r="I48" s="4"/>
      <c r="J48" s="4"/>
      <c r="K48" s="4"/>
      <c r="L48" s="4"/>
      <c r="M48" s="4"/>
      <c r="N48" s="4"/>
      <c r="O48" s="4"/>
      <c r="P48" s="4"/>
      <c r="Q48" s="4"/>
      <c r="R48" s="4"/>
      <c r="S48" s="4"/>
      <c r="T48" s="4"/>
      <c r="U48" s="4"/>
      <c r="V48" s="5"/>
      <c r="W48" s="7"/>
      <c r="X48" s="6"/>
      <c r="Y48" s="6"/>
      <c r="Z48" s="6"/>
    </row>
    <row r="49" spans="1:26" ht="15.75" hidden="1" customHeight="1">
      <c r="A49" s="4"/>
      <c r="B49" s="4"/>
      <c r="C49" s="4"/>
      <c r="D49" s="4"/>
      <c r="E49" s="4"/>
      <c r="F49" s="4"/>
      <c r="G49" s="4"/>
      <c r="H49" s="4"/>
      <c r="I49" s="4"/>
      <c r="J49" s="4"/>
      <c r="K49" s="4"/>
      <c r="L49" s="4"/>
      <c r="M49" s="4"/>
      <c r="N49" s="4"/>
      <c r="O49" s="4"/>
      <c r="P49" s="4"/>
      <c r="Q49" s="4"/>
      <c r="R49" s="4"/>
      <c r="S49" s="4"/>
      <c r="T49" s="4"/>
      <c r="U49" s="4"/>
      <c r="V49" s="5"/>
      <c r="W49" s="7"/>
      <c r="X49" s="6"/>
      <c r="Y49" s="6"/>
      <c r="Z49" s="6"/>
    </row>
    <row r="50" spans="1:26" ht="6" hidden="1" customHeight="1">
      <c r="A50" s="4"/>
      <c r="B50" s="4"/>
      <c r="C50" s="4"/>
      <c r="D50" s="4"/>
      <c r="E50" s="4"/>
      <c r="F50" s="4"/>
      <c r="G50" s="4"/>
      <c r="H50" s="4"/>
      <c r="I50" s="4"/>
      <c r="J50" s="4"/>
      <c r="K50" s="4"/>
      <c r="L50" s="4"/>
      <c r="M50" s="4"/>
      <c r="N50" s="4"/>
      <c r="O50" s="4"/>
      <c r="P50" s="4"/>
      <c r="Q50" s="4"/>
      <c r="R50" s="4"/>
      <c r="S50" s="4"/>
      <c r="T50" s="4"/>
      <c r="U50" s="4"/>
      <c r="V50" s="5"/>
      <c r="W50" s="7"/>
      <c r="X50" s="6"/>
      <c r="Y50" s="6"/>
      <c r="Z50" s="6"/>
    </row>
    <row r="51" spans="1:26" ht="15" hidden="1" customHeight="1">
      <c r="A51" s="4"/>
      <c r="B51" s="4"/>
      <c r="C51" s="4"/>
      <c r="D51" s="4"/>
      <c r="E51" s="4"/>
      <c r="F51" s="4"/>
      <c r="G51" s="4"/>
      <c r="H51" s="4"/>
      <c r="I51" s="4"/>
      <c r="J51" s="4"/>
      <c r="K51" s="4"/>
      <c r="L51" s="4"/>
      <c r="M51" s="4"/>
      <c r="N51" s="4"/>
      <c r="O51" s="4"/>
      <c r="P51" s="4"/>
      <c r="Q51" s="4"/>
      <c r="R51" s="4"/>
      <c r="S51" s="4"/>
      <c r="T51" s="4"/>
      <c r="U51" s="4"/>
      <c r="V51" s="5"/>
      <c r="W51" s="7"/>
      <c r="X51" s="6"/>
      <c r="Y51" s="6"/>
      <c r="Z51" s="6"/>
    </row>
    <row r="52" spans="1:26" ht="15.75" hidden="1" customHeight="1">
      <c r="A52" s="4"/>
      <c r="B52" s="4"/>
      <c r="C52" s="4"/>
      <c r="D52" s="4"/>
      <c r="E52" s="4"/>
      <c r="F52" s="4"/>
      <c r="G52" s="4"/>
      <c r="H52" s="4"/>
      <c r="I52" s="4"/>
      <c r="J52" s="4"/>
      <c r="K52" s="4"/>
      <c r="L52" s="4"/>
      <c r="M52" s="4"/>
      <c r="N52" s="4"/>
      <c r="O52" s="4"/>
      <c r="P52" s="4"/>
      <c r="Q52" s="4"/>
      <c r="R52" s="4"/>
      <c r="S52" s="4"/>
      <c r="T52" s="4"/>
      <c r="U52" s="4"/>
      <c r="V52" s="5"/>
      <c r="W52" s="7"/>
      <c r="X52" s="6"/>
      <c r="Y52" s="6"/>
      <c r="Z52" s="6"/>
    </row>
    <row r="53" spans="1:26" ht="15.75" hidden="1" customHeight="1">
      <c r="A53" s="4"/>
      <c r="B53" s="4"/>
      <c r="C53" s="4"/>
      <c r="D53" s="4"/>
      <c r="E53" s="4"/>
      <c r="F53" s="4"/>
      <c r="G53" s="4"/>
      <c r="H53" s="4"/>
      <c r="I53" s="4"/>
      <c r="J53" s="4"/>
      <c r="K53" s="4"/>
      <c r="L53" s="4"/>
      <c r="M53" s="4"/>
      <c r="N53" s="4"/>
      <c r="O53" s="4"/>
      <c r="P53" s="4"/>
      <c r="Q53" s="4"/>
      <c r="R53" s="4"/>
      <c r="S53" s="4"/>
      <c r="T53" s="4"/>
      <c r="U53" s="4"/>
      <c r="V53" s="5"/>
      <c r="W53" s="7"/>
      <c r="X53" s="6"/>
      <c r="Y53" s="6"/>
      <c r="Z53" s="6"/>
    </row>
    <row r="54" spans="1:26" ht="15.75" hidden="1" customHeight="1">
      <c r="A54" s="4"/>
      <c r="B54" s="4"/>
      <c r="C54" s="4"/>
      <c r="D54" s="4"/>
      <c r="E54" s="4"/>
      <c r="F54" s="4"/>
      <c r="G54" s="4"/>
      <c r="H54" s="4"/>
      <c r="I54" s="4"/>
      <c r="J54" s="4"/>
      <c r="K54" s="4"/>
      <c r="L54" s="4"/>
      <c r="M54" s="4"/>
      <c r="N54" s="4"/>
      <c r="O54" s="4"/>
      <c r="P54" s="4"/>
      <c r="Q54" s="4"/>
      <c r="R54" s="4"/>
      <c r="S54" s="4"/>
      <c r="T54" s="4"/>
      <c r="U54" s="4"/>
      <c r="V54" s="5"/>
      <c r="W54" s="7"/>
      <c r="X54" s="6"/>
      <c r="Y54" s="6"/>
      <c r="Z54" s="6"/>
    </row>
    <row r="55" spans="1:26" ht="15.75" hidden="1" customHeight="1">
      <c r="A55" s="4"/>
      <c r="B55" s="4"/>
      <c r="C55" s="4"/>
      <c r="D55" s="4"/>
      <c r="E55" s="4"/>
      <c r="F55" s="4"/>
      <c r="G55" s="4"/>
      <c r="H55" s="4"/>
      <c r="I55" s="4"/>
      <c r="J55" s="4"/>
      <c r="K55" s="4"/>
      <c r="L55" s="4"/>
      <c r="M55" s="4"/>
      <c r="N55" s="4"/>
      <c r="O55" s="4"/>
      <c r="P55" s="4"/>
      <c r="Q55" s="4"/>
      <c r="R55" s="4"/>
      <c r="S55" s="4"/>
      <c r="T55" s="4"/>
      <c r="U55" s="4"/>
      <c r="V55" s="5"/>
      <c r="W55" s="7"/>
      <c r="X55" s="6"/>
      <c r="Y55" s="6"/>
      <c r="Z55" s="6"/>
    </row>
    <row r="56" spans="1:26" ht="15.75" hidden="1" customHeight="1">
      <c r="A56" s="4"/>
      <c r="B56" s="4"/>
      <c r="C56" s="4"/>
      <c r="D56" s="4"/>
      <c r="E56" s="4"/>
      <c r="F56" s="4"/>
      <c r="G56" s="4"/>
      <c r="H56" s="4"/>
      <c r="I56" s="4"/>
      <c r="J56" s="4"/>
      <c r="K56" s="4"/>
      <c r="L56" s="4"/>
      <c r="M56" s="4"/>
      <c r="N56" s="4"/>
      <c r="O56" s="4"/>
      <c r="P56" s="4"/>
      <c r="Q56" s="4"/>
      <c r="R56" s="4"/>
      <c r="S56" s="4"/>
      <c r="T56" s="4"/>
      <c r="U56" s="4"/>
      <c r="V56" s="5"/>
      <c r="W56" s="7"/>
      <c r="X56" s="6"/>
      <c r="Y56" s="6"/>
      <c r="Z56" s="6"/>
    </row>
    <row r="57" spans="1:26" ht="15.75" hidden="1" customHeight="1">
      <c r="A57" s="4"/>
      <c r="B57" s="4"/>
      <c r="C57" s="4"/>
      <c r="D57" s="4"/>
      <c r="E57" s="4"/>
      <c r="F57" s="4"/>
      <c r="G57" s="4"/>
      <c r="H57" s="4"/>
      <c r="I57" s="4"/>
      <c r="J57" s="4"/>
      <c r="K57" s="4"/>
      <c r="L57" s="4"/>
      <c r="M57" s="4"/>
      <c r="N57" s="4"/>
      <c r="O57" s="4"/>
      <c r="P57" s="4"/>
      <c r="Q57" s="4"/>
      <c r="R57" s="4"/>
      <c r="S57" s="4"/>
      <c r="T57" s="4"/>
      <c r="U57" s="4"/>
      <c r="V57" s="5"/>
      <c r="W57" s="7"/>
      <c r="X57" s="6"/>
      <c r="Y57" s="6"/>
      <c r="Z57" s="6"/>
    </row>
    <row r="58" spans="1:26" ht="15.75" hidden="1" customHeight="1">
      <c r="A58" s="4"/>
      <c r="B58" s="4"/>
      <c r="C58" s="4"/>
      <c r="D58" s="4"/>
      <c r="E58" s="4"/>
      <c r="F58" s="4"/>
      <c r="G58" s="4"/>
      <c r="H58" s="4"/>
      <c r="I58" s="4"/>
      <c r="J58" s="4"/>
      <c r="K58" s="4"/>
      <c r="L58" s="4"/>
      <c r="M58" s="4"/>
      <c r="N58" s="4"/>
      <c r="O58" s="4"/>
      <c r="P58" s="4"/>
      <c r="Q58" s="4"/>
      <c r="R58" s="4"/>
      <c r="S58" s="4"/>
      <c r="T58" s="4"/>
      <c r="U58" s="4"/>
      <c r="V58" s="5"/>
      <c r="W58" s="7"/>
      <c r="X58" s="6"/>
      <c r="Y58" s="6"/>
      <c r="Z58" s="6"/>
    </row>
    <row r="59" spans="1:26" ht="15.75" hidden="1" customHeight="1">
      <c r="A59" s="4"/>
      <c r="B59" s="4"/>
      <c r="C59" s="4"/>
      <c r="D59" s="4"/>
      <c r="E59" s="4"/>
      <c r="F59" s="4"/>
      <c r="G59" s="4"/>
      <c r="H59" s="4"/>
      <c r="I59" s="4"/>
      <c r="J59" s="4"/>
      <c r="K59" s="4"/>
      <c r="L59" s="4"/>
      <c r="M59" s="4"/>
      <c r="N59" s="4"/>
      <c r="O59" s="4"/>
      <c r="P59" s="4"/>
      <c r="Q59" s="4"/>
      <c r="R59" s="4"/>
      <c r="S59" s="4"/>
      <c r="T59" s="4"/>
      <c r="U59" s="4"/>
      <c r="V59" s="5"/>
      <c r="W59" s="7"/>
      <c r="X59" s="6"/>
      <c r="Y59" s="6"/>
      <c r="Z59" s="6"/>
    </row>
    <row r="60" spans="1:26" ht="15.75" hidden="1" customHeight="1">
      <c r="A60" s="4"/>
      <c r="B60" s="4"/>
      <c r="C60" s="4"/>
      <c r="D60" s="4"/>
      <c r="E60" s="4"/>
      <c r="F60" s="4"/>
      <c r="G60" s="4"/>
      <c r="H60" s="4"/>
      <c r="I60" s="4"/>
      <c r="J60" s="4"/>
      <c r="K60" s="4"/>
      <c r="L60" s="4"/>
      <c r="M60" s="4"/>
      <c r="N60" s="4"/>
      <c r="O60" s="4"/>
      <c r="P60" s="4"/>
      <c r="Q60" s="4"/>
      <c r="R60" s="4"/>
      <c r="S60" s="4"/>
      <c r="T60" s="4"/>
      <c r="U60" s="4"/>
      <c r="V60" s="5"/>
      <c r="W60" s="7"/>
      <c r="X60" s="6"/>
      <c r="Y60" s="6"/>
      <c r="Z60" s="6"/>
    </row>
    <row r="61" spans="1:26" ht="15.75" hidden="1" customHeight="1">
      <c r="A61" s="4"/>
      <c r="B61" s="4"/>
      <c r="C61" s="4"/>
      <c r="D61" s="4"/>
      <c r="E61" s="4"/>
      <c r="F61" s="4"/>
      <c r="G61" s="4"/>
      <c r="H61" s="4"/>
      <c r="I61" s="4"/>
      <c r="J61" s="4"/>
      <c r="K61" s="4"/>
      <c r="L61" s="4"/>
      <c r="M61" s="4"/>
      <c r="N61" s="4"/>
      <c r="O61" s="4"/>
      <c r="P61" s="4"/>
      <c r="Q61" s="4"/>
      <c r="R61" s="4"/>
      <c r="S61" s="4"/>
      <c r="T61" s="4"/>
      <c r="U61" s="4"/>
      <c r="V61" s="5"/>
      <c r="W61" s="7"/>
      <c r="X61" s="6"/>
      <c r="Y61" s="6"/>
      <c r="Z61" s="6"/>
    </row>
    <row r="62" spans="1:26" ht="15.75" hidden="1" customHeight="1">
      <c r="A62" s="4"/>
      <c r="B62" s="4"/>
      <c r="C62" s="4"/>
      <c r="D62" s="4"/>
      <c r="E62" s="4"/>
      <c r="F62" s="4"/>
      <c r="G62" s="4"/>
      <c r="H62" s="4"/>
      <c r="I62" s="4"/>
      <c r="J62" s="4"/>
      <c r="K62" s="4"/>
      <c r="L62" s="4"/>
      <c r="M62" s="4"/>
      <c r="N62" s="4"/>
      <c r="O62" s="4"/>
      <c r="P62" s="4"/>
      <c r="Q62" s="4"/>
      <c r="R62" s="4"/>
      <c r="S62" s="4"/>
      <c r="T62" s="4"/>
      <c r="U62" s="4"/>
      <c r="V62" s="5"/>
      <c r="W62" s="6"/>
      <c r="X62" s="6"/>
      <c r="Y62" s="6"/>
      <c r="Z62" s="6"/>
    </row>
    <row r="63" spans="1:26" ht="15.75" hidden="1" customHeight="1">
      <c r="A63" s="4"/>
      <c r="B63" s="4"/>
      <c r="C63" s="4"/>
      <c r="D63" s="4"/>
      <c r="E63" s="4"/>
      <c r="F63" s="4"/>
      <c r="G63" s="4"/>
      <c r="H63" s="4"/>
      <c r="I63" s="4"/>
      <c r="J63" s="4"/>
      <c r="K63" s="4"/>
      <c r="L63" s="4"/>
      <c r="M63" s="4"/>
      <c r="N63" s="4"/>
      <c r="O63" s="4"/>
      <c r="P63" s="4"/>
      <c r="Q63" s="4"/>
      <c r="R63" s="4"/>
      <c r="S63" s="4"/>
      <c r="T63" s="4"/>
      <c r="U63" s="4"/>
      <c r="V63" s="5"/>
      <c r="W63" s="6"/>
      <c r="X63" s="6"/>
      <c r="Y63" s="6"/>
      <c r="Z63" s="6"/>
    </row>
    <row r="64" spans="1:26" ht="15.75" hidden="1"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hidden="1"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hidden="1"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hidden="1"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hidden="1"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hidden="1"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hidden="1"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hidden="1"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hidden="1"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hidden="1"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hidden="1"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hidden="1"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hidden="1"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hidden="1"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hidden="1"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hidden="1"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hidden="1"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hidden="1"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hidden="1"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hidden="1"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hidden="1"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hidden="1"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hidden="1"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hidden="1"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hidden="1"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hidden="1"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hidden="1"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hidden="1"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hidden="1"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hidden="1"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hidden="1"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hidden="1"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hidden="1"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hidden="1"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hidden="1"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hidden="1"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hidden="1"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hidden="1"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hidden="1"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hidden="1"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hidden="1"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hidden="1"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hidden="1"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hidden="1"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hidden="1"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hidden="1"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hidden="1"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hidden="1"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hidden="1"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hidden="1"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hidden="1"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hidden="1"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hidden="1"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hidden="1"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hidden="1"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hidden="1"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hidden="1"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hidden="1"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hidden="1"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hidden="1"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hidden="1"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hidden="1"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hidden="1"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hidden="1"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hidden="1"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hidden="1"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hidden="1"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hidden="1"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hidden="1"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hidden="1"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hidden="1"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hidden="1"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hidden="1"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hidden="1"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hidden="1"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hidden="1"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hidden="1"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hidden="1"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hidden="1"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hidden="1"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hidden="1"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hidden="1"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hidden="1"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hidden="1"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hidden="1"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hidden="1"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hidden="1"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hidden="1"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hidden="1"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hidden="1"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hidden="1"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hidden="1"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hidden="1"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hidden="1"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hidden="1"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hidden="1"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hidden="1"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hidden="1"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hidden="1"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hidden="1"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hidden="1"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hidden="1"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hidden="1"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hidden="1"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hidden="1"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hidden="1"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hidden="1"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hidden="1"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hidden="1"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hidden="1"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hidden="1"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hidden="1"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hidden="1"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hidden="1"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hidden="1"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hidden="1"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hidden="1"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hidden="1"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hidden="1"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hidden="1"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hidden="1"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hidden="1"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hidden="1"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hidden="1"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hidden="1"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hidden="1"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hidden="1"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hidden="1"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hidden="1"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hidden="1"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hidden="1"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hidden="1"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hidden="1"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hidden="1"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hidden="1"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hidden="1"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hidden="1"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hidden="1"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hidden="1"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hidden="1"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hidden="1"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hidden="1"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hidden="1"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hidden="1"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hidden="1"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hidden="1"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hidden="1"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hidden="1"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hidden="1"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hidden="1"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hidden="1"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hidden="1"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hidden="1"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hidden="1"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hidden="1"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hidden="1"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hidden="1"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hidden="1"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hidden="1"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hidden="1"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hidden="1"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ht="15.75" hidden="1" customHeight="1"/>
    <row r="226" ht="15.75" hidden="1" customHeight="1"/>
    <row r="227" ht="15.75" hidden="1" customHeight="1"/>
    <row r="228" ht="15.75" hidden="1" customHeight="1"/>
    <row r="229" ht="15.75" hidden="1"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sheetProtection algorithmName="SHA-512" hashValue="h5teXcYCXoaKC/kz/Ixwt5yGy9KbCG62SS3ofYKf5BUyESRdAmPLAuH74sH3R34ZEk8O8AQjs9LXeN2/d2rQEQ==" saltValue="xV896Vj4tFZZ2Su7mpzEVw==" spinCount="100000" sheet="1" objects="1" scenarios="1"/>
  <mergeCells count="1">
    <mergeCell ref="A10:M27"/>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62829-4463-CE46-A2D3-0F5BA4E62053}">
  <sheetPr codeName="Sheet9">
    <tabColor rgb="FF3289B7"/>
  </sheetPr>
  <dimension ref="A1:XFD209"/>
  <sheetViews>
    <sheetView zoomScaleNormal="100" workbookViewId="0">
      <selection activeCell="A84" sqref="A84:A86"/>
    </sheetView>
  </sheetViews>
  <sheetFormatPr baseColWidth="10" defaultColWidth="0" defaultRowHeight="12" zeroHeight="1"/>
  <cols>
    <col min="1" max="9" width="10.83203125" style="481" customWidth="1"/>
    <col min="10" max="10" width="11" style="481" customWidth="1"/>
    <col min="11" max="18" width="10.83203125" style="481" customWidth="1"/>
    <col min="19" max="19" width="10.83203125" style="489" customWidth="1"/>
    <col min="20" max="20" width="0" style="493" hidden="1" customWidth="1"/>
    <col min="21" max="21" width="0" style="488" hidden="1" customWidth="1"/>
    <col min="22" max="16384" width="0" style="481" hidden="1"/>
  </cols>
  <sheetData>
    <row r="1" spans="1:16384" ht="27" customHeight="1">
      <c r="A1" s="879" t="s">
        <v>405</v>
      </c>
      <c r="B1" s="1599"/>
      <c r="C1" s="1599"/>
      <c r="D1" s="1599"/>
      <c r="E1" s="1599"/>
      <c r="F1" s="1599"/>
      <c r="G1" s="1599"/>
      <c r="H1" s="1599"/>
      <c r="I1" s="1599"/>
      <c r="J1" s="1599"/>
      <c r="K1" s="1599"/>
      <c r="L1" s="1599"/>
      <c r="M1" s="1599"/>
      <c r="N1" s="1599"/>
      <c r="O1" s="1599"/>
      <c r="P1" s="1599"/>
      <c r="Q1" s="1599"/>
      <c r="R1" s="1599"/>
    </row>
    <row r="2" spans="1:16384" ht="23" customHeight="1">
      <c r="A2" s="485" t="s">
        <v>55</v>
      </c>
      <c r="B2" s="1600" t="s">
        <v>977</v>
      </c>
      <c r="C2" s="1586"/>
      <c r="D2" s="1586"/>
      <c r="E2" s="1586"/>
      <c r="F2" s="1586"/>
      <c r="G2" s="1586" t="s">
        <v>125</v>
      </c>
      <c r="H2" s="1586"/>
      <c r="I2" s="1586"/>
      <c r="J2" s="1586"/>
      <c r="K2" s="1601"/>
      <c r="L2" s="1600" t="s">
        <v>54</v>
      </c>
      <c r="M2" s="1586"/>
      <c r="N2" s="1586"/>
      <c r="O2" s="1586"/>
      <c r="P2" s="1586"/>
      <c r="Q2" s="1586"/>
      <c r="R2" s="1586"/>
    </row>
    <row r="3" spans="1:16384" ht="25" customHeight="1">
      <c r="A3" s="483"/>
      <c r="B3" s="1626" t="str">
        <f>IF(ISBLANK('4. Non-Portfolio Targets'!B50), " ",'4. Non-Portfolio Targets'!D50)</f>
        <v xml:space="preserve"> </v>
      </c>
      <c r="C3" s="1626"/>
      <c r="D3" s="1626"/>
      <c r="E3" s="1626"/>
      <c r="F3" s="1626"/>
      <c r="G3" s="1602"/>
      <c r="H3" s="1603"/>
      <c r="I3" s="1603"/>
      <c r="J3" s="1603"/>
      <c r="K3" s="1604"/>
      <c r="L3" s="1637" t="s">
        <v>761</v>
      </c>
      <c r="M3" s="1638"/>
      <c r="N3" s="1638"/>
      <c r="O3" s="1638"/>
      <c r="P3" s="1638"/>
      <c r="Q3" s="1638"/>
      <c r="R3" s="1638"/>
    </row>
    <row r="4" spans="1:16384" ht="25" customHeight="1">
      <c r="A4" s="484"/>
      <c r="B4" s="1626" t="str">
        <f>IF(ISBLANK('4. Non-Portfolio Targets'!B51), " ",'4. Non-Portfolio Targets'!D51)</f>
        <v xml:space="preserve"> </v>
      </c>
      <c r="C4" s="1626"/>
      <c r="D4" s="1626"/>
      <c r="E4" s="1626"/>
      <c r="F4" s="1626"/>
      <c r="G4" s="1605"/>
      <c r="H4" s="1606"/>
      <c r="I4" s="1606"/>
      <c r="J4" s="1606"/>
      <c r="K4" s="1607"/>
      <c r="L4" s="1637"/>
      <c r="M4" s="1638"/>
      <c r="N4" s="1638"/>
      <c r="O4" s="1638"/>
      <c r="P4" s="1638"/>
      <c r="Q4" s="1638"/>
      <c r="R4" s="1638"/>
    </row>
    <row r="5" spans="1:16384" ht="25" customHeight="1">
      <c r="A5" s="484"/>
      <c r="B5" s="1626" t="str">
        <f>IF(ISBLANK('4. Non-Portfolio Targets'!B52), " ",'4. Non-Portfolio Targets'!D52)</f>
        <v xml:space="preserve"> </v>
      </c>
      <c r="C5" s="1626"/>
      <c r="D5" s="1626"/>
      <c r="E5" s="1626"/>
      <c r="F5" s="1626"/>
      <c r="G5" s="1605"/>
      <c r="H5" s="1606"/>
      <c r="I5" s="1606"/>
      <c r="J5" s="1606"/>
      <c r="K5" s="1607"/>
      <c r="L5" s="1637"/>
      <c r="M5" s="1638"/>
      <c r="N5" s="1638"/>
      <c r="O5" s="1638"/>
      <c r="P5" s="1638"/>
      <c r="Q5" s="1638"/>
      <c r="R5" s="1638"/>
    </row>
    <row r="6" spans="1:16384" ht="25" customHeight="1">
      <c r="A6" s="484"/>
      <c r="B6" s="1626" t="str">
        <f>IF(ISBLANK('4. Non-Portfolio Targets'!B53), " ",'4. Non-Portfolio Targets'!D53)</f>
        <v xml:space="preserve"> </v>
      </c>
      <c r="C6" s="1626"/>
      <c r="D6" s="1626"/>
      <c r="E6" s="1626"/>
      <c r="F6" s="1626"/>
      <c r="G6" s="1605"/>
      <c r="H6" s="1606"/>
      <c r="I6" s="1606"/>
      <c r="J6" s="1606"/>
      <c r="K6" s="1607"/>
      <c r="L6" s="1637"/>
      <c r="M6" s="1638"/>
      <c r="N6" s="1638"/>
      <c r="O6" s="1638"/>
      <c r="P6" s="1638"/>
      <c r="Q6" s="1638"/>
      <c r="R6" s="1638"/>
    </row>
    <row r="7" spans="1:16384" ht="25" customHeight="1">
      <c r="A7" s="484"/>
      <c r="B7" s="1626" t="str">
        <f>IF(ISBLANK('4. Non-Portfolio Targets'!B63), " ",'4. Non-Portfolio Targets'!D63)</f>
        <v xml:space="preserve"> </v>
      </c>
      <c r="C7" s="1626"/>
      <c r="D7" s="1626"/>
      <c r="E7" s="1626"/>
      <c r="F7" s="1626"/>
      <c r="G7" s="1605"/>
      <c r="H7" s="1606"/>
      <c r="I7" s="1606"/>
      <c r="J7" s="1606"/>
      <c r="K7" s="1607"/>
      <c r="L7" s="1637"/>
      <c r="M7" s="1638"/>
      <c r="N7" s="1638"/>
      <c r="O7" s="1638"/>
      <c r="P7" s="1638"/>
      <c r="Q7" s="1638"/>
      <c r="R7" s="1638"/>
    </row>
    <row r="8" spans="1:16384" ht="25" customHeight="1">
      <c r="A8" s="484"/>
      <c r="B8" s="1626" t="str">
        <f>IF(ISBLANK('4. Non-Portfolio Targets'!B64), " ",'4. Non-Portfolio Targets'!D64)</f>
        <v xml:space="preserve"> </v>
      </c>
      <c r="C8" s="1626"/>
      <c r="D8" s="1626"/>
      <c r="E8" s="1626"/>
      <c r="F8" s="1626"/>
      <c r="G8" s="1605"/>
      <c r="H8" s="1606"/>
      <c r="I8" s="1606"/>
      <c r="J8" s="1606"/>
      <c r="K8" s="1607"/>
      <c r="L8" s="1637"/>
      <c r="M8" s="1638"/>
      <c r="N8" s="1638"/>
      <c r="O8" s="1638"/>
      <c r="P8" s="1638"/>
      <c r="Q8" s="1638"/>
      <c r="R8" s="1638"/>
    </row>
    <row r="9" spans="1:16384" ht="25" customHeight="1">
      <c r="A9" s="484"/>
      <c r="B9" s="1626" t="str">
        <f>IF(ISBLANK('4. Non-Portfolio Targets'!B73), " ",'4. Non-Portfolio Targets'!D73)</f>
        <v xml:space="preserve"> </v>
      </c>
      <c r="C9" s="1626"/>
      <c r="D9" s="1626"/>
      <c r="E9" s="1626"/>
      <c r="F9" s="1626"/>
      <c r="G9" s="1605"/>
      <c r="H9" s="1606"/>
      <c r="I9" s="1606"/>
      <c r="J9" s="1606"/>
      <c r="K9" s="1607"/>
      <c r="L9" s="1637"/>
      <c r="M9" s="1638"/>
      <c r="N9" s="1638"/>
      <c r="O9" s="1638"/>
      <c r="P9" s="1638"/>
      <c r="Q9" s="1638"/>
      <c r="R9" s="1638"/>
    </row>
    <row r="10" spans="1:16384" ht="25" customHeight="1">
      <c r="A10" s="484"/>
      <c r="B10" s="1626" t="str">
        <f>IF(ISBLANK('4. Non-Portfolio Targets'!B74), " ",'4. Non-Portfolio Targets'!D74)</f>
        <v xml:space="preserve"> </v>
      </c>
      <c r="C10" s="1626"/>
      <c r="D10" s="1626"/>
      <c r="E10" s="1626"/>
      <c r="F10" s="1626"/>
      <c r="G10" s="1605"/>
      <c r="H10" s="1606"/>
      <c r="I10" s="1606"/>
      <c r="J10" s="1606"/>
      <c r="K10" s="1607"/>
      <c r="L10" s="1637"/>
      <c r="M10" s="1638"/>
      <c r="N10" s="1638"/>
      <c r="O10" s="1638"/>
      <c r="P10" s="1638"/>
      <c r="Q10" s="1638"/>
      <c r="R10" s="1638"/>
    </row>
    <row r="11" spans="1:16384" ht="27" customHeight="1">
      <c r="A11" s="879" t="s">
        <v>406</v>
      </c>
      <c r="B11" s="1599"/>
      <c r="C11" s="1599"/>
      <c r="D11" s="1599"/>
      <c r="E11" s="1599"/>
      <c r="F11" s="1599"/>
      <c r="G11" s="1599"/>
      <c r="H11" s="1599"/>
      <c r="I11" s="1599"/>
      <c r="J11" s="1599"/>
      <c r="K11" s="1599"/>
      <c r="L11" s="1599"/>
      <c r="M11" s="1599"/>
      <c r="N11" s="1599"/>
      <c r="O11" s="1599"/>
      <c r="P11" s="1599"/>
      <c r="Q11" s="1599"/>
      <c r="R11" s="1599"/>
      <c r="S11" s="495"/>
      <c r="T11" s="494"/>
      <c r="U11" s="64"/>
      <c r="V11" s="64"/>
      <c r="W11" s="64"/>
      <c r="X11" s="64"/>
      <c r="Y11" s="64"/>
      <c r="Z11" s="64"/>
      <c r="AA11" s="64"/>
      <c r="AB11" s="64"/>
      <c r="AC11" s="64"/>
      <c r="AD11" s="64"/>
      <c r="AE11" s="64"/>
      <c r="AF11" s="64"/>
      <c r="AG11" s="64"/>
      <c r="AH11" s="64"/>
      <c r="AI11" s="64"/>
      <c r="AJ11" s="64"/>
      <c r="AK11" s="879"/>
      <c r="AL11" s="1599"/>
      <c r="AM11" s="1599"/>
      <c r="AN11" s="1599"/>
      <c r="AO11" s="1599"/>
      <c r="AP11" s="1599"/>
      <c r="AQ11" s="1599"/>
      <c r="AR11" s="1599"/>
      <c r="AS11" s="1599"/>
      <c r="AT11" s="1599"/>
      <c r="AU11" s="1599"/>
      <c r="AV11" s="1599"/>
      <c r="AW11" s="1599"/>
      <c r="AX11" s="1599"/>
      <c r="AY11" s="1599"/>
      <c r="AZ11" s="1599"/>
      <c r="BA11" s="1599"/>
      <c r="BB11" s="1599"/>
      <c r="BC11" s="879"/>
      <c r="BD11" s="1599"/>
      <c r="BE11" s="1599"/>
      <c r="BF11" s="1599"/>
      <c r="BG11" s="1599"/>
      <c r="BH11" s="1599"/>
      <c r="BI11" s="1599"/>
      <c r="BJ11" s="1599"/>
      <c r="BK11" s="1599"/>
      <c r="BL11" s="1599"/>
      <c r="BM11" s="1599"/>
      <c r="BN11" s="1599"/>
      <c r="BO11" s="1599"/>
      <c r="BP11" s="1599"/>
      <c r="BQ11" s="1599"/>
      <c r="BR11" s="1599"/>
      <c r="BS11" s="1599"/>
      <c r="BT11" s="1599"/>
      <c r="BU11" s="879"/>
      <c r="BV11" s="1599"/>
      <c r="BW11" s="1599"/>
      <c r="BX11" s="1599"/>
      <c r="BY11" s="1599"/>
      <c r="BZ11" s="1599"/>
      <c r="CA11" s="1599"/>
      <c r="CB11" s="1599"/>
      <c r="CC11" s="1599"/>
      <c r="CD11" s="1599"/>
      <c r="CE11" s="1599"/>
      <c r="CF11" s="1599"/>
      <c r="CG11" s="1599"/>
      <c r="CH11" s="1599"/>
      <c r="CI11" s="1599"/>
      <c r="CJ11" s="1599"/>
      <c r="CK11" s="1599"/>
      <c r="CL11" s="1599"/>
      <c r="CM11" s="879"/>
      <c r="CN11" s="1599"/>
      <c r="CO11" s="1599"/>
      <c r="CP11" s="1599"/>
      <c r="CQ11" s="1599"/>
      <c r="CR11" s="1599"/>
      <c r="CS11" s="1599"/>
      <c r="CT11" s="1599"/>
      <c r="CU11" s="1599"/>
      <c r="CV11" s="1599"/>
      <c r="CW11" s="1599"/>
      <c r="CX11" s="1599"/>
      <c r="CY11" s="1599"/>
      <c r="CZ11" s="1599"/>
      <c r="DA11" s="1599"/>
      <c r="DB11" s="1599"/>
      <c r="DC11" s="1599"/>
      <c r="DD11" s="1599"/>
      <c r="DE11" s="879"/>
      <c r="DF11" s="1599"/>
      <c r="DG11" s="1599"/>
      <c r="DH11" s="1599"/>
      <c r="DI11" s="1599"/>
      <c r="DJ11" s="1599"/>
      <c r="DK11" s="1599"/>
      <c r="DL11" s="1599"/>
      <c r="DM11" s="1599"/>
      <c r="DN11" s="1599"/>
      <c r="DO11" s="1599"/>
      <c r="DP11" s="1599"/>
      <c r="DQ11" s="1599"/>
      <c r="DR11" s="1599"/>
      <c r="DS11" s="1599"/>
      <c r="DT11" s="1599"/>
      <c r="DU11" s="1599"/>
      <c r="DV11" s="1599"/>
      <c r="DW11" s="879"/>
      <c r="DX11" s="1599"/>
      <c r="DY11" s="1599"/>
      <c r="DZ11" s="1599"/>
      <c r="EA11" s="1599"/>
      <c r="EB11" s="1599"/>
      <c r="EC11" s="1599"/>
      <c r="ED11" s="1599"/>
      <c r="EE11" s="1599"/>
      <c r="EF11" s="1599"/>
      <c r="EG11" s="1599"/>
      <c r="EH11" s="1599"/>
      <c r="EI11" s="1599"/>
      <c r="EJ11" s="1599"/>
      <c r="EK11" s="1599"/>
      <c r="EL11" s="1599"/>
      <c r="EM11" s="1599"/>
      <c r="EN11" s="1599"/>
      <c r="EO11" s="879"/>
      <c r="EP11" s="1599"/>
      <c r="EQ11" s="1599"/>
      <c r="ER11" s="1599"/>
      <c r="ES11" s="1599"/>
      <c r="ET11" s="1599"/>
      <c r="EU11" s="1599"/>
      <c r="EV11" s="1599"/>
      <c r="EW11" s="1599"/>
      <c r="EX11" s="1599"/>
      <c r="EY11" s="1599"/>
      <c r="EZ11" s="1599"/>
      <c r="FA11" s="1599"/>
      <c r="FB11" s="1599"/>
      <c r="FC11" s="1599"/>
      <c r="FD11" s="1599"/>
      <c r="FE11" s="1599"/>
      <c r="FF11" s="1599"/>
      <c r="FG11" s="879"/>
      <c r="FH11" s="1599"/>
      <c r="FI11" s="1599"/>
      <c r="FJ11" s="1599"/>
      <c r="FK11" s="1599"/>
      <c r="FL11" s="1599"/>
      <c r="FM11" s="1599"/>
      <c r="FN11" s="1599"/>
      <c r="FO11" s="1599"/>
      <c r="FP11" s="1599"/>
      <c r="FQ11" s="1599"/>
      <c r="FR11" s="1599"/>
      <c r="FS11" s="1599"/>
      <c r="FT11" s="1599"/>
      <c r="FU11" s="1599"/>
      <c r="FV11" s="1599"/>
      <c r="FW11" s="1599"/>
      <c r="FX11" s="1599"/>
      <c r="FY11" s="879"/>
      <c r="FZ11" s="1599"/>
      <c r="GA11" s="1599"/>
      <c r="GB11" s="1599"/>
      <c r="GC11" s="1599"/>
      <c r="GD11" s="1599"/>
      <c r="GE11" s="1599"/>
      <c r="GF11" s="1599"/>
      <c r="GG11" s="1599"/>
      <c r="GH11" s="1599"/>
      <c r="GI11" s="1599"/>
      <c r="GJ11" s="1599"/>
      <c r="GK11" s="1599"/>
      <c r="GL11" s="1599"/>
      <c r="GM11" s="1599"/>
      <c r="GN11" s="1599"/>
      <c r="GO11" s="1599"/>
      <c r="GP11" s="1599"/>
      <c r="GQ11" s="879"/>
      <c r="GR11" s="1599"/>
      <c r="GS11" s="1599"/>
      <c r="GT11" s="1599"/>
      <c r="GU11" s="1599"/>
      <c r="GV11" s="1599"/>
      <c r="GW11" s="1599"/>
      <c r="GX11" s="1599"/>
      <c r="GY11" s="1599"/>
      <c r="GZ11" s="1599"/>
      <c r="HA11" s="1599"/>
      <c r="HB11" s="1599"/>
      <c r="HC11" s="1599"/>
      <c r="HD11" s="1599"/>
      <c r="HE11" s="1599"/>
      <c r="HF11" s="1599"/>
      <c r="HG11" s="1599"/>
      <c r="HH11" s="1599"/>
      <c r="HI11" s="879"/>
      <c r="HJ11" s="1599"/>
      <c r="HK11" s="1599"/>
      <c r="HL11" s="1599"/>
      <c r="HM11" s="1599"/>
      <c r="HN11" s="1599"/>
      <c r="HO11" s="1599"/>
      <c r="HP11" s="1599"/>
      <c r="HQ11" s="1599"/>
      <c r="HR11" s="1599"/>
      <c r="HS11" s="1599"/>
      <c r="HT11" s="1599"/>
      <c r="HU11" s="1599"/>
      <c r="HV11" s="1599"/>
      <c r="HW11" s="1599"/>
      <c r="HX11" s="1599"/>
      <c r="HY11" s="1599"/>
      <c r="HZ11" s="1599"/>
      <c r="IA11" s="879"/>
      <c r="IB11" s="1599"/>
      <c r="IC11" s="1599"/>
      <c r="ID11" s="1599"/>
      <c r="IE11" s="1599"/>
      <c r="IF11" s="1599"/>
      <c r="IG11" s="1599"/>
      <c r="IH11" s="1599"/>
      <c r="II11" s="1599"/>
      <c r="IJ11" s="1599"/>
      <c r="IK11" s="1599"/>
      <c r="IL11" s="1599"/>
      <c r="IM11" s="1599"/>
      <c r="IN11" s="1599"/>
      <c r="IO11" s="1599"/>
      <c r="IP11" s="1599"/>
      <c r="IQ11" s="1599"/>
      <c r="IR11" s="1599"/>
      <c r="IS11" s="879"/>
      <c r="IT11" s="1599"/>
      <c r="IU11" s="1599"/>
      <c r="IV11" s="1599"/>
      <c r="IW11" s="1599"/>
      <c r="IX11" s="1599"/>
      <c r="IY11" s="1599"/>
      <c r="IZ11" s="1599"/>
      <c r="JA11" s="1599"/>
      <c r="JB11" s="1599"/>
      <c r="JC11" s="1599"/>
      <c r="JD11" s="1599"/>
      <c r="JE11" s="1599"/>
      <c r="JF11" s="1599"/>
      <c r="JG11" s="1599"/>
      <c r="JH11" s="1599"/>
      <c r="JI11" s="1599"/>
      <c r="JJ11" s="1599"/>
      <c r="JK11" s="879"/>
      <c r="JL11" s="1599"/>
      <c r="JM11" s="1599"/>
      <c r="JN11" s="1599"/>
      <c r="JO11" s="1599"/>
      <c r="JP11" s="1599"/>
      <c r="JQ11" s="1599"/>
      <c r="JR11" s="1599"/>
      <c r="JS11" s="1599"/>
      <c r="JT11" s="1599"/>
      <c r="JU11" s="1599"/>
      <c r="JV11" s="1599"/>
      <c r="JW11" s="1599"/>
      <c r="JX11" s="1599"/>
      <c r="JY11" s="1599"/>
      <c r="JZ11" s="1599"/>
      <c r="KA11" s="1599"/>
      <c r="KB11" s="1599"/>
      <c r="KC11" s="879"/>
      <c r="KD11" s="1599"/>
      <c r="KE11" s="1599"/>
      <c r="KF11" s="1599"/>
      <c r="KG11" s="1599"/>
      <c r="KH11" s="1599"/>
      <c r="KI11" s="1599"/>
      <c r="KJ11" s="1599"/>
      <c r="KK11" s="1599"/>
      <c r="KL11" s="1599"/>
      <c r="KM11" s="1599"/>
      <c r="KN11" s="1599"/>
      <c r="KO11" s="1599"/>
      <c r="KP11" s="1599"/>
      <c r="KQ11" s="1599"/>
      <c r="KR11" s="1599"/>
      <c r="KS11" s="1599"/>
      <c r="KT11" s="1599"/>
      <c r="KU11" s="879"/>
      <c r="KV11" s="1599"/>
      <c r="KW11" s="1599"/>
      <c r="KX11" s="1599"/>
      <c r="KY11" s="1599"/>
      <c r="KZ11" s="1599"/>
      <c r="LA11" s="1599"/>
      <c r="LB11" s="1599"/>
      <c r="LC11" s="1599"/>
      <c r="LD11" s="1599"/>
      <c r="LE11" s="1599"/>
      <c r="LF11" s="1599"/>
      <c r="LG11" s="1599"/>
      <c r="LH11" s="1599"/>
      <c r="LI11" s="1599"/>
      <c r="LJ11" s="1599"/>
      <c r="LK11" s="1599"/>
      <c r="LL11" s="1599"/>
      <c r="LM11" s="879"/>
      <c r="LN11" s="1599"/>
      <c r="LO11" s="1599"/>
      <c r="LP11" s="1599"/>
      <c r="LQ11" s="1599"/>
      <c r="LR11" s="1599"/>
      <c r="LS11" s="1599"/>
      <c r="LT11" s="1599"/>
      <c r="LU11" s="1599"/>
      <c r="LV11" s="1599"/>
      <c r="LW11" s="1599"/>
      <c r="LX11" s="1599"/>
      <c r="LY11" s="1599"/>
      <c r="LZ11" s="1599"/>
      <c r="MA11" s="1599"/>
      <c r="MB11" s="1599"/>
      <c r="MC11" s="1599"/>
      <c r="MD11" s="1599"/>
      <c r="ME11" s="879"/>
      <c r="MF11" s="1599"/>
      <c r="MG11" s="1599"/>
      <c r="MH11" s="1599"/>
      <c r="MI11" s="1599"/>
      <c r="MJ11" s="1599"/>
      <c r="MK11" s="1599"/>
      <c r="ML11" s="1599"/>
      <c r="MM11" s="1599"/>
      <c r="MN11" s="1599"/>
      <c r="MO11" s="1599"/>
      <c r="MP11" s="1599"/>
      <c r="MQ11" s="1599"/>
      <c r="MR11" s="1599"/>
      <c r="MS11" s="1599"/>
      <c r="MT11" s="1599"/>
      <c r="MU11" s="1599"/>
      <c r="MV11" s="1599"/>
      <c r="MW11" s="879"/>
      <c r="MX11" s="1599"/>
      <c r="MY11" s="1599"/>
      <c r="MZ11" s="1599"/>
      <c r="NA11" s="1599"/>
      <c r="NB11" s="1599"/>
      <c r="NC11" s="1599"/>
      <c r="ND11" s="1599"/>
      <c r="NE11" s="1599"/>
      <c r="NF11" s="1599"/>
      <c r="NG11" s="1599"/>
      <c r="NH11" s="1599"/>
      <c r="NI11" s="1599"/>
      <c r="NJ11" s="1599"/>
      <c r="NK11" s="1599"/>
      <c r="NL11" s="1599"/>
      <c r="NM11" s="1599"/>
      <c r="NN11" s="1599"/>
      <c r="NO11" s="879"/>
      <c r="NP11" s="1599"/>
      <c r="NQ11" s="1599"/>
      <c r="NR11" s="1599"/>
      <c r="NS11" s="1599"/>
      <c r="NT11" s="1599"/>
      <c r="NU11" s="1599"/>
      <c r="NV11" s="1599"/>
      <c r="NW11" s="1599"/>
      <c r="NX11" s="1599"/>
      <c r="NY11" s="1599"/>
      <c r="NZ11" s="1599"/>
      <c r="OA11" s="1599"/>
      <c r="OB11" s="1599"/>
      <c r="OC11" s="1599"/>
      <c r="OD11" s="1599"/>
      <c r="OE11" s="1599"/>
      <c r="OF11" s="1599"/>
      <c r="OG11" s="879"/>
      <c r="OH11" s="1599"/>
      <c r="OI11" s="1599"/>
      <c r="OJ11" s="1599"/>
      <c r="OK11" s="1599"/>
      <c r="OL11" s="1599"/>
      <c r="OM11" s="1599"/>
      <c r="ON11" s="1599"/>
      <c r="OO11" s="1599"/>
      <c r="OP11" s="1599"/>
      <c r="OQ11" s="1599"/>
      <c r="OR11" s="1599"/>
      <c r="OS11" s="1599"/>
      <c r="OT11" s="1599"/>
      <c r="OU11" s="1599"/>
      <c r="OV11" s="1599"/>
      <c r="OW11" s="1599"/>
      <c r="OX11" s="1599"/>
      <c r="OY11" s="879"/>
      <c r="OZ11" s="1599"/>
      <c r="PA11" s="1599"/>
      <c r="PB11" s="1599"/>
      <c r="PC11" s="1599"/>
      <c r="PD11" s="1599"/>
      <c r="PE11" s="1599"/>
      <c r="PF11" s="1599"/>
      <c r="PG11" s="1599"/>
      <c r="PH11" s="1599"/>
      <c r="PI11" s="1599"/>
      <c r="PJ11" s="1599"/>
      <c r="PK11" s="1599"/>
      <c r="PL11" s="1599"/>
      <c r="PM11" s="1599"/>
      <c r="PN11" s="1599"/>
      <c r="PO11" s="1599"/>
      <c r="PP11" s="1599"/>
      <c r="PQ11" s="879"/>
      <c r="PR11" s="1599"/>
      <c r="PS11" s="1599"/>
      <c r="PT11" s="1599"/>
      <c r="PU11" s="1599"/>
      <c r="PV11" s="1599"/>
      <c r="PW11" s="1599"/>
      <c r="PX11" s="1599"/>
      <c r="PY11" s="1599"/>
      <c r="PZ11" s="1599"/>
      <c r="QA11" s="1599"/>
      <c r="QB11" s="1599"/>
      <c r="QC11" s="1599"/>
      <c r="QD11" s="1599"/>
      <c r="QE11" s="1599"/>
      <c r="QF11" s="1599"/>
      <c r="QG11" s="1599"/>
      <c r="QH11" s="1599"/>
      <c r="QI11" s="879"/>
      <c r="QJ11" s="1599"/>
      <c r="QK11" s="1599"/>
      <c r="QL11" s="1599"/>
      <c r="QM11" s="1599"/>
      <c r="QN11" s="1599"/>
      <c r="QO11" s="1599"/>
      <c r="QP11" s="1599"/>
      <c r="QQ11" s="1599"/>
      <c r="QR11" s="1599"/>
      <c r="QS11" s="1599"/>
      <c r="QT11" s="1599"/>
      <c r="QU11" s="1599"/>
      <c r="QV11" s="1599"/>
      <c r="QW11" s="1599"/>
      <c r="QX11" s="1599"/>
      <c r="QY11" s="1599"/>
      <c r="QZ11" s="1599"/>
      <c r="RA11" s="879"/>
      <c r="RB11" s="1599"/>
      <c r="RC11" s="1599"/>
      <c r="RD11" s="1599"/>
      <c r="RE11" s="1599"/>
      <c r="RF11" s="1599"/>
      <c r="RG11" s="1599"/>
      <c r="RH11" s="1599"/>
      <c r="RI11" s="1599"/>
      <c r="RJ11" s="1599"/>
      <c r="RK11" s="1599"/>
      <c r="RL11" s="1599"/>
      <c r="RM11" s="1599"/>
      <c r="RN11" s="1599"/>
      <c r="RO11" s="1599"/>
      <c r="RP11" s="1599"/>
      <c r="RQ11" s="1599"/>
      <c r="RR11" s="1599"/>
      <c r="RS11" s="879"/>
      <c r="RT11" s="1599"/>
      <c r="RU11" s="1599"/>
      <c r="RV11" s="1599"/>
      <c r="RW11" s="1599"/>
      <c r="RX11" s="1599"/>
      <c r="RY11" s="1599"/>
      <c r="RZ11" s="1599"/>
      <c r="SA11" s="1599"/>
      <c r="SB11" s="1599"/>
      <c r="SC11" s="1599"/>
      <c r="SD11" s="1599"/>
      <c r="SE11" s="1599"/>
      <c r="SF11" s="1599"/>
      <c r="SG11" s="1599"/>
      <c r="SH11" s="1599"/>
      <c r="SI11" s="1599"/>
      <c r="SJ11" s="1599"/>
      <c r="SK11" s="879"/>
      <c r="SL11" s="1599"/>
      <c r="SM11" s="1599"/>
      <c r="SN11" s="1599"/>
      <c r="SO11" s="1599"/>
      <c r="SP11" s="1599"/>
      <c r="SQ11" s="1599"/>
      <c r="SR11" s="1599"/>
      <c r="SS11" s="1599"/>
      <c r="ST11" s="1599"/>
      <c r="SU11" s="1599"/>
      <c r="SV11" s="1599"/>
      <c r="SW11" s="1599"/>
      <c r="SX11" s="1599"/>
      <c r="SY11" s="1599"/>
      <c r="SZ11" s="1599"/>
      <c r="TA11" s="1599"/>
      <c r="TB11" s="1599"/>
      <c r="TC11" s="879"/>
      <c r="TD11" s="1599"/>
      <c r="TE11" s="1599"/>
      <c r="TF11" s="1599"/>
      <c r="TG11" s="1599"/>
      <c r="TH11" s="1599"/>
      <c r="TI11" s="1599"/>
      <c r="TJ11" s="1599"/>
      <c r="TK11" s="1599"/>
      <c r="TL11" s="1599"/>
      <c r="TM11" s="1599"/>
      <c r="TN11" s="1599"/>
      <c r="TO11" s="1599"/>
      <c r="TP11" s="1599"/>
      <c r="TQ11" s="1599"/>
      <c r="TR11" s="1599"/>
      <c r="TS11" s="1599"/>
      <c r="TT11" s="1599"/>
      <c r="TU11" s="879"/>
      <c r="TV11" s="1599"/>
      <c r="TW11" s="1599"/>
      <c r="TX11" s="1599"/>
      <c r="TY11" s="1599"/>
      <c r="TZ11" s="1599"/>
      <c r="UA11" s="1599"/>
      <c r="UB11" s="1599"/>
      <c r="UC11" s="1599"/>
      <c r="UD11" s="1599"/>
      <c r="UE11" s="1599"/>
      <c r="UF11" s="1599"/>
      <c r="UG11" s="1599"/>
      <c r="UH11" s="1599"/>
      <c r="UI11" s="1599"/>
      <c r="UJ11" s="1599"/>
      <c r="UK11" s="1599"/>
      <c r="UL11" s="1599"/>
      <c r="UM11" s="879"/>
      <c r="UN11" s="1599"/>
      <c r="UO11" s="1599"/>
      <c r="UP11" s="1599"/>
      <c r="UQ11" s="1599"/>
      <c r="UR11" s="1599"/>
      <c r="US11" s="1599"/>
      <c r="UT11" s="1599"/>
      <c r="UU11" s="1599"/>
      <c r="UV11" s="1599"/>
      <c r="UW11" s="1599"/>
      <c r="UX11" s="1599"/>
      <c r="UY11" s="1599"/>
      <c r="UZ11" s="1599"/>
      <c r="VA11" s="1599"/>
      <c r="VB11" s="1599"/>
      <c r="VC11" s="1599"/>
      <c r="VD11" s="1599"/>
      <c r="VE11" s="879"/>
      <c r="VF11" s="1599"/>
      <c r="VG11" s="1599"/>
      <c r="VH11" s="1599"/>
      <c r="VI11" s="1599"/>
      <c r="VJ11" s="1599"/>
      <c r="VK11" s="1599"/>
      <c r="VL11" s="1599"/>
      <c r="VM11" s="1599"/>
      <c r="VN11" s="1599"/>
      <c r="VO11" s="1599"/>
      <c r="VP11" s="1599"/>
      <c r="VQ11" s="1599"/>
      <c r="VR11" s="1599"/>
      <c r="VS11" s="1599"/>
      <c r="VT11" s="1599"/>
      <c r="VU11" s="1599"/>
      <c r="VV11" s="1599"/>
      <c r="VW11" s="879"/>
      <c r="VX11" s="1599"/>
      <c r="VY11" s="1599"/>
      <c r="VZ11" s="1599"/>
      <c r="WA11" s="1599"/>
      <c r="WB11" s="1599"/>
      <c r="WC11" s="1599"/>
      <c r="WD11" s="1599"/>
      <c r="WE11" s="1599"/>
      <c r="WF11" s="1599"/>
      <c r="WG11" s="1599"/>
      <c r="WH11" s="1599"/>
      <c r="WI11" s="1599"/>
      <c r="WJ11" s="1599"/>
      <c r="WK11" s="1599"/>
      <c r="WL11" s="1599"/>
      <c r="WM11" s="1599"/>
      <c r="WN11" s="1599"/>
      <c r="WO11" s="879"/>
      <c r="WP11" s="1599"/>
      <c r="WQ11" s="1599"/>
      <c r="WR11" s="1599"/>
      <c r="WS11" s="1599"/>
      <c r="WT11" s="1599"/>
      <c r="WU11" s="1599"/>
      <c r="WV11" s="1599"/>
      <c r="WW11" s="1599"/>
      <c r="WX11" s="1599"/>
      <c r="WY11" s="1599"/>
      <c r="WZ11" s="1599"/>
      <c r="XA11" s="1599"/>
      <c r="XB11" s="1599"/>
      <c r="XC11" s="1599"/>
      <c r="XD11" s="1599"/>
      <c r="XE11" s="1599"/>
      <c r="XF11" s="1599"/>
      <c r="XG11" s="879"/>
      <c r="XH11" s="1599"/>
      <c r="XI11" s="1599"/>
      <c r="XJ11" s="1599"/>
      <c r="XK11" s="1599"/>
      <c r="XL11" s="1599"/>
      <c r="XM11" s="1599"/>
      <c r="XN11" s="1599"/>
      <c r="XO11" s="1599"/>
      <c r="XP11" s="1599"/>
      <c r="XQ11" s="1599"/>
      <c r="XR11" s="1599"/>
      <c r="XS11" s="1599"/>
      <c r="XT11" s="1599"/>
      <c r="XU11" s="1599"/>
      <c r="XV11" s="1599"/>
      <c r="XW11" s="1599"/>
      <c r="XX11" s="1599"/>
      <c r="XY11" s="879"/>
      <c r="XZ11" s="1599"/>
      <c r="YA11" s="1599"/>
      <c r="YB11" s="1599"/>
      <c r="YC11" s="1599"/>
      <c r="YD11" s="1599"/>
      <c r="YE11" s="1599"/>
      <c r="YF11" s="1599"/>
      <c r="YG11" s="1599"/>
      <c r="YH11" s="1599"/>
      <c r="YI11" s="1599"/>
      <c r="YJ11" s="1599"/>
      <c r="YK11" s="1599"/>
      <c r="YL11" s="1599"/>
      <c r="YM11" s="1599"/>
      <c r="YN11" s="1599"/>
      <c r="YO11" s="1599"/>
      <c r="YP11" s="1599"/>
      <c r="YQ11" s="879"/>
      <c r="YR11" s="1599"/>
      <c r="YS11" s="1599"/>
      <c r="YT11" s="1599"/>
      <c r="YU11" s="1599"/>
      <c r="YV11" s="1599"/>
      <c r="YW11" s="1599"/>
      <c r="YX11" s="1599"/>
      <c r="YY11" s="1599"/>
      <c r="YZ11" s="1599"/>
      <c r="ZA11" s="1599"/>
      <c r="ZB11" s="1599"/>
      <c r="ZC11" s="1599"/>
      <c r="ZD11" s="1599"/>
      <c r="ZE11" s="1599"/>
      <c r="ZF11" s="1599"/>
      <c r="ZG11" s="1599"/>
      <c r="ZH11" s="1599"/>
      <c r="ZI11" s="879"/>
      <c r="ZJ11" s="1599"/>
      <c r="ZK11" s="1599"/>
      <c r="ZL11" s="1599"/>
      <c r="ZM11" s="1599"/>
      <c r="ZN11" s="1599"/>
      <c r="ZO11" s="1599"/>
      <c r="ZP11" s="1599"/>
      <c r="ZQ11" s="1599"/>
      <c r="ZR11" s="1599"/>
      <c r="ZS11" s="1599"/>
      <c r="ZT11" s="1599"/>
      <c r="ZU11" s="1599"/>
      <c r="ZV11" s="1599"/>
      <c r="ZW11" s="1599"/>
      <c r="ZX11" s="1599"/>
      <c r="ZY11" s="1599"/>
      <c r="ZZ11" s="1599"/>
      <c r="AAA11" s="879"/>
      <c r="AAB11" s="1599"/>
      <c r="AAC11" s="1599"/>
      <c r="AAD11" s="1599"/>
      <c r="AAE11" s="1599"/>
      <c r="AAF11" s="1599"/>
      <c r="AAG11" s="1599"/>
      <c r="AAH11" s="1599"/>
      <c r="AAI11" s="1599"/>
      <c r="AAJ11" s="1599"/>
      <c r="AAK11" s="1599"/>
      <c r="AAL11" s="1599"/>
      <c r="AAM11" s="1599"/>
      <c r="AAN11" s="1599"/>
      <c r="AAO11" s="1599"/>
      <c r="AAP11" s="1599"/>
      <c r="AAQ11" s="1599"/>
      <c r="AAR11" s="1599"/>
      <c r="AAS11" s="879"/>
      <c r="AAT11" s="1599"/>
      <c r="AAU11" s="1599"/>
      <c r="AAV11" s="1599"/>
      <c r="AAW11" s="1599"/>
      <c r="AAX11" s="1599"/>
      <c r="AAY11" s="1599"/>
      <c r="AAZ11" s="1599"/>
      <c r="ABA11" s="1599"/>
      <c r="ABB11" s="1599"/>
      <c r="ABC11" s="1599"/>
      <c r="ABD11" s="1599"/>
      <c r="ABE11" s="1599"/>
      <c r="ABF11" s="1599"/>
      <c r="ABG11" s="1599"/>
      <c r="ABH11" s="1599"/>
      <c r="ABI11" s="1599"/>
      <c r="ABJ11" s="1599"/>
      <c r="ABK11" s="879"/>
      <c r="ABL11" s="1599"/>
      <c r="ABM11" s="1599"/>
      <c r="ABN11" s="1599"/>
      <c r="ABO11" s="1599"/>
      <c r="ABP11" s="1599"/>
      <c r="ABQ11" s="1599"/>
      <c r="ABR11" s="1599"/>
      <c r="ABS11" s="1599"/>
      <c r="ABT11" s="1599"/>
      <c r="ABU11" s="1599"/>
      <c r="ABV11" s="1599"/>
      <c r="ABW11" s="1599"/>
      <c r="ABX11" s="1599"/>
      <c r="ABY11" s="1599"/>
      <c r="ABZ11" s="1599"/>
      <c r="ACA11" s="1599"/>
      <c r="ACB11" s="1599"/>
      <c r="ACC11" s="879"/>
      <c r="ACD11" s="1599"/>
      <c r="ACE11" s="1599"/>
      <c r="ACF11" s="1599"/>
      <c r="ACG11" s="1599"/>
      <c r="ACH11" s="1599"/>
      <c r="ACI11" s="1599"/>
      <c r="ACJ11" s="1599"/>
      <c r="ACK11" s="1599"/>
      <c r="ACL11" s="1599"/>
      <c r="ACM11" s="1599"/>
      <c r="ACN11" s="1599"/>
      <c r="ACO11" s="1599"/>
      <c r="ACP11" s="1599"/>
      <c r="ACQ11" s="1599"/>
      <c r="ACR11" s="1599"/>
      <c r="ACS11" s="1599"/>
      <c r="ACT11" s="1599"/>
      <c r="ACU11" s="879"/>
      <c r="ACV11" s="1599"/>
      <c r="ACW11" s="1599"/>
      <c r="ACX11" s="1599"/>
      <c r="ACY11" s="1599"/>
      <c r="ACZ11" s="1599"/>
      <c r="ADA11" s="1599"/>
      <c r="ADB11" s="1599"/>
      <c r="ADC11" s="1599"/>
      <c r="ADD11" s="1599"/>
      <c r="ADE11" s="1599"/>
      <c r="ADF11" s="1599"/>
      <c r="ADG11" s="1599"/>
      <c r="ADH11" s="1599"/>
      <c r="ADI11" s="1599"/>
      <c r="ADJ11" s="1599"/>
      <c r="ADK11" s="1599"/>
      <c r="ADL11" s="1599"/>
      <c r="ADM11" s="879"/>
      <c r="ADN11" s="1599"/>
      <c r="ADO11" s="1599"/>
      <c r="ADP11" s="1599"/>
      <c r="ADQ11" s="1599"/>
      <c r="ADR11" s="1599"/>
      <c r="ADS11" s="1599"/>
      <c r="ADT11" s="1599"/>
      <c r="ADU11" s="1599"/>
      <c r="ADV11" s="1599"/>
      <c r="ADW11" s="1599"/>
      <c r="ADX11" s="1599"/>
      <c r="ADY11" s="1599"/>
      <c r="ADZ11" s="1599"/>
      <c r="AEA11" s="1599"/>
      <c r="AEB11" s="1599"/>
      <c r="AEC11" s="1599"/>
      <c r="AED11" s="1599"/>
      <c r="AEE11" s="879"/>
      <c r="AEF11" s="1599"/>
      <c r="AEG11" s="1599"/>
      <c r="AEH11" s="1599"/>
      <c r="AEI11" s="1599"/>
      <c r="AEJ11" s="1599"/>
      <c r="AEK11" s="1599"/>
      <c r="AEL11" s="1599"/>
      <c r="AEM11" s="1599"/>
      <c r="AEN11" s="1599"/>
      <c r="AEO11" s="1599"/>
      <c r="AEP11" s="1599"/>
      <c r="AEQ11" s="1599"/>
      <c r="AER11" s="1599"/>
      <c r="AES11" s="1599"/>
      <c r="AET11" s="1599"/>
      <c r="AEU11" s="1599"/>
      <c r="AEV11" s="1599"/>
      <c r="AEW11" s="879"/>
      <c r="AEX11" s="1599"/>
      <c r="AEY11" s="1599"/>
      <c r="AEZ11" s="1599"/>
      <c r="AFA11" s="1599"/>
      <c r="AFB11" s="1599"/>
      <c r="AFC11" s="1599"/>
      <c r="AFD11" s="1599"/>
      <c r="AFE11" s="1599"/>
      <c r="AFF11" s="1599"/>
      <c r="AFG11" s="1599"/>
      <c r="AFH11" s="1599"/>
      <c r="AFI11" s="1599"/>
      <c r="AFJ11" s="1599"/>
      <c r="AFK11" s="1599"/>
      <c r="AFL11" s="1599"/>
      <c r="AFM11" s="1599"/>
      <c r="AFN11" s="1599"/>
      <c r="AFO11" s="879"/>
      <c r="AFP11" s="1599"/>
      <c r="AFQ11" s="1599"/>
      <c r="AFR11" s="1599"/>
      <c r="AFS11" s="1599"/>
      <c r="AFT11" s="1599"/>
      <c r="AFU11" s="1599"/>
      <c r="AFV11" s="1599"/>
      <c r="AFW11" s="1599"/>
      <c r="AFX11" s="1599"/>
      <c r="AFY11" s="1599"/>
      <c r="AFZ11" s="1599"/>
      <c r="AGA11" s="1599"/>
      <c r="AGB11" s="1599"/>
      <c r="AGC11" s="1599"/>
      <c r="AGD11" s="1599"/>
      <c r="AGE11" s="1599"/>
      <c r="AGF11" s="1599"/>
      <c r="AGG11" s="879"/>
      <c r="AGH11" s="1599"/>
      <c r="AGI11" s="1599"/>
      <c r="AGJ11" s="1599"/>
      <c r="AGK11" s="1599"/>
      <c r="AGL11" s="1599"/>
      <c r="AGM11" s="1599"/>
      <c r="AGN11" s="1599"/>
      <c r="AGO11" s="1599"/>
      <c r="AGP11" s="1599"/>
      <c r="AGQ11" s="1599"/>
      <c r="AGR11" s="1599"/>
      <c r="AGS11" s="1599"/>
      <c r="AGT11" s="1599"/>
      <c r="AGU11" s="1599"/>
      <c r="AGV11" s="1599"/>
      <c r="AGW11" s="1599"/>
      <c r="AGX11" s="1599"/>
      <c r="AGY11" s="879"/>
      <c r="AGZ11" s="1599"/>
      <c r="AHA11" s="1599"/>
      <c r="AHB11" s="1599"/>
      <c r="AHC11" s="1599"/>
      <c r="AHD11" s="1599"/>
      <c r="AHE11" s="1599"/>
      <c r="AHF11" s="1599"/>
      <c r="AHG11" s="1599"/>
      <c r="AHH11" s="1599"/>
      <c r="AHI11" s="1599"/>
      <c r="AHJ11" s="1599"/>
      <c r="AHK11" s="1599"/>
      <c r="AHL11" s="1599"/>
      <c r="AHM11" s="1599"/>
      <c r="AHN11" s="1599"/>
      <c r="AHO11" s="1599"/>
      <c r="AHP11" s="1599"/>
      <c r="AHQ11" s="879"/>
      <c r="AHR11" s="1599"/>
      <c r="AHS11" s="1599"/>
      <c r="AHT11" s="1599"/>
      <c r="AHU11" s="1599"/>
      <c r="AHV11" s="1599"/>
      <c r="AHW11" s="1599"/>
      <c r="AHX11" s="1599"/>
      <c r="AHY11" s="1599"/>
      <c r="AHZ11" s="1599"/>
      <c r="AIA11" s="1599"/>
      <c r="AIB11" s="1599"/>
      <c r="AIC11" s="1599"/>
      <c r="AID11" s="1599"/>
      <c r="AIE11" s="1599"/>
      <c r="AIF11" s="1599"/>
      <c r="AIG11" s="1599"/>
      <c r="AIH11" s="1599"/>
      <c r="AII11" s="879"/>
      <c r="AIJ11" s="1599"/>
      <c r="AIK11" s="1599"/>
      <c r="AIL11" s="1599"/>
      <c r="AIM11" s="1599"/>
      <c r="AIN11" s="1599"/>
      <c r="AIO11" s="1599"/>
      <c r="AIP11" s="1599"/>
      <c r="AIQ11" s="1599"/>
      <c r="AIR11" s="1599"/>
      <c r="AIS11" s="1599"/>
      <c r="AIT11" s="1599"/>
      <c r="AIU11" s="1599"/>
      <c r="AIV11" s="1599"/>
      <c r="AIW11" s="1599"/>
      <c r="AIX11" s="1599"/>
      <c r="AIY11" s="1599"/>
      <c r="AIZ11" s="1599"/>
      <c r="AJA11" s="879"/>
      <c r="AJB11" s="1599"/>
      <c r="AJC11" s="1599"/>
      <c r="AJD11" s="1599"/>
      <c r="AJE11" s="1599"/>
      <c r="AJF11" s="1599"/>
      <c r="AJG11" s="1599"/>
      <c r="AJH11" s="1599"/>
      <c r="AJI11" s="1599"/>
      <c r="AJJ11" s="1599"/>
      <c r="AJK11" s="1599"/>
      <c r="AJL11" s="1599"/>
      <c r="AJM11" s="1599"/>
      <c r="AJN11" s="1599"/>
      <c r="AJO11" s="1599"/>
      <c r="AJP11" s="1599"/>
      <c r="AJQ11" s="1599"/>
      <c r="AJR11" s="1599"/>
      <c r="AJS11" s="879"/>
      <c r="AJT11" s="1599"/>
      <c r="AJU11" s="1599"/>
      <c r="AJV11" s="1599"/>
      <c r="AJW11" s="1599"/>
      <c r="AJX11" s="1599"/>
      <c r="AJY11" s="1599"/>
      <c r="AJZ11" s="1599"/>
      <c r="AKA11" s="1599"/>
      <c r="AKB11" s="1599"/>
      <c r="AKC11" s="1599"/>
      <c r="AKD11" s="1599"/>
      <c r="AKE11" s="1599"/>
      <c r="AKF11" s="1599"/>
      <c r="AKG11" s="1599"/>
      <c r="AKH11" s="1599"/>
      <c r="AKI11" s="1599"/>
      <c r="AKJ11" s="1599"/>
      <c r="AKK11" s="879"/>
      <c r="AKL11" s="1599"/>
      <c r="AKM11" s="1599"/>
      <c r="AKN11" s="1599"/>
      <c r="AKO11" s="1599"/>
      <c r="AKP11" s="1599"/>
      <c r="AKQ11" s="1599"/>
      <c r="AKR11" s="1599"/>
      <c r="AKS11" s="1599"/>
      <c r="AKT11" s="1599"/>
      <c r="AKU11" s="1599"/>
      <c r="AKV11" s="1599"/>
      <c r="AKW11" s="1599"/>
      <c r="AKX11" s="1599"/>
      <c r="AKY11" s="1599"/>
      <c r="AKZ11" s="1599"/>
      <c r="ALA11" s="1599"/>
      <c r="ALB11" s="1599"/>
      <c r="ALC11" s="879"/>
      <c r="ALD11" s="1599"/>
      <c r="ALE11" s="1599"/>
      <c r="ALF11" s="1599"/>
      <c r="ALG11" s="1599"/>
      <c r="ALH11" s="1599"/>
      <c r="ALI11" s="1599"/>
      <c r="ALJ11" s="1599"/>
      <c r="ALK11" s="1599"/>
      <c r="ALL11" s="1599"/>
      <c r="ALM11" s="1599"/>
      <c r="ALN11" s="1599"/>
      <c r="ALO11" s="1599"/>
      <c r="ALP11" s="1599"/>
      <c r="ALQ11" s="1599"/>
      <c r="ALR11" s="1599"/>
      <c r="ALS11" s="1599"/>
      <c r="ALT11" s="1599"/>
      <c r="ALU11" s="879"/>
      <c r="ALV11" s="1599"/>
      <c r="ALW11" s="1599"/>
      <c r="ALX11" s="1599"/>
      <c r="ALY11" s="1599"/>
      <c r="ALZ11" s="1599"/>
      <c r="AMA11" s="1599"/>
      <c r="AMB11" s="1599"/>
      <c r="AMC11" s="1599"/>
      <c r="AMD11" s="1599"/>
      <c r="AME11" s="1599"/>
      <c r="AMF11" s="1599"/>
      <c r="AMG11" s="1599"/>
      <c r="AMH11" s="1599"/>
      <c r="AMI11" s="1599"/>
      <c r="AMJ11" s="1599"/>
      <c r="AMK11" s="1599"/>
      <c r="AML11" s="1599"/>
      <c r="AMM11" s="879"/>
      <c r="AMN11" s="1599"/>
      <c r="AMO11" s="1599"/>
      <c r="AMP11" s="1599"/>
      <c r="AMQ11" s="1599"/>
      <c r="AMR11" s="1599"/>
      <c r="AMS11" s="1599"/>
      <c r="AMT11" s="1599"/>
      <c r="AMU11" s="1599"/>
      <c r="AMV11" s="1599"/>
      <c r="AMW11" s="1599"/>
      <c r="AMX11" s="1599"/>
      <c r="AMY11" s="1599"/>
      <c r="AMZ11" s="1599"/>
      <c r="ANA11" s="1599"/>
      <c r="ANB11" s="1599"/>
      <c r="ANC11" s="1599"/>
      <c r="AND11" s="1599"/>
      <c r="ANE11" s="879"/>
      <c r="ANF11" s="1599"/>
      <c r="ANG11" s="1599"/>
      <c r="ANH11" s="1599"/>
      <c r="ANI11" s="1599"/>
      <c r="ANJ11" s="1599"/>
      <c r="ANK11" s="1599"/>
      <c r="ANL11" s="1599"/>
      <c r="ANM11" s="1599"/>
      <c r="ANN11" s="1599"/>
      <c r="ANO11" s="1599"/>
      <c r="ANP11" s="1599"/>
      <c r="ANQ11" s="1599"/>
      <c r="ANR11" s="1599"/>
      <c r="ANS11" s="1599"/>
      <c r="ANT11" s="1599"/>
      <c r="ANU11" s="1599"/>
      <c r="ANV11" s="1599"/>
      <c r="ANW11" s="879"/>
      <c r="ANX11" s="1599"/>
      <c r="ANY11" s="1599"/>
      <c r="ANZ11" s="1599"/>
      <c r="AOA11" s="1599"/>
      <c r="AOB11" s="1599"/>
      <c r="AOC11" s="1599"/>
      <c r="AOD11" s="1599"/>
      <c r="AOE11" s="1599"/>
      <c r="AOF11" s="1599"/>
      <c r="AOG11" s="1599"/>
      <c r="AOH11" s="1599"/>
      <c r="AOI11" s="1599"/>
      <c r="AOJ11" s="1599"/>
      <c r="AOK11" s="1599"/>
      <c r="AOL11" s="1599"/>
      <c r="AOM11" s="1599"/>
      <c r="AON11" s="1599"/>
      <c r="AOO11" s="879"/>
      <c r="AOP11" s="1599"/>
      <c r="AOQ11" s="1599"/>
      <c r="AOR11" s="1599"/>
      <c r="AOS11" s="1599"/>
      <c r="AOT11" s="1599"/>
      <c r="AOU11" s="1599"/>
      <c r="AOV11" s="1599"/>
      <c r="AOW11" s="1599"/>
      <c r="AOX11" s="1599"/>
      <c r="AOY11" s="1599"/>
      <c r="AOZ11" s="1599"/>
      <c r="APA11" s="1599"/>
      <c r="APB11" s="1599"/>
      <c r="APC11" s="1599"/>
      <c r="APD11" s="1599"/>
      <c r="APE11" s="1599"/>
      <c r="APF11" s="1599"/>
      <c r="APG11" s="879"/>
      <c r="APH11" s="1599"/>
      <c r="API11" s="1599"/>
      <c r="APJ11" s="1599"/>
      <c r="APK11" s="1599"/>
      <c r="APL11" s="1599"/>
      <c r="APM11" s="1599"/>
      <c r="APN11" s="1599"/>
      <c r="APO11" s="1599"/>
      <c r="APP11" s="1599"/>
      <c r="APQ11" s="1599"/>
      <c r="APR11" s="1599"/>
      <c r="APS11" s="1599"/>
      <c r="APT11" s="1599"/>
      <c r="APU11" s="1599"/>
      <c r="APV11" s="1599"/>
      <c r="APW11" s="1599"/>
      <c r="APX11" s="1599"/>
      <c r="APY11" s="879"/>
      <c r="APZ11" s="1599"/>
      <c r="AQA11" s="1599"/>
      <c r="AQB11" s="1599"/>
      <c r="AQC11" s="1599"/>
      <c r="AQD11" s="1599"/>
      <c r="AQE11" s="1599"/>
      <c r="AQF11" s="1599"/>
      <c r="AQG11" s="1599"/>
      <c r="AQH11" s="1599"/>
      <c r="AQI11" s="1599"/>
      <c r="AQJ11" s="1599"/>
      <c r="AQK11" s="1599"/>
      <c r="AQL11" s="1599"/>
      <c r="AQM11" s="1599"/>
      <c r="AQN11" s="1599"/>
      <c r="AQO11" s="1599"/>
      <c r="AQP11" s="1599"/>
      <c r="AQQ11" s="879"/>
      <c r="AQR11" s="1599"/>
      <c r="AQS11" s="1599"/>
      <c r="AQT11" s="1599"/>
      <c r="AQU11" s="1599"/>
      <c r="AQV11" s="1599"/>
      <c r="AQW11" s="1599"/>
      <c r="AQX11" s="1599"/>
      <c r="AQY11" s="1599"/>
      <c r="AQZ11" s="1599"/>
      <c r="ARA11" s="1599"/>
      <c r="ARB11" s="1599"/>
      <c r="ARC11" s="1599"/>
      <c r="ARD11" s="1599"/>
      <c r="ARE11" s="1599"/>
      <c r="ARF11" s="1599"/>
      <c r="ARG11" s="1599"/>
      <c r="ARH11" s="1599"/>
      <c r="ARI11" s="879"/>
      <c r="ARJ11" s="1599"/>
      <c r="ARK11" s="1599"/>
      <c r="ARL11" s="1599"/>
      <c r="ARM11" s="1599"/>
      <c r="ARN11" s="1599"/>
      <c r="ARO11" s="1599"/>
      <c r="ARP11" s="1599"/>
      <c r="ARQ11" s="1599"/>
      <c r="ARR11" s="1599"/>
      <c r="ARS11" s="1599"/>
      <c r="ART11" s="1599"/>
      <c r="ARU11" s="1599"/>
      <c r="ARV11" s="1599"/>
      <c r="ARW11" s="1599"/>
      <c r="ARX11" s="1599"/>
      <c r="ARY11" s="1599"/>
      <c r="ARZ11" s="1599"/>
      <c r="ASA11" s="879"/>
      <c r="ASB11" s="1599"/>
      <c r="ASC11" s="1599"/>
      <c r="ASD11" s="1599"/>
      <c r="ASE11" s="1599"/>
      <c r="ASF11" s="1599"/>
      <c r="ASG11" s="1599"/>
      <c r="ASH11" s="1599"/>
      <c r="ASI11" s="1599"/>
      <c r="ASJ11" s="1599"/>
      <c r="ASK11" s="1599"/>
      <c r="ASL11" s="1599"/>
      <c r="ASM11" s="1599"/>
      <c r="ASN11" s="1599"/>
      <c r="ASO11" s="1599"/>
      <c r="ASP11" s="1599"/>
      <c r="ASQ11" s="1599"/>
      <c r="ASR11" s="1599"/>
      <c r="ASS11" s="879"/>
      <c r="AST11" s="1599"/>
      <c r="ASU11" s="1599"/>
      <c r="ASV11" s="1599"/>
      <c r="ASW11" s="1599"/>
      <c r="ASX11" s="1599"/>
      <c r="ASY11" s="1599"/>
      <c r="ASZ11" s="1599"/>
      <c r="ATA11" s="1599"/>
      <c r="ATB11" s="1599"/>
      <c r="ATC11" s="1599"/>
      <c r="ATD11" s="1599"/>
      <c r="ATE11" s="1599"/>
      <c r="ATF11" s="1599"/>
      <c r="ATG11" s="1599"/>
      <c r="ATH11" s="1599"/>
      <c r="ATI11" s="1599"/>
      <c r="ATJ11" s="1599"/>
      <c r="ATK11" s="879"/>
      <c r="ATL11" s="1599"/>
      <c r="ATM11" s="1599"/>
      <c r="ATN11" s="1599"/>
      <c r="ATO11" s="1599"/>
      <c r="ATP11" s="1599"/>
      <c r="ATQ11" s="1599"/>
      <c r="ATR11" s="1599"/>
      <c r="ATS11" s="1599"/>
      <c r="ATT11" s="1599"/>
      <c r="ATU11" s="1599"/>
      <c r="ATV11" s="1599"/>
      <c r="ATW11" s="1599"/>
      <c r="ATX11" s="1599"/>
      <c r="ATY11" s="1599"/>
      <c r="ATZ11" s="1599"/>
      <c r="AUA11" s="1599"/>
      <c r="AUB11" s="1599"/>
      <c r="AUC11" s="879"/>
      <c r="AUD11" s="1599"/>
      <c r="AUE11" s="1599"/>
      <c r="AUF11" s="1599"/>
      <c r="AUG11" s="1599"/>
      <c r="AUH11" s="1599"/>
      <c r="AUI11" s="1599"/>
      <c r="AUJ11" s="1599"/>
      <c r="AUK11" s="1599"/>
      <c r="AUL11" s="1599"/>
      <c r="AUM11" s="1599"/>
      <c r="AUN11" s="1599"/>
      <c r="AUO11" s="1599"/>
      <c r="AUP11" s="1599"/>
      <c r="AUQ11" s="1599"/>
      <c r="AUR11" s="1599"/>
      <c r="AUS11" s="1599"/>
      <c r="AUT11" s="1599"/>
      <c r="AUU11" s="879"/>
      <c r="AUV11" s="1599"/>
      <c r="AUW11" s="1599"/>
      <c r="AUX11" s="1599"/>
      <c r="AUY11" s="1599"/>
      <c r="AUZ11" s="1599"/>
      <c r="AVA11" s="1599"/>
      <c r="AVB11" s="1599"/>
      <c r="AVC11" s="1599"/>
      <c r="AVD11" s="1599"/>
      <c r="AVE11" s="1599"/>
      <c r="AVF11" s="1599"/>
      <c r="AVG11" s="1599"/>
      <c r="AVH11" s="1599"/>
      <c r="AVI11" s="1599"/>
      <c r="AVJ11" s="1599"/>
      <c r="AVK11" s="1599"/>
      <c r="AVL11" s="1599"/>
      <c r="AVM11" s="879"/>
      <c r="AVN11" s="1599"/>
      <c r="AVO11" s="1599"/>
      <c r="AVP11" s="1599"/>
      <c r="AVQ11" s="1599"/>
      <c r="AVR11" s="1599"/>
      <c r="AVS11" s="1599"/>
      <c r="AVT11" s="1599"/>
      <c r="AVU11" s="1599"/>
      <c r="AVV11" s="1599"/>
      <c r="AVW11" s="1599"/>
      <c r="AVX11" s="1599"/>
      <c r="AVY11" s="1599"/>
      <c r="AVZ11" s="1599"/>
      <c r="AWA11" s="1599"/>
      <c r="AWB11" s="1599"/>
      <c r="AWC11" s="1599"/>
      <c r="AWD11" s="1599"/>
      <c r="AWE11" s="879"/>
      <c r="AWF11" s="1599"/>
      <c r="AWG11" s="1599"/>
      <c r="AWH11" s="1599"/>
      <c r="AWI11" s="1599"/>
      <c r="AWJ11" s="1599"/>
      <c r="AWK11" s="1599"/>
      <c r="AWL11" s="1599"/>
      <c r="AWM11" s="1599"/>
      <c r="AWN11" s="1599"/>
      <c r="AWO11" s="1599"/>
      <c r="AWP11" s="1599"/>
      <c r="AWQ11" s="1599"/>
      <c r="AWR11" s="1599"/>
      <c r="AWS11" s="1599"/>
      <c r="AWT11" s="1599"/>
      <c r="AWU11" s="1599"/>
      <c r="AWV11" s="1599"/>
      <c r="AWW11" s="879"/>
      <c r="AWX11" s="1599"/>
      <c r="AWY11" s="1599"/>
      <c r="AWZ11" s="1599"/>
      <c r="AXA11" s="1599"/>
      <c r="AXB11" s="1599"/>
      <c r="AXC11" s="1599"/>
      <c r="AXD11" s="1599"/>
      <c r="AXE11" s="1599"/>
      <c r="AXF11" s="1599"/>
      <c r="AXG11" s="1599"/>
      <c r="AXH11" s="1599"/>
      <c r="AXI11" s="1599"/>
      <c r="AXJ11" s="1599"/>
      <c r="AXK11" s="1599"/>
      <c r="AXL11" s="1599"/>
      <c r="AXM11" s="1599"/>
      <c r="AXN11" s="1599"/>
      <c r="AXO11" s="879"/>
      <c r="AXP11" s="1599"/>
      <c r="AXQ11" s="1599"/>
      <c r="AXR11" s="1599"/>
      <c r="AXS11" s="1599"/>
      <c r="AXT11" s="1599"/>
      <c r="AXU11" s="1599"/>
      <c r="AXV11" s="1599"/>
      <c r="AXW11" s="1599"/>
      <c r="AXX11" s="1599"/>
      <c r="AXY11" s="1599"/>
      <c r="AXZ11" s="1599"/>
      <c r="AYA11" s="1599"/>
      <c r="AYB11" s="1599"/>
      <c r="AYC11" s="1599"/>
      <c r="AYD11" s="1599"/>
      <c r="AYE11" s="1599"/>
      <c r="AYF11" s="1599"/>
      <c r="AYG11" s="879"/>
      <c r="AYH11" s="1599"/>
      <c r="AYI11" s="1599"/>
      <c r="AYJ11" s="1599"/>
      <c r="AYK11" s="1599"/>
      <c r="AYL11" s="1599"/>
      <c r="AYM11" s="1599"/>
      <c r="AYN11" s="1599"/>
      <c r="AYO11" s="1599"/>
      <c r="AYP11" s="1599"/>
      <c r="AYQ11" s="1599"/>
      <c r="AYR11" s="1599"/>
      <c r="AYS11" s="1599"/>
      <c r="AYT11" s="1599"/>
      <c r="AYU11" s="1599"/>
      <c r="AYV11" s="1599"/>
      <c r="AYW11" s="1599"/>
      <c r="AYX11" s="1599"/>
      <c r="AYY11" s="879"/>
      <c r="AYZ11" s="1599"/>
      <c r="AZA11" s="1599"/>
      <c r="AZB11" s="1599"/>
      <c r="AZC11" s="1599"/>
      <c r="AZD11" s="1599"/>
      <c r="AZE11" s="1599"/>
      <c r="AZF11" s="1599"/>
      <c r="AZG11" s="1599"/>
      <c r="AZH11" s="1599"/>
      <c r="AZI11" s="1599"/>
      <c r="AZJ11" s="1599"/>
      <c r="AZK11" s="1599"/>
      <c r="AZL11" s="1599"/>
      <c r="AZM11" s="1599"/>
      <c r="AZN11" s="1599"/>
      <c r="AZO11" s="1599"/>
      <c r="AZP11" s="1599"/>
      <c r="AZQ11" s="879"/>
      <c r="AZR11" s="1599"/>
      <c r="AZS11" s="1599"/>
      <c r="AZT11" s="1599"/>
      <c r="AZU11" s="1599"/>
      <c r="AZV11" s="1599"/>
      <c r="AZW11" s="1599"/>
      <c r="AZX11" s="1599"/>
      <c r="AZY11" s="1599"/>
      <c r="AZZ11" s="1599"/>
      <c r="BAA11" s="1599"/>
      <c r="BAB11" s="1599"/>
      <c r="BAC11" s="1599"/>
      <c r="BAD11" s="1599"/>
      <c r="BAE11" s="1599"/>
      <c r="BAF11" s="1599"/>
      <c r="BAG11" s="1599"/>
      <c r="BAH11" s="1599"/>
      <c r="BAI11" s="879"/>
      <c r="BAJ11" s="1599"/>
      <c r="BAK11" s="1599"/>
      <c r="BAL11" s="1599"/>
      <c r="BAM11" s="1599"/>
      <c r="BAN11" s="1599"/>
      <c r="BAO11" s="1599"/>
      <c r="BAP11" s="1599"/>
      <c r="BAQ11" s="1599"/>
      <c r="BAR11" s="1599"/>
      <c r="BAS11" s="1599"/>
      <c r="BAT11" s="1599"/>
      <c r="BAU11" s="1599"/>
      <c r="BAV11" s="1599"/>
      <c r="BAW11" s="1599"/>
      <c r="BAX11" s="1599"/>
      <c r="BAY11" s="1599"/>
      <c r="BAZ11" s="1599"/>
      <c r="BBA11" s="879"/>
      <c r="BBB11" s="1599"/>
      <c r="BBC11" s="1599"/>
      <c r="BBD11" s="1599"/>
      <c r="BBE11" s="1599"/>
      <c r="BBF11" s="1599"/>
      <c r="BBG11" s="1599"/>
      <c r="BBH11" s="1599"/>
      <c r="BBI11" s="1599"/>
      <c r="BBJ11" s="1599"/>
      <c r="BBK11" s="1599"/>
      <c r="BBL11" s="1599"/>
      <c r="BBM11" s="1599"/>
      <c r="BBN11" s="1599"/>
      <c r="BBO11" s="1599"/>
      <c r="BBP11" s="1599"/>
      <c r="BBQ11" s="1599"/>
      <c r="BBR11" s="1599"/>
      <c r="BBS11" s="879"/>
      <c r="BBT11" s="1599"/>
      <c r="BBU11" s="1599"/>
      <c r="BBV11" s="1599"/>
      <c r="BBW11" s="1599"/>
      <c r="BBX11" s="1599"/>
      <c r="BBY11" s="1599"/>
      <c r="BBZ11" s="1599"/>
      <c r="BCA11" s="1599"/>
      <c r="BCB11" s="1599"/>
      <c r="BCC11" s="1599"/>
      <c r="BCD11" s="1599"/>
      <c r="BCE11" s="1599"/>
      <c r="BCF11" s="1599"/>
      <c r="BCG11" s="1599"/>
      <c r="BCH11" s="1599"/>
      <c r="BCI11" s="1599"/>
      <c r="BCJ11" s="1599"/>
      <c r="BCK11" s="879"/>
      <c r="BCL11" s="1599"/>
      <c r="BCM11" s="1599"/>
      <c r="BCN11" s="1599"/>
      <c r="BCO11" s="1599"/>
      <c r="BCP11" s="1599"/>
      <c r="BCQ11" s="1599"/>
      <c r="BCR11" s="1599"/>
      <c r="BCS11" s="1599"/>
      <c r="BCT11" s="1599"/>
      <c r="BCU11" s="1599"/>
      <c r="BCV11" s="1599"/>
      <c r="BCW11" s="1599"/>
      <c r="BCX11" s="1599"/>
      <c r="BCY11" s="1599"/>
      <c r="BCZ11" s="1599"/>
      <c r="BDA11" s="1599"/>
      <c r="BDB11" s="1599"/>
      <c r="BDC11" s="879"/>
      <c r="BDD11" s="1599"/>
      <c r="BDE11" s="1599"/>
      <c r="BDF11" s="1599"/>
      <c r="BDG11" s="1599"/>
      <c r="BDH11" s="1599"/>
      <c r="BDI11" s="1599"/>
      <c r="BDJ11" s="1599"/>
      <c r="BDK11" s="1599"/>
      <c r="BDL11" s="1599"/>
      <c r="BDM11" s="1599"/>
      <c r="BDN11" s="1599"/>
      <c r="BDO11" s="1599"/>
      <c r="BDP11" s="1599"/>
      <c r="BDQ11" s="1599"/>
      <c r="BDR11" s="1599"/>
      <c r="BDS11" s="1599"/>
      <c r="BDT11" s="1599"/>
      <c r="BDU11" s="879"/>
      <c r="BDV11" s="1599"/>
      <c r="BDW11" s="1599"/>
      <c r="BDX11" s="1599"/>
      <c r="BDY11" s="1599"/>
      <c r="BDZ11" s="1599"/>
      <c r="BEA11" s="1599"/>
      <c r="BEB11" s="1599"/>
      <c r="BEC11" s="1599"/>
      <c r="BED11" s="1599"/>
      <c r="BEE11" s="1599"/>
      <c r="BEF11" s="1599"/>
      <c r="BEG11" s="1599"/>
      <c r="BEH11" s="1599"/>
      <c r="BEI11" s="1599"/>
      <c r="BEJ11" s="1599"/>
      <c r="BEK11" s="1599"/>
      <c r="BEL11" s="1599"/>
      <c r="BEM11" s="879"/>
      <c r="BEN11" s="1599"/>
      <c r="BEO11" s="1599"/>
      <c r="BEP11" s="1599"/>
      <c r="BEQ11" s="1599"/>
      <c r="BER11" s="1599"/>
      <c r="BES11" s="1599"/>
      <c r="BET11" s="1599"/>
      <c r="BEU11" s="1599"/>
      <c r="BEV11" s="1599"/>
      <c r="BEW11" s="1599"/>
      <c r="BEX11" s="1599"/>
      <c r="BEY11" s="1599"/>
      <c r="BEZ11" s="1599"/>
      <c r="BFA11" s="1599"/>
      <c r="BFB11" s="1599"/>
      <c r="BFC11" s="1599"/>
      <c r="BFD11" s="1599"/>
      <c r="BFE11" s="879"/>
      <c r="BFF11" s="1599"/>
      <c r="BFG11" s="1599"/>
      <c r="BFH11" s="1599"/>
      <c r="BFI11" s="1599"/>
      <c r="BFJ11" s="1599"/>
      <c r="BFK11" s="1599"/>
      <c r="BFL11" s="1599"/>
      <c r="BFM11" s="1599"/>
      <c r="BFN11" s="1599"/>
      <c r="BFO11" s="1599"/>
      <c r="BFP11" s="1599"/>
      <c r="BFQ11" s="1599"/>
      <c r="BFR11" s="1599"/>
      <c r="BFS11" s="1599"/>
      <c r="BFT11" s="1599"/>
      <c r="BFU11" s="1599"/>
      <c r="BFV11" s="1599"/>
      <c r="BFW11" s="879"/>
      <c r="BFX11" s="1599"/>
      <c r="BFY11" s="1599"/>
      <c r="BFZ11" s="1599"/>
      <c r="BGA11" s="1599"/>
      <c r="BGB11" s="1599"/>
      <c r="BGC11" s="1599"/>
      <c r="BGD11" s="1599"/>
      <c r="BGE11" s="1599"/>
      <c r="BGF11" s="1599"/>
      <c r="BGG11" s="1599"/>
      <c r="BGH11" s="1599"/>
      <c r="BGI11" s="1599"/>
      <c r="BGJ11" s="1599"/>
      <c r="BGK11" s="1599"/>
      <c r="BGL11" s="1599"/>
      <c r="BGM11" s="1599"/>
      <c r="BGN11" s="1599"/>
      <c r="BGO11" s="879"/>
      <c r="BGP11" s="1599"/>
      <c r="BGQ11" s="1599"/>
      <c r="BGR11" s="1599"/>
      <c r="BGS11" s="1599"/>
      <c r="BGT11" s="1599"/>
      <c r="BGU11" s="1599"/>
      <c r="BGV11" s="1599"/>
      <c r="BGW11" s="1599"/>
      <c r="BGX11" s="1599"/>
      <c r="BGY11" s="1599"/>
      <c r="BGZ11" s="1599"/>
      <c r="BHA11" s="1599"/>
      <c r="BHB11" s="1599"/>
      <c r="BHC11" s="1599"/>
      <c r="BHD11" s="1599"/>
      <c r="BHE11" s="1599"/>
      <c r="BHF11" s="1599"/>
      <c r="BHG11" s="879"/>
      <c r="BHH11" s="1599"/>
      <c r="BHI11" s="1599"/>
      <c r="BHJ11" s="1599"/>
      <c r="BHK11" s="1599"/>
      <c r="BHL11" s="1599"/>
      <c r="BHM11" s="1599"/>
      <c r="BHN11" s="1599"/>
      <c r="BHO11" s="1599"/>
      <c r="BHP11" s="1599"/>
      <c r="BHQ11" s="1599"/>
      <c r="BHR11" s="1599"/>
      <c r="BHS11" s="1599"/>
      <c r="BHT11" s="1599"/>
      <c r="BHU11" s="1599"/>
      <c r="BHV11" s="1599"/>
      <c r="BHW11" s="1599"/>
      <c r="BHX11" s="1599"/>
      <c r="BHY11" s="879"/>
      <c r="BHZ11" s="1599"/>
      <c r="BIA11" s="1599"/>
      <c r="BIB11" s="1599"/>
      <c r="BIC11" s="1599"/>
      <c r="BID11" s="1599"/>
      <c r="BIE11" s="1599"/>
      <c r="BIF11" s="1599"/>
      <c r="BIG11" s="1599"/>
      <c r="BIH11" s="1599"/>
      <c r="BII11" s="1599"/>
      <c r="BIJ11" s="1599"/>
      <c r="BIK11" s="1599"/>
      <c r="BIL11" s="1599"/>
      <c r="BIM11" s="1599"/>
      <c r="BIN11" s="1599"/>
      <c r="BIO11" s="1599"/>
      <c r="BIP11" s="1599"/>
      <c r="BIQ11" s="879"/>
      <c r="BIR11" s="1599"/>
      <c r="BIS11" s="1599"/>
      <c r="BIT11" s="1599"/>
      <c r="BIU11" s="1599"/>
      <c r="BIV11" s="1599"/>
      <c r="BIW11" s="1599"/>
      <c r="BIX11" s="1599"/>
      <c r="BIY11" s="1599"/>
      <c r="BIZ11" s="1599"/>
      <c r="BJA11" s="1599"/>
      <c r="BJB11" s="1599"/>
      <c r="BJC11" s="1599"/>
      <c r="BJD11" s="1599"/>
      <c r="BJE11" s="1599"/>
      <c r="BJF11" s="1599"/>
      <c r="BJG11" s="1599"/>
      <c r="BJH11" s="1599"/>
      <c r="BJI11" s="879"/>
      <c r="BJJ11" s="1599"/>
      <c r="BJK11" s="1599"/>
      <c r="BJL11" s="1599"/>
      <c r="BJM11" s="1599"/>
      <c r="BJN11" s="1599"/>
      <c r="BJO11" s="1599"/>
      <c r="BJP11" s="1599"/>
      <c r="BJQ11" s="1599"/>
      <c r="BJR11" s="1599"/>
      <c r="BJS11" s="1599"/>
      <c r="BJT11" s="1599"/>
      <c r="BJU11" s="1599"/>
      <c r="BJV11" s="1599"/>
      <c r="BJW11" s="1599"/>
      <c r="BJX11" s="1599"/>
      <c r="BJY11" s="1599"/>
      <c r="BJZ11" s="1599"/>
      <c r="BKA11" s="879"/>
      <c r="BKB11" s="1599"/>
      <c r="BKC11" s="1599"/>
      <c r="BKD11" s="1599"/>
      <c r="BKE11" s="1599"/>
      <c r="BKF11" s="1599"/>
      <c r="BKG11" s="1599"/>
      <c r="BKH11" s="1599"/>
      <c r="BKI11" s="1599"/>
      <c r="BKJ11" s="1599"/>
      <c r="BKK11" s="1599"/>
      <c r="BKL11" s="1599"/>
      <c r="BKM11" s="1599"/>
      <c r="BKN11" s="1599"/>
      <c r="BKO11" s="1599"/>
      <c r="BKP11" s="1599"/>
      <c r="BKQ11" s="1599"/>
      <c r="BKR11" s="1599"/>
      <c r="BKS11" s="879"/>
      <c r="BKT11" s="1599"/>
      <c r="BKU11" s="1599"/>
      <c r="BKV11" s="1599"/>
      <c r="BKW11" s="1599"/>
      <c r="BKX11" s="1599"/>
      <c r="BKY11" s="1599"/>
      <c r="BKZ11" s="1599"/>
      <c r="BLA11" s="1599"/>
      <c r="BLB11" s="1599"/>
      <c r="BLC11" s="1599"/>
      <c r="BLD11" s="1599"/>
      <c r="BLE11" s="1599"/>
      <c r="BLF11" s="1599"/>
      <c r="BLG11" s="1599"/>
      <c r="BLH11" s="1599"/>
      <c r="BLI11" s="1599"/>
      <c r="BLJ11" s="1599"/>
      <c r="BLK11" s="879"/>
      <c r="BLL11" s="1599"/>
      <c r="BLM11" s="1599"/>
      <c r="BLN11" s="1599"/>
      <c r="BLO11" s="1599"/>
      <c r="BLP11" s="1599"/>
      <c r="BLQ11" s="1599"/>
      <c r="BLR11" s="1599"/>
      <c r="BLS11" s="1599"/>
      <c r="BLT11" s="1599"/>
      <c r="BLU11" s="1599"/>
      <c r="BLV11" s="1599"/>
      <c r="BLW11" s="1599"/>
      <c r="BLX11" s="1599"/>
      <c r="BLY11" s="1599"/>
      <c r="BLZ11" s="1599"/>
      <c r="BMA11" s="1599"/>
      <c r="BMB11" s="1599"/>
      <c r="BMC11" s="879"/>
      <c r="BMD11" s="1599"/>
      <c r="BME11" s="1599"/>
      <c r="BMF11" s="1599"/>
      <c r="BMG11" s="1599"/>
      <c r="BMH11" s="1599"/>
      <c r="BMI11" s="1599"/>
      <c r="BMJ11" s="1599"/>
      <c r="BMK11" s="1599"/>
      <c r="BML11" s="1599"/>
      <c r="BMM11" s="1599"/>
      <c r="BMN11" s="1599"/>
      <c r="BMO11" s="1599"/>
      <c r="BMP11" s="1599"/>
      <c r="BMQ11" s="1599"/>
      <c r="BMR11" s="1599"/>
      <c r="BMS11" s="1599"/>
      <c r="BMT11" s="1599"/>
      <c r="BMU11" s="879"/>
      <c r="BMV11" s="1599"/>
      <c r="BMW11" s="1599"/>
      <c r="BMX11" s="1599"/>
      <c r="BMY11" s="1599"/>
      <c r="BMZ11" s="1599"/>
      <c r="BNA11" s="1599"/>
      <c r="BNB11" s="1599"/>
      <c r="BNC11" s="1599"/>
      <c r="BND11" s="1599"/>
      <c r="BNE11" s="1599"/>
      <c r="BNF11" s="1599"/>
      <c r="BNG11" s="1599"/>
      <c r="BNH11" s="1599"/>
      <c r="BNI11" s="1599"/>
      <c r="BNJ11" s="1599"/>
      <c r="BNK11" s="1599"/>
      <c r="BNL11" s="1599"/>
      <c r="BNM11" s="879"/>
      <c r="BNN11" s="1599"/>
      <c r="BNO11" s="1599"/>
      <c r="BNP11" s="1599"/>
      <c r="BNQ11" s="1599"/>
      <c r="BNR11" s="1599"/>
      <c r="BNS11" s="1599"/>
      <c r="BNT11" s="1599"/>
      <c r="BNU11" s="1599"/>
      <c r="BNV11" s="1599"/>
      <c r="BNW11" s="1599"/>
      <c r="BNX11" s="1599"/>
      <c r="BNY11" s="1599"/>
      <c r="BNZ11" s="1599"/>
      <c r="BOA11" s="1599"/>
      <c r="BOB11" s="1599"/>
      <c r="BOC11" s="1599"/>
      <c r="BOD11" s="1599"/>
      <c r="BOE11" s="879"/>
      <c r="BOF11" s="1599"/>
      <c r="BOG11" s="1599"/>
      <c r="BOH11" s="1599"/>
      <c r="BOI11" s="1599"/>
      <c r="BOJ11" s="1599"/>
      <c r="BOK11" s="1599"/>
      <c r="BOL11" s="1599"/>
      <c r="BOM11" s="1599"/>
      <c r="BON11" s="1599"/>
      <c r="BOO11" s="1599"/>
      <c r="BOP11" s="1599"/>
      <c r="BOQ11" s="1599"/>
      <c r="BOR11" s="1599"/>
      <c r="BOS11" s="1599"/>
      <c r="BOT11" s="1599"/>
      <c r="BOU11" s="1599"/>
      <c r="BOV11" s="1599"/>
      <c r="BOW11" s="879"/>
      <c r="BOX11" s="1599"/>
      <c r="BOY11" s="1599"/>
      <c r="BOZ11" s="1599"/>
      <c r="BPA11" s="1599"/>
      <c r="BPB11" s="1599"/>
      <c r="BPC11" s="1599"/>
      <c r="BPD11" s="1599"/>
      <c r="BPE11" s="1599"/>
      <c r="BPF11" s="1599"/>
      <c r="BPG11" s="1599"/>
      <c r="BPH11" s="1599"/>
      <c r="BPI11" s="1599"/>
      <c r="BPJ11" s="1599"/>
      <c r="BPK11" s="1599"/>
      <c r="BPL11" s="1599"/>
      <c r="BPM11" s="1599"/>
      <c r="BPN11" s="1599"/>
      <c r="BPO11" s="879"/>
      <c r="BPP11" s="1599"/>
      <c r="BPQ11" s="1599"/>
      <c r="BPR11" s="1599"/>
      <c r="BPS11" s="1599"/>
      <c r="BPT11" s="1599"/>
      <c r="BPU11" s="1599"/>
      <c r="BPV11" s="1599"/>
      <c r="BPW11" s="1599"/>
      <c r="BPX11" s="1599"/>
      <c r="BPY11" s="1599"/>
      <c r="BPZ11" s="1599"/>
      <c r="BQA11" s="1599"/>
      <c r="BQB11" s="1599"/>
      <c r="BQC11" s="1599"/>
      <c r="BQD11" s="1599"/>
      <c r="BQE11" s="1599"/>
      <c r="BQF11" s="1599"/>
      <c r="BQG11" s="879"/>
      <c r="BQH11" s="1599"/>
      <c r="BQI11" s="1599"/>
      <c r="BQJ11" s="1599"/>
      <c r="BQK11" s="1599"/>
      <c r="BQL11" s="1599"/>
      <c r="BQM11" s="1599"/>
      <c r="BQN11" s="1599"/>
      <c r="BQO11" s="1599"/>
      <c r="BQP11" s="1599"/>
      <c r="BQQ11" s="1599"/>
      <c r="BQR11" s="1599"/>
      <c r="BQS11" s="1599"/>
      <c r="BQT11" s="1599"/>
      <c r="BQU11" s="1599"/>
      <c r="BQV11" s="1599"/>
      <c r="BQW11" s="1599"/>
      <c r="BQX11" s="1599"/>
      <c r="BQY11" s="879"/>
      <c r="BQZ11" s="1599"/>
      <c r="BRA11" s="1599"/>
      <c r="BRB11" s="1599"/>
      <c r="BRC11" s="1599"/>
      <c r="BRD11" s="1599"/>
      <c r="BRE11" s="1599"/>
      <c r="BRF11" s="1599"/>
      <c r="BRG11" s="1599"/>
      <c r="BRH11" s="1599"/>
      <c r="BRI11" s="1599"/>
      <c r="BRJ11" s="1599"/>
      <c r="BRK11" s="1599"/>
      <c r="BRL11" s="1599"/>
      <c r="BRM11" s="1599"/>
      <c r="BRN11" s="1599"/>
      <c r="BRO11" s="1599"/>
      <c r="BRP11" s="1599"/>
      <c r="BRQ11" s="879"/>
      <c r="BRR11" s="1599"/>
      <c r="BRS11" s="1599"/>
      <c r="BRT11" s="1599"/>
      <c r="BRU11" s="1599"/>
      <c r="BRV11" s="1599"/>
      <c r="BRW11" s="1599"/>
      <c r="BRX11" s="1599"/>
      <c r="BRY11" s="1599"/>
      <c r="BRZ11" s="1599"/>
      <c r="BSA11" s="1599"/>
      <c r="BSB11" s="1599"/>
      <c r="BSC11" s="1599"/>
      <c r="BSD11" s="1599"/>
      <c r="BSE11" s="1599"/>
      <c r="BSF11" s="1599"/>
      <c r="BSG11" s="1599"/>
      <c r="BSH11" s="1599"/>
      <c r="BSI11" s="879"/>
      <c r="BSJ11" s="1599"/>
      <c r="BSK11" s="1599"/>
      <c r="BSL11" s="1599"/>
      <c r="BSM11" s="1599"/>
      <c r="BSN11" s="1599"/>
      <c r="BSO11" s="1599"/>
      <c r="BSP11" s="1599"/>
      <c r="BSQ11" s="1599"/>
      <c r="BSR11" s="1599"/>
      <c r="BSS11" s="1599"/>
      <c r="BST11" s="1599"/>
      <c r="BSU11" s="1599"/>
      <c r="BSV11" s="1599"/>
      <c r="BSW11" s="1599"/>
      <c r="BSX11" s="1599"/>
      <c r="BSY11" s="1599"/>
      <c r="BSZ11" s="1599"/>
      <c r="BTA11" s="879"/>
      <c r="BTB11" s="1599"/>
      <c r="BTC11" s="1599"/>
      <c r="BTD11" s="1599"/>
      <c r="BTE11" s="1599"/>
      <c r="BTF11" s="1599"/>
      <c r="BTG11" s="1599"/>
      <c r="BTH11" s="1599"/>
      <c r="BTI11" s="1599"/>
      <c r="BTJ11" s="1599"/>
      <c r="BTK11" s="1599"/>
      <c r="BTL11" s="1599"/>
      <c r="BTM11" s="1599"/>
      <c r="BTN11" s="1599"/>
      <c r="BTO11" s="1599"/>
      <c r="BTP11" s="1599"/>
      <c r="BTQ11" s="1599"/>
      <c r="BTR11" s="1599"/>
      <c r="BTS11" s="879"/>
      <c r="BTT11" s="1599"/>
      <c r="BTU11" s="1599"/>
      <c r="BTV11" s="1599"/>
      <c r="BTW11" s="1599"/>
      <c r="BTX11" s="1599"/>
      <c r="BTY11" s="1599"/>
      <c r="BTZ11" s="1599"/>
      <c r="BUA11" s="1599"/>
      <c r="BUB11" s="1599"/>
      <c r="BUC11" s="1599"/>
      <c r="BUD11" s="1599"/>
      <c r="BUE11" s="1599"/>
      <c r="BUF11" s="1599"/>
      <c r="BUG11" s="1599"/>
      <c r="BUH11" s="1599"/>
      <c r="BUI11" s="1599"/>
      <c r="BUJ11" s="1599"/>
      <c r="BUK11" s="879"/>
      <c r="BUL11" s="1599"/>
      <c r="BUM11" s="1599"/>
      <c r="BUN11" s="1599"/>
      <c r="BUO11" s="1599"/>
      <c r="BUP11" s="1599"/>
      <c r="BUQ11" s="1599"/>
      <c r="BUR11" s="1599"/>
      <c r="BUS11" s="1599"/>
      <c r="BUT11" s="1599"/>
      <c r="BUU11" s="1599"/>
      <c r="BUV11" s="1599"/>
      <c r="BUW11" s="1599"/>
      <c r="BUX11" s="1599"/>
      <c r="BUY11" s="1599"/>
      <c r="BUZ11" s="1599"/>
      <c r="BVA11" s="1599"/>
      <c r="BVB11" s="1599"/>
      <c r="BVC11" s="879"/>
      <c r="BVD11" s="1599"/>
      <c r="BVE11" s="1599"/>
      <c r="BVF11" s="1599"/>
      <c r="BVG11" s="1599"/>
      <c r="BVH11" s="1599"/>
      <c r="BVI11" s="1599"/>
      <c r="BVJ11" s="1599"/>
      <c r="BVK11" s="1599"/>
      <c r="BVL11" s="1599"/>
      <c r="BVM11" s="1599"/>
      <c r="BVN11" s="1599"/>
      <c r="BVO11" s="1599"/>
      <c r="BVP11" s="1599"/>
      <c r="BVQ11" s="1599"/>
      <c r="BVR11" s="1599"/>
      <c r="BVS11" s="1599"/>
      <c r="BVT11" s="1599"/>
      <c r="BVU11" s="879"/>
      <c r="BVV11" s="1599"/>
      <c r="BVW11" s="1599"/>
      <c r="BVX11" s="1599"/>
      <c r="BVY11" s="1599"/>
      <c r="BVZ11" s="1599"/>
      <c r="BWA11" s="1599"/>
      <c r="BWB11" s="1599"/>
      <c r="BWC11" s="1599"/>
      <c r="BWD11" s="1599"/>
      <c r="BWE11" s="1599"/>
      <c r="BWF11" s="1599"/>
      <c r="BWG11" s="1599"/>
      <c r="BWH11" s="1599"/>
      <c r="BWI11" s="1599"/>
      <c r="BWJ11" s="1599"/>
      <c r="BWK11" s="1599"/>
      <c r="BWL11" s="1599"/>
      <c r="BWM11" s="879"/>
      <c r="BWN11" s="1599"/>
      <c r="BWO11" s="1599"/>
      <c r="BWP11" s="1599"/>
      <c r="BWQ11" s="1599"/>
      <c r="BWR11" s="1599"/>
      <c r="BWS11" s="1599"/>
      <c r="BWT11" s="1599"/>
      <c r="BWU11" s="1599"/>
      <c r="BWV11" s="1599"/>
      <c r="BWW11" s="1599"/>
      <c r="BWX11" s="1599"/>
      <c r="BWY11" s="1599"/>
      <c r="BWZ11" s="1599"/>
      <c r="BXA11" s="1599"/>
      <c r="BXB11" s="1599"/>
      <c r="BXC11" s="1599"/>
      <c r="BXD11" s="1599"/>
      <c r="BXE11" s="879"/>
      <c r="BXF11" s="1599"/>
      <c r="BXG11" s="1599"/>
      <c r="BXH11" s="1599"/>
      <c r="BXI11" s="1599"/>
      <c r="BXJ11" s="1599"/>
      <c r="BXK11" s="1599"/>
      <c r="BXL11" s="1599"/>
      <c r="BXM11" s="1599"/>
      <c r="BXN11" s="1599"/>
      <c r="BXO11" s="1599"/>
      <c r="BXP11" s="1599"/>
      <c r="BXQ11" s="1599"/>
      <c r="BXR11" s="1599"/>
      <c r="BXS11" s="1599"/>
      <c r="BXT11" s="1599"/>
      <c r="BXU11" s="1599"/>
      <c r="BXV11" s="1599"/>
      <c r="BXW11" s="879"/>
      <c r="BXX11" s="1599"/>
      <c r="BXY11" s="1599"/>
      <c r="BXZ11" s="1599"/>
      <c r="BYA11" s="1599"/>
      <c r="BYB11" s="1599"/>
      <c r="BYC11" s="1599"/>
      <c r="BYD11" s="1599"/>
      <c r="BYE11" s="1599"/>
      <c r="BYF11" s="1599"/>
      <c r="BYG11" s="1599"/>
      <c r="BYH11" s="1599"/>
      <c r="BYI11" s="1599"/>
      <c r="BYJ11" s="1599"/>
      <c r="BYK11" s="1599"/>
      <c r="BYL11" s="1599"/>
      <c r="BYM11" s="1599"/>
      <c r="BYN11" s="1599"/>
      <c r="BYO11" s="879"/>
      <c r="BYP11" s="1599"/>
      <c r="BYQ11" s="1599"/>
      <c r="BYR11" s="1599"/>
      <c r="BYS11" s="1599"/>
      <c r="BYT11" s="1599"/>
      <c r="BYU11" s="1599"/>
      <c r="BYV11" s="1599"/>
      <c r="BYW11" s="1599"/>
      <c r="BYX11" s="1599"/>
      <c r="BYY11" s="1599"/>
      <c r="BYZ11" s="1599"/>
      <c r="BZA11" s="1599"/>
      <c r="BZB11" s="1599"/>
      <c r="BZC11" s="1599"/>
      <c r="BZD11" s="1599"/>
      <c r="BZE11" s="1599"/>
      <c r="BZF11" s="1599"/>
      <c r="BZG11" s="879"/>
      <c r="BZH11" s="1599"/>
      <c r="BZI11" s="1599"/>
      <c r="BZJ11" s="1599"/>
      <c r="BZK11" s="1599"/>
      <c r="BZL11" s="1599"/>
      <c r="BZM11" s="1599"/>
      <c r="BZN11" s="1599"/>
      <c r="BZO11" s="1599"/>
      <c r="BZP11" s="1599"/>
      <c r="BZQ11" s="1599"/>
      <c r="BZR11" s="1599"/>
      <c r="BZS11" s="1599"/>
      <c r="BZT11" s="1599"/>
      <c r="BZU11" s="1599"/>
      <c r="BZV11" s="1599"/>
      <c r="BZW11" s="1599"/>
      <c r="BZX11" s="1599"/>
      <c r="BZY11" s="879"/>
      <c r="BZZ11" s="1599"/>
      <c r="CAA11" s="1599"/>
      <c r="CAB11" s="1599"/>
      <c r="CAC11" s="1599"/>
      <c r="CAD11" s="1599"/>
      <c r="CAE11" s="1599"/>
      <c r="CAF11" s="1599"/>
      <c r="CAG11" s="1599"/>
      <c r="CAH11" s="1599"/>
      <c r="CAI11" s="1599"/>
      <c r="CAJ11" s="1599"/>
      <c r="CAK11" s="1599"/>
      <c r="CAL11" s="1599"/>
      <c r="CAM11" s="1599"/>
      <c r="CAN11" s="1599"/>
      <c r="CAO11" s="1599"/>
      <c r="CAP11" s="1599"/>
      <c r="CAQ11" s="879"/>
      <c r="CAR11" s="1599"/>
      <c r="CAS11" s="1599"/>
      <c r="CAT11" s="1599"/>
      <c r="CAU11" s="1599"/>
      <c r="CAV11" s="1599"/>
      <c r="CAW11" s="1599"/>
      <c r="CAX11" s="1599"/>
      <c r="CAY11" s="1599"/>
      <c r="CAZ11" s="1599"/>
      <c r="CBA11" s="1599"/>
      <c r="CBB11" s="1599"/>
      <c r="CBC11" s="1599"/>
      <c r="CBD11" s="1599"/>
      <c r="CBE11" s="1599"/>
      <c r="CBF11" s="1599"/>
      <c r="CBG11" s="1599"/>
      <c r="CBH11" s="1599"/>
      <c r="CBI11" s="879"/>
      <c r="CBJ11" s="1599"/>
      <c r="CBK11" s="1599"/>
      <c r="CBL11" s="1599"/>
      <c r="CBM11" s="1599"/>
      <c r="CBN11" s="1599"/>
      <c r="CBO11" s="1599"/>
      <c r="CBP11" s="1599"/>
      <c r="CBQ11" s="1599"/>
      <c r="CBR11" s="1599"/>
      <c r="CBS11" s="1599"/>
      <c r="CBT11" s="1599"/>
      <c r="CBU11" s="1599"/>
      <c r="CBV11" s="1599"/>
      <c r="CBW11" s="1599"/>
      <c r="CBX11" s="1599"/>
      <c r="CBY11" s="1599"/>
      <c r="CBZ11" s="1599"/>
      <c r="CCA11" s="879"/>
      <c r="CCB11" s="1599"/>
      <c r="CCC11" s="1599"/>
      <c r="CCD11" s="1599"/>
      <c r="CCE11" s="1599"/>
      <c r="CCF11" s="1599"/>
      <c r="CCG11" s="1599"/>
      <c r="CCH11" s="1599"/>
      <c r="CCI11" s="1599"/>
      <c r="CCJ11" s="1599"/>
      <c r="CCK11" s="1599"/>
      <c r="CCL11" s="1599"/>
      <c r="CCM11" s="1599"/>
      <c r="CCN11" s="1599"/>
      <c r="CCO11" s="1599"/>
      <c r="CCP11" s="1599"/>
      <c r="CCQ11" s="1599"/>
      <c r="CCR11" s="1599"/>
      <c r="CCS11" s="879"/>
      <c r="CCT11" s="1599"/>
      <c r="CCU11" s="1599"/>
      <c r="CCV11" s="1599"/>
      <c r="CCW11" s="1599"/>
      <c r="CCX11" s="1599"/>
      <c r="CCY11" s="1599"/>
      <c r="CCZ11" s="1599"/>
      <c r="CDA11" s="1599"/>
      <c r="CDB11" s="1599"/>
      <c r="CDC11" s="1599"/>
      <c r="CDD11" s="1599"/>
      <c r="CDE11" s="1599"/>
      <c r="CDF11" s="1599"/>
      <c r="CDG11" s="1599"/>
      <c r="CDH11" s="1599"/>
      <c r="CDI11" s="1599"/>
      <c r="CDJ11" s="1599"/>
      <c r="CDK11" s="879"/>
      <c r="CDL11" s="1599"/>
      <c r="CDM11" s="1599"/>
      <c r="CDN11" s="1599"/>
      <c r="CDO11" s="1599"/>
      <c r="CDP11" s="1599"/>
      <c r="CDQ11" s="1599"/>
      <c r="CDR11" s="1599"/>
      <c r="CDS11" s="1599"/>
      <c r="CDT11" s="1599"/>
      <c r="CDU11" s="1599"/>
      <c r="CDV11" s="1599"/>
      <c r="CDW11" s="1599"/>
      <c r="CDX11" s="1599"/>
      <c r="CDY11" s="1599"/>
      <c r="CDZ11" s="1599"/>
      <c r="CEA11" s="1599"/>
      <c r="CEB11" s="1599"/>
      <c r="CEC11" s="879"/>
      <c r="CED11" s="1599"/>
      <c r="CEE11" s="1599"/>
      <c r="CEF11" s="1599"/>
      <c r="CEG11" s="1599"/>
      <c r="CEH11" s="1599"/>
      <c r="CEI11" s="1599"/>
      <c r="CEJ11" s="1599"/>
      <c r="CEK11" s="1599"/>
      <c r="CEL11" s="1599"/>
      <c r="CEM11" s="1599"/>
      <c r="CEN11" s="1599"/>
      <c r="CEO11" s="1599"/>
      <c r="CEP11" s="1599"/>
      <c r="CEQ11" s="1599"/>
      <c r="CER11" s="1599"/>
      <c r="CES11" s="1599"/>
      <c r="CET11" s="1599"/>
      <c r="CEU11" s="879"/>
      <c r="CEV11" s="1599"/>
      <c r="CEW11" s="1599"/>
      <c r="CEX11" s="1599"/>
      <c r="CEY11" s="1599"/>
      <c r="CEZ11" s="1599"/>
      <c r="CFA11" s="1599"/>
      <c r="CFB11" s="1599"/>
      <c r="CFC11" s="1599"/>
      <c r="CFD11" s="1599"/>
      <c r="CFE11" s="1599"/>
      <c r="CFF11" s="1599"/>
      <c r="CFG11" s="1599"/>
      <c r="CFH11" s="1599"/>
      <c r="CFI11" s="1599"/>
      <c r="CFJ11" s="1599"/>
      <c r="CFK11" s="1599"/>
      <c r="CFL11" s="1599"/>
      <c r="CFM11" s="879"/>
      <c r="CFN11" s="1599"/>
      <c r="CFO11" s="1599"/>
      <c r="CFP11" s="1599"/>
      <c r="CFQ11" s="1599"/>
      <c r="CFR11" s="1599"/>
      <c r="CFS11" s="1599"/>
      <c r="CFT11" s="1599"/>
      <c r="CFU11" s="1599"/>
      <c r="CFV11" s="1599"/>
      <c r="CFW11" s="1599"/>
      <c r="CFX11" s="1599"/>
      <c r="CFY11" s="1599"/>
      <c r="CFZ11" s="1599"/>
      <c r="CGA11" s="1599"/>
      <c r="CGB11" s="1599"/>
      <c r="CGC11" s="1599"/>
      <c r="CGD11" s="1599"/>
      <c r="CGE11" s="879"/>
      <c r="CGF11" s="1599"/>
      <c r="CGG11" s="1599"/>
      <c r="CGH11" s="1599"/>
      <c r="CGI11" s="1599"/>
      <c r="CGJ11" s="1599"/>
      <c r="CGK11" s="1599"/>
      <c r="CGL11" s="1599"/>
      <c r="CGM11" s="1599"/>
      <c r="CGN11" s="1599"/>
      <c r="CGO11" s="1599"/>
      <c r="CGP11" s="1599"/>
      <c r="CGQ11" s="1599"/>
      <c r="CGR11" s="1599"/>
      <c r="CGS11" s="1599"/>
      <c r="CGT11" s="1599"/>
      <c r="CGU11" s="1599"/>
      <c r="CGV11" s="1599"/>
      <c r="CGW11" s="879"/>
      <c r="CGX11" s="1599"/>
      <c r="CGY11" s="1599"/>
      <c r="CGZ11" s="1599"/>
      <c r="CHA11" s="1599"/>
      <c r="CHB11" s="1599"/>
      <c r="CHC11" s="1599"/>
      <c r="CHD11" s="1599"/>
      <c r="CHE11" s="1599"/>
      <c r="CHF11" s="1599"/>
      <c r="CHG11" s="1599"/>
      <c r="CHH11" s="1599"/>
      <c r="CHI11" s="1599"/>
      <c r="CHJ11" s="1599"/>
      <c r="CHK11" s="1599"/>
      <c r="CHL11" s="1599"/>
      <c r="CHM11" s="1599"/>
      <c r="CHN11" s="1599"/>
      <c r="CHO11" s="879"/>
      <c r="CHP11" s="1599"/>
      <c r="CHQ11" s="1599"/>
      <c r="CHR11" s="1599"/>
      <c r="CHS11" s="1599"/>
      <c r="CHT11" s="1599"/>
      <c r="CHU11" s="1599"/>
      <c r="CHV11" s="1599"/>
      <c r="CHW11" s="1599"/>
      <c r="CHX11" s="1599"/>
      <c r="CHY11" s="1599"/>
      <c r="CHZ11" s="1599"/>
      <c r="CIA11" s="1599"/>
      <c r="CIB11" s="1599"/>
      <c r="CIC11" s="1599"/>
      <c r="CID11" s="1599"/>
      <c r="CIE11" s="1599"/>
      <c r="CIF11" s="1599"/>
      <c r="CIG11" s="879"/>
      <c r="CIH11" s="1599"/>
      <c r="CII11" s="1599"/>
      <c r="CIJ11" s="1599"/>
      <c r="CIK11" s="1599"/>
      <c r="CIL11" s="1599"/>
      <c r="CIM11" s="1599"/>
      <c r="CIN11" s="1599"/>
      <c r="CIO11" s="1599"/>
      <c r="CIP11" s="1599"/>
      <c r="CIQ11" s="1599"/>
      <c r="CIR11" s="1599"/>
      <c r="CIS11" s="1599"/>
      <c r="CIT11" s="1599"/>
      <c r="CIU11" s="1599"/>
      <c r="CIV11" s="1599"/>
      <c r="CIW11" s="1599"/>
      <c r="CIX11" s="1599"/>
      <c r="CIY11" s="879"/>
      <c r="CIZ11" s="1599"/>
      <c r="CJA11" s="1599"/>
      <c r="CJB11" s="1599"/>
      <c r="CJC11" s="1599"/>
      <c r="CJD11" s="1599"/>
      <c r="CJE11" s="1599"/>
      <c r="CJF11" s="1599"/>
      <c r="CJG11" s="1599"/>
      <c r="CJH11" s="1599"/>
      <c r="CJI11" s="1599"/>
      <c r="CJJ11" s="1599"/>
      <c r="CJK11" s="1599"/>
      <c r="CJL11" s="1599"/>
      <c r="CJM11" s="1599"/>
      <c r="CJN11" s="1599"/>
      <c r="CJO11" s="1599"/>
      <c r="CJP11" s="1599"/>
      <c r="CJQ11" s="879"/>
      <c r="CJR11" s="1599"/>
      <c r="CJS11" s="1599"/>
      <c r="CJT11" s="1599"/>
      <c r="CJU11" s="1599"/>
      <c r="CJV11" s="1599"/>
      <c r="CJW11" s="1599"/>
      <c r="CJX11" s="1599"/>
      <c r="CJY11" s="1599"/>
      <c r="CJZ11" s="1599"/>
      <c r="CKA11" s="1599"/>
      <c r="CKB11" s="1599"/>
      <c r="CKC11" s="1599"/>
      <c r="CKD11" s="1599"/>
      <c r="CKE11" s="1599"/>
      <c r="CKF11" s="1599"/>
      <c r="CKG11" s="1599"/>
      <c r="CKH11" s="1599"/>
      <c r="CKI11" s="879"/>
      <c r="CKJ11" s="1599"/>
      <c r="CKK11" s="1599"/>
      <c r="CKL11" s="1599"/>
      <c r="CKM11" s="1599"/>
      <c r="CKN11" s="1599"/>
      <c r="CKO11" s="1599"/>
      <c r="CKP11" s="1599"/>
      <c r="CKQ11" s="1599"/>
      <c r="CKR11" s="1599"/>
      <c r="CKS11" s="1599"/>
      <c r="CKT11" s="1599"/>
      <c r="CKU11" s="1599"/>
      <c r="CKV11" s="1599"/>
      <c r="CKW11" s="1599"/>
      <c r="CKX11" s="1599"/>
      <c r="CKY11" s="1599"/>
      <c r="CKZ11" s="1599"/>
      <c r="CLA11" s="879"/>
      <c r="CLB11" s="1599"/>
      <c r="CLC11" s="1599"/>
      <c r="CLD11" s="1599"/>
      <c r="CLE11" s="1599"/>
      <c r="CLF11" s="1599"/>
      <c r="CLG11" s="1599"/>
      <c r="CLH11" s="1599"/>
      <c r="CLI11" s="1599"/>
      <c r="CLJ11" s="1599"/>
      <c r="CLK11" s="1599"/>
      <c r="CLL11" s="1599"/>
      <c r="CLM11" s="1599"/>
      <c r="CLN11" s="1599"/>
      <c r="CLO11" s="1599"/>
      <c r="CLP11" s="1599"/>
      <c r="CLQ11" s="1599"/>
      <c r="CLR11" s="1599"/>
      <c r="CLS11" s="879"/>
      <c r="CLT11" s="1599"/>
      <c r="CLU11" s="1599"/>
      <c r="CLV11" s="1599"/>
      <c r="CLW11" s="1599"/>
      <c r="CLX11" s="1599"/>
      <c r="CLY11" s="1599"/>
      <c r="CLZ11" s="1599"/>
      <c r="CMA11" s="1599"/>
      <c r="CMB11" s="1599"/>
      <c r="CMC11" s="1599"/>
      <c r="CMD11" s="1599"/>
      <c r="CME11" s="1599"/>
      <c r="CMF11" s="1599"/>
      <c r="CMG11" s="1599"/>
      <c r="CMH11" s="1599"/>
      <c r="CMI11" s="1599"/>
      <c r="CMJ11" s="1599"/>
      <c r="CMK11" s="879"/>
      <c r="CML11" s="1599"/>
      <c r="CMM11" s="1599"/>
      <c r="CMN11" s="1599"/>
      <c r="CMO11" s="1599"/>
      <c r="CMP11" s="1599"/>
      <c r="CMQ11" s="1599"/>
      <c r="CMR11" s="1599"/>
      <c r="CMS11" s="1599"/>
      <c r="CMT11" s="1599"/>
      <c r="CMU11" s="1599"/>
      <c r="CMV11" s="1599"/>
      <c r="CMW11" s="1599"/>
      <c r="CMX11" s="1599"/>
      <c r="CMY11" s="1599"/>
      <c r="CMZ11" s="1599"/>
      <c r="CNA11" s="1599"/>
      <c r="CNB11" s="1599"/>
      <c r="CNC11" s="879"/>
      <c r="CND11" s="1599"/>
      <c r="CNE11" s="1599"/>
      <c r="CNF11" s="1599"/>
      <c r="CNG11" s="1599"/>
      <c r="CNH11" s="1599"/>
      <c r="CNI11" s="1599"/>
      <c r="CNJ11" s="1599"/>
      <c r="CNK11" s="1599"/>
      <c r="CNL11" s="1599"/>
      <c r="CNM11" s="1599"/>
      <c r="CNN11" s="1599"/>
      <c r="CNO11" s="1599"/>
      <c r="CNP11" s="1599"/>
      <c r="CNQ11" s="1599"/>
      <c r="CNR11" s="1599"/>
      <c r="CNS11" s="1599"/>
      <c r="CNT11" s="1599"/>
      <c r="CNU11" s="879"/>
      <c r="CNV11" s="1599"/>
      <c r="CNW11" s="1599"/>
      <c r="CNX11" s="1599"/>
      <c r="CNY11" s="1599"/>
      <c r="CNZ11" s="1599"/>
      <c r="COA11" s="1599"/>
      <c r="COB11" s="1599"/>
      <c r="COC11" s="1599"/>
      <c r="COD11" s="1599"/>
      <c r="COE11" s="1599"/>
      <c r="COF11" s="1599"/>
      <c r="COG11" s="1599"/>
      <c r="COH11" s="1599"/>
      <c r="COI11" s="1599"/>
      <c r="COJ11" s="1599"/>
      <c r="COK11" s="1599"/>
      <c r="COL11" s="1599"/>
      <c r="COM11" s="879"/>
      <c r="CON11" s="1599"/>
      <c r="COO11" s="1599"/>
      <c r="COP11" s="1599"/>
      <c r="COQ11" s="1599"/>
      <c r="COR11" s="1599"/>
      <c r="COS11" s="1599"/>
      <c r="COT11" s="1599"/>
      <c r="COU11" s="1599"/>
      <c r="COV11" s="1599"/>
      <c r="COW11" s="1599"/>
      <c r="COX11" s="1599"/>
      <c r="COY11" s="1599"/>
      <c r="COZ11" s="1599"/>
      <c r="CPA11" s="1599"/>
      <c r="CPB11" s="1599"/>
      <c r="CPC11" s="1599"/>
      <c r="CPD11" s="1599"/>
      <c r="CPE11" s="879"/>
      <c r="CPF11" s="1599"/>
      <c r="CPG11" s="1599"/>
      <c r="CPH11" s="1599"/>
      <c r="CPI11" s="1599"/>
      <c r="CPJ11" s="1599"/>
      <c r="CPK11" s="1599"/>
      <c r="CPL11" s="1599"/>
      <c r="CPM11" s="1599"/>
      <c r="CPN11" s="1599"/>
      <c r="CPO11" s="1599"/>
      <c r="CPP11" s="1599"/>
      <c r="CPQ11" s="1599"/>
      <c r="CPR11" s="1599"/>
      <c r="CPS11" s="1599"/>
      <c r="CPT11" s="1599"/>
      <c r="CPU11" s="1599"/>
      <c r="CPV11" s="1599"/>
      <c r="CPW11" s="879"/>
      <c r="CPX11" s="1599"/>
      <c r="CPY11" s="1599"/>
      <c r="CPZ11" s="1599"/>
      <c r="CQA11" s="1599"/>
      <c r="CQB11" s="1599"/>
      <c r="CQC11" s="1599"/>
      <c r="CQD11" s="1599"/>
      <c r="CQE11" s="1599"/>
      <c r="CQF11" s="1599"/>
      <c r="CQG11" s="1599"/>
      <c r="CQH11" s="1599"/>
      <c r="CQI11" s="1599"/>
      <c r="CQJ11" s="1599"/>
      <c r="CQK11" s="1599"/>
      <c r="CQL11" s="1599"/>
      <c r="CQM11" s="1599"/>
      <c r="CQN11" s="1599"/>
      <c r="CQO11" s="879"/>
      <c r="CQP11" s="1599"/>
      <c r="CQQ11" s="1599"/>
      <c r="CQR11" s="1599"/>
      <c r="CQS11" s="1599"/>
      <c r="CQT11" s="1599"/>
      <c r="CQU11" s="1599"/>
      <c r="CQV11" s="1599"/>
      <c r="CQW11" s="1599"/>
      <c r="CQX11" s="1599"/>
      <c r="CQY11" s="1599"/>
      <c r="CQZ11" s="1599"/>
      <c r="CRA11" s="1599"/>
      <c r="CRB11" s="1599"/>
      <c r="CRC11" s="1599"/>
      <c r="CRD11" s="1599"/>
      <c r="CRE11" s="1599"/>
      <c r="CRF11" s="1599"/>
      <c r="CRG11" s="879"/>
      <c r="CRH11" s="1599"/>
      <c r="CRI11" s="1599"/>
      <c r="CRJ11" s="1599"/>
      <c r="CRK11" s="1599"/>
      <c r="CRL11" s="1599"/>
      <c r="CRM11" s="1599"/>
      <c r="CRN11" s="1599"/>
      <c r="CRO11" s="1599"/>
      <c r="CRP11" s="1599"/>
      <c r="CRQ11" s="1599"/>
      <c r="CRR11" s="1599"/>
      <c r="CRS11" s="1599"/>
      <c r="CRT11" s="1599"/>
      <c r="CRU11" s="1599"/>
      <c r="CRV11" s="1599"/>
      <c r="CRW11" s="1599"/>
      <c r="CRX11" s="1599"/>
      <c r="CRY11" s="879"/>
      <c r="CRZ11" s="1599"/>
      <c r="CSA11" s="1599"/>
      <c r="CSB11" s="1599"/>
      <c r="CSC11" s="1599"/>
      <c r="CSD11" s="1599"/>
      <c r="CSE11" s="1599"/>
      <c r="CSF11" s="1599"/>
      <c r="CSG11" s="1599"/>
      <c r="CSH11" s="1599"/>
      <c r="CSI11" s="1599"/>
      <c r="CSJ11" s="1599"/>
      <c r="CSK11" s="1599"/>
      <c r="CSL11" s="1599"/>
      <c r="CSM11" s="1599"/>
      <c r="CSN11" s="1599"/>
      <c r="CSO11" s="1599"/>
      <c r="CSP11" s="1599"/>
      <c r="CSQ11" s="879"/>
      <c r="CSR11" s="1599"/>
      <c r="CSS11" s="1599"/>
      <c r="CST11" s="1599"/>
      <c r="CSU11" s="1599"/>
      <c r="CSV11" s="1599"/>
      <c r="CSW11" s="1599"/>
      <c r="CSX11" s="1599"/>
      <c r="CSY11" s="1599"/>
      <c r="CSZ11" s="1599"/>
      <c r="CTA11" s="1599"/>
      <c r="CTB11" s="1599"/>
      <c r="CTC11" s="1599"/>
      <c r="CTD11" s="1599"/>
      <c r="CTE11" s="1599"/>
      <c r="CTF11" s="1599"/>
      <c r="CTG11" s="1599"/>
      <c r="CTH11" s="1599"/>
      <c r="CTI11" s="879"/>
      <c r="CTJ11" s="1599"/>
      <c r="CTK11" s="1599"/>
      <c r="CTL11" s="1599"/>
      <c r="CTM11" s="1599"/>
      <c r="CTN11" s="1599"/>
      <c r="CTO11" s="1599"/>
      <c r="CTP11" s="1599"/>
      <c r="CTQ11" s="1599"/>
      <c r="CTR11" s="1599"/>
      <c r="CTS11" s="1599"/>
      <c r="CTT11" s="1599"/>
      <c r="CTU11" s="1599"/>
      <c r="CTV11" s="1599"/>
      <c r="CTW11" s="1599"/>
      <c r="CTX11" s="1599"/>
      <c r="CTY11" s="1599"/>
      <c r="CTZ11" s="1599"/>
      <c r="CUA11" s="879"/>
      <c r="CUB11" s="1599"/>
      <c r="CUC11" s="1599"/>
      <c r="CUD11" s="1599"/>
      <c r="CUE11" s="1599"/>
      <c r="CUF11" s="1599"/>
      <c r="CUG11" s="1599"/>
      <c r="CUH11" s="1599"/>
      <c r="CUI11" s="1599"/>
      <c r="CUJ11" s="1599"/>
      <c r="CUK11" s="1599"/>
      <c r="CUL11" s="1599"/>
      <c r="CUM11" s="1599"/>
      <c r="CUN11" s="1599"/>
      <c r="CUO11" s="1599"/>
      <c r="CUP11" s="1599"/>
      <c r="CUQ11" s="1599"/>
      <c r="CUR11" s="1599"/>
      <c r="CUS11" s="879"/>
      <c r="CUT11" s="1599"/>
      <c r="CUU11" s="1599"/>
      <c r="CUV11" s="1599"/>
      <c r="CUW11" s="1599"/>
      <c r="CUX11" s="1599"/>
      <c r="CUY11" s="1599"/>
      <c r="CUZ11" s="1599"/>
      <c r="CVA11" s="1599"/>
      <c r="CVB11" s="1599"/>
      <c r="CVC11" s="1599"/>
      <c r="CVD11" s="1599"/>
      <c r="CVE11" s="1599"/>
      <c r="CVF11" s="1599"/>
      <c r="CVG11" s="1599"/>
      <c r="CVH11" s="1599"/>
      <c r="CVI11" s="1599"/>
      <c r="CVJ11" s="1599"/>
      <c r="CVK11" s="879"/>
      <c r="CVL11" s="1599"/>
      <c r="CVM11" s="1599"/>
      <c r="CVN11" s="1599"/>
      <c r="CVO11" s="1599"/>
      <c r="CVP11" s="1599"/>
      <c r="CVQ11" s="1599"/>
      <c r="CVR11" s="1599"/>
      <c r="CVS11" s="1599"/>
      <c r="CVT11" s="1599"/>
      <c r="CVU11" s="1599"/>
      <c r="CVV11" s="1599"/>
      <c r="CVW11" s="1599"/>
      <c r="CVX11" s="1599"/>
      <c r="CVY11" s="1599"/>
      <c r="CVZ11" s="1599"/>
      <c r="CWA11" s="1599"/>
      <c r="CWB11" s="1599"/>
      <c r="CWC11" s="879"/>
      <c r="CWD11" s="1599"/>
      <c r="CWE11" s="1599"/>
      <c r="CWF11" s="1599"/>
      <c r="CWG11" s="1599"/>
      <c r="CWH11" s="1599"/>
      <c r="CWI11" s="1599"/>
      <c r="CWJ11" s="1599"/>
      <c r="CWK11" s="1599"/>
      <c r="CWL11" s="1599"/>
      <c r="CWM11" s="1599"/>
      <c r="CWN11" s="1599"/>
      <c r="CWO11" s="1599"/>
      <c r="CWP11" s="1599"/>
      <c r="CWQ11" s="1599"/>
      <c r="CWR11" s="1599"/>
      <c r="CWS11" s="1599"/>
      <c r="CWT11" s="1599"/>
      <c r="CWU11" s="879"/>
      <c r="CWV11" s="1599"/>
      <c r="CWW11" s="1599"/>
      <c r="CWX11" s="1599"/>
      <c r="CWY11" s="1599"/>
      <c r="CWZ11" s="1599"/>
      <c r="CXA11" s="1599"/>
      <c r="CXB11" s="1599"/>
      <c r="CXC11" s="1599"/>
      <c r="CXD11" s="1599"/>
      <c r="CXE11" s="1599"/>
      <c r="CXF11" s="1599"/>
      <c r="CXG11" s="1599"/>
      <c r="CXH11" s="1599"/>
      <c r="CXI11" s="1599"/>
      <c r="CXJ11" s="1599"/>
      <c r="CXK11" s="1599"/>
      <c r="CXL11" s="1599"/>
      <c r="CXM11" s="879"/>
      <c r="CXN11" s="1599"/>
      <c r="CXO11" s="1599"/>
      <c r="CXP11" s="1599"/>
      <c r="CXQ11" s="1599"/>
      <c r="CXR11" s="1599"/>
      <c r="CXS11" s="1599"/>
      <c r="CXT11" s="1599"/>
      <c r="CXU11" s="1599"/>
      <c r="CXV11" s="1599"/>
      <c r="CXW11" s="1599"/>
      <c r="CXX11" s="1599"/>
      <c r="CXY11" s="1599"/>
      <c r="CXZ11" s="1599"/>
      <c r="CYA11" s="1599"/>
      <c r="CYB11" s="1599"/>
      <c r="CYC11" s="1599"/>
      <c r="CYD11" s="1599"/>
      <c r="CYE11" s="879"/>
      <c r="CYF11" s="1599"/>
      <c r="CYG11" s="1599"/>
      <c r="CYH11" s="1599"/>
      <c r="CYI11" s="1599"/>
      <c r="CYJ11" s="1599"/>
      <c r="CYK11" s="1599"/>
      <c r="CYL11" s="1599"/>
      <c r="CYM11" s="1599"/>
      <c r="CYN11" s="1599"/>
      <c r="CYO11" s="1599"/>
      <c r="CYP11" s="1599"/>
      <c r="CYQ11" s="1599"/>
      <c r="CYR11" s="1599"/>
      <c r="CYS11" s="1599"/>
      <c r="CYT11" s="1599"/>
      <c r="CYU11" s="1599"/>
      <c r="CYV11" s="1599"/>
      <c r="CYW11" s="879"/>
      <c r="CYX11" s="1599"/>
      <c r="CYY11" s="1599"/>
      <c r="CYZ11" s="1599"/>
      <c r="CZA11" s="1599"/>
      <c r="CZB11" s="1599"/>
      <c r="CZC11" s="1599"/>
      <c r="CZD11" s="1599"/>
      <c r="CZE11" s="1599"/>
      <c r="CZF11" s="1599"/>
      <c r="CZG11" s="1599"/>
      <c r="CZH11" s="1599"/>
      <c r="CZI11" s="1599"/>
      <c r="CZJ11" s="1599"/>
      <c r="CZK11" s="1599"/>
      <c r="CZL11" s="1599"/>
      <c r="CZM11" s="1599"/>
      <c r="CZN11" s="1599"/>
      <c r="CZO11" s="879"/>
      <c r="CZP11" s="1599"/>
      <c r="CZQ11" s="1599"/>
      <c r="CZR11" s="1599"/>
      <c r="CZS11" s="1599"/>
      <c r="CZT11" s="1599"/>
      <c r="CZU11" s="1599"/>
      <c r="CZV11" s="1599"/>
      <c r="CZW11" s="1599"/>
      <c r="CZX11" s="1599"/>
      <c r="CZY11" s="1599"/>
      <c r="CZZ11" s="1599"/>
      <c r="DAA11" s="1599"/>
      <c r="DAB11" s="1599"/>
      <c r="DAC11" s="1599"/>
      <c r="DAD11" s="1599"/>
      <c r="DAE11" s="1599"/>
      <c r="DAF11" s="1599"/>
      <c r="DAG11" s="879"/>
      <c r="DAH11" s="1599"/>
      <c r="DAI11" s="1599"/>
      <c r="DAJ11" s="1599"/>
      <c r="DAK11" s="1599"/>
      <c r="DAL11" s="1599"/>
      <c r="DAM11" s="1599"/>
      <c r="DAN11" s="1599"/>
      <c r="DAO11" s="1599"/>
      <c r="DAP11" s="1599"/>
      <c r="DAQ11" s="1599"/>
      <c r="DAR11" s="1599"/>
      <c r="DAS11" s="1599"/>
      <c r="DAT11" s="1599"/>
      <c r="DAU11" s="1599"/>
      <c r="DAV11" s="1599"/>
      <c r="DAW11" s="1599"/>
      <c r="DAX11" s="1599"/>
      <c r="DAY11" s="879"/>
      <c r="DAZ11" s="1599"/>
      <c r="DBA11" s="1599"/>
      <c r="DBB11" s="1599"/>
      <c r="DBC11" s="1599"/>
      <c r="DBD11" s="1599"/>
      <c r="DBE11" s="1599"/>
      <c r="DBF11" s="1599"/>
      <c r="DBG11" s="1599"/>
      <c r="DBH11" s="1599"/>
      <c r="DBI11" s="1599"/>
      <c r="DBJ11" s="1599"/>
      <c r="DBK11" s="1599"/>
      <c r="DBL11" s="1599"/>
      <c r="DBM11" s="1599"/>
      <c r="DBN11" s="1599"/>
      <c r="DBO11" s="1599"/>
      <c r="DBP11" s="1599"/>
      <c r="DBQ11" s="879"/>
      <c r="DBR11" s="1599"/>
      <c r="DBS11" s="1599"/>
      <c r="DBT11" s="1599"/>
      <c r="DBU11" s="1599"/>
      <c r="DBV11" s="1599"/>
      <c r="DBW11" s="1599"/>
      <c r="DBX11" s="1599"/>
      <c r="DBY11" s="1599"/>
      <c r="DBZ11" s="1599"/>
      <c r="DCA11" s="1599"/>
      <c r="DCB11" s="1599"/>
      <c r="DCC11" s="1599"/>
      <c r="DCD11" s="1599"/>
      <c r="DCE11" s="1599"/>
      <c r="DCF11" s="1599"/>
      <c r="DCG11" s="1599"/>
      <c r="DCH11" s="1599"/>
      <c r="DCI11" s="879"/>
      <c r="DCJ11" s="1599"/>
      <c r="DCK11" s="1599"/>
      <c r="DCL11" s="1599"/>
      <c r="DCM11" s="1599"/>
      <c r="DCN11" s="1599"/>
      <c r="DCO11" s="1599"/>
      <c r="DCP11" s="1599"/>
      <c r="DCQ11" s="1599"/>
      <c r="DCR11" s="1599"/>
      <c r="DCS11" s="1599"/>
      <c r="DCT11" s="1599"/>
      <c r="DCU11" s="1599"/>
      <c r="DCV11" s="1599"/>
      <c r="DCW11" s="1599"/>
      <c r="DCX11" s="1599"/>
      <c r="DCY11" s="1599"/>
      <c r="DCZ11" s="1599"/>
      <c r="DDA11" s="879"/>
      <c r="DDB11" s="1599"/>
      <c r="DDC11" s="1599"/>
      <c r="DDD11" s="1599"/>
      <c r="DDE11" s="1599"/>
      <c r="DDF11" s="1599"/>
      <c r="DDG11" s="1599"/>
      <c r="DDH11" s="1599"/>
      <c r="DDI11" s="1599"/>
      <c r="DDJ11" s="1599"/>
      <c r="DDK11" s="1599"/>
      <c r="DDL11" s="1599"/>
      <c r="DDM11" s="1599"/>
      <c r="DDN11" s="1599"/>
      <c r="DDO11" s="1599"/>
      <c r="DDP11" s="1599"/>
      <c r="DDQ11" s="1599"/>
      <c r="DDR11" s="1599"/>
      <c r="DDS11" s="879"/>
      <c r="DDT11" s="1599"/>
      <c r="DDU11" s="1599"/>
      <c r="DDV11" s="1599"/>
      <c r="DDW11" s="1599"/>
      <c r="DDX11" s="1599"/>
      <c r="DDY11" s="1599"/>
      <c r="DDZ11" s="1599"/>
      <c r="DEA11" s="1599"/>
      <c r="DEB11" s="1599"/>
      <c r="DEC11" s="1599"/>
      <c r="DED11" s="1599"/>
      <c r="DEE11" s="1599"/>
      <c r="DEF11" s="1599"/>
      <c r="DEG11" s="1599"/>
      <c r="DEH11" s="1599"/>
      <c r="DEI11" s="1599"/>
      <c r="DEJ11" s="1599"/>
      <c r="DEK11" s="879"/>
      <c r="DEL11" s="1599"/>
      <c r="DEM11" s="1599"/>
      <c r="DEN11" s="1599"/>
      <c r="DEO11" s="1599"/>
      <c r="DEP11" s="1599"/>
      <c r="DEQ11" s="1599"/>
      <c r="DER11" s="1599"/>
      <c r="DES11" s="1599"/>
      <c r="DET11" s="1599"/>
      <c r="DEU11" s="1599"/>
      <c r="DEV11" s="1599"/>
      <c r="DEW11" s="1599"/>
      <c r="DEX11" s="1599"/>
      <c r="DEY11" s="1599"/>
      <c r="DEZ11" s="1599"/>
      <c r="DFA11" s="1599"/>
      <c r="DFB11" s="1599"/>
      <c r="DFC11" s="879"/>
      <c r="DFD11" s="1599"/>
      <c r="DFE11" s="1599"/>
      <c r="DFF11" s="1599"/>
      <c r="DFG11" s="1599"/>
      <c r="DFH11" s="1599"/>
      <c r="DFI11" s="1599"/>
      <c r="DFJ11" s="1599"/>
      <c r="DFK11" s="1599"/>
      <c r="DFL11" s="1599"/>
      <c r="DFM11" s="1599"/>
      <c r="DFN11" s="1599"/>
      <c r="DFO11" s="1599"/>
      <c r="DFP11" s="1599"/>
      <c r="DFQ11" s="1599"/>
      <c r="DFR11" s="1599"/>
      <c r="DFS11" s="1599"/>
      <c r="DFT11" s="1599"/>
      <c r="DFU11" s="879"/>
      <c r="DFV11" s="1599"/>
      <c r="DFW11" s="1599"/>
      <c r="DFX11" s="1599"/>
      <c r="DFY11" s="1599"/>
      <c r="DFZ11" s="1599"/>
      <c r="DGA11" s="1599"/>
      <c r="DGB11" s="1599"/>
      <c r="DGC11" s="1599"/>
      <c r="DGD11" s="1599"/>
      <c r="DGE11" s="1599"/>
      <c r="DGF11" s="1599"/>
      <c r="DGG11" s="1599"/>
      <c r="DGH11" s="1599"/>
      <c r="DGI11" s="1599"/>
      <c r="DGJ11" s="1599"/>
      <c r="DGK11" s="1599"/>
      <c r="DGL11" s="1599"/>
      <c r="DGM11" s="879"/>
      <c r="DGN11" s="1599"/>
      <c r="DGO11" s="1599"/>
      <c r="DGP11" s="1599"/>
      <c r="DGQ11" s="1599"/>
      <c r="DGR11" s="1599"/>
      <c r="DGS11" s="1599"/>
      <c r="DGT11" s="1599"/>
      <c r="DGU11" s="1599"/>
      <c r="DGV11" s="1599"/>
      <c r="DGW11" s="1599"/>
      <c r="DGX11" s="1599"/>
      <c r="DGY11" s="1599"/>
      <c r="DGZ11" s="1599"/>
      <c r="DHA11" s="1599"/>
      <c r="DHB11" s="1599"/>
      <c r="DHC11" s="1599"/>
      <c r="DHD11" s="1599"/>
      <c r="DHE11" s="879"/>
      <c r="DHF11" s="1599"/>
      <c r="DHG11" s="1599"/>
      <c r="DHH11" s="1599"/>
      <c r="DHI11" s="1599"/>
      <c r="DHJ11" s="1599"/>
      <c r="DHK11" s="1599"/>
      <c r="DHL11" s="1599"/>
      <c r="DHM11" s="1599"/>
      <c r="DHN11" s="1599"/>
      <c r="DHO11" s="1599"/>
      <c r="DHP11" s="1599"/>
      <c r="DHQ11" s="1599"/>
      <c r="DHR11" s="1599"/>
      <c r="DHS11" s="1599"/>
      <c r="DHT11" s="1599"/>
      <c r="DHU11" s="1599"/>
      <c r="DHV11" s="1599"/>
      <c r="DHW11" s="879"/>
      <c r="DHX11" s="1599"/>
      <c r="DHY11" s="1599"/>
      <c r="DHZ11" s="1599"/>
      <c r="DIA11" s="1599"/>
      <c r="DIB11" s="1599"/>
      <c r="DIC11" s="1599"/>
      <c r="DID11" s="1599"/>
      <c r="DIE11" s="1599"/>
      <c r="DIF11" s="1599"/>
      <c r="DIG11" s="1599"/>
      <c r="DIH11" s="1599"/>
      <c r="DII11" s="1599"/>
      <c r="DIJ11" s="1599"/>
      <c r="DIK11" s="1599"/>
      <c r="DIL11" s="1599"/>
      <c r="DIM11" s="1599"/>
      <c r="DIN11" s="1599"/>
      <c r="DIO11" s="879"/>
      <c r="DIP11" s="1599"/>
      <c r="DIQ11" s="1599"/>
      <c r="DIR11" s="1599"/>
      <c r="DIS11" s="1599"/>
      <c r="DIT11" s="1599"/>
      <c r="DIU11" s="1599"/>
      <c r="DIV11" s="1599"/>
      <c r="DIW11" s="1599"/>
      <c r="DIX11" s="1599"/>
      <c r="DIY11" s="1599"/>
      <c r="DIZ11" s="1599"/>
      <c r="DJA11" s="1599"/>
      <c r="DJB11" s="1599"/>
      <c r="DJC11" s="1599"/>
      <c r="DJD11" s="1599"/>
      <c r="DJE11" s="1599"/>
      <c r="DJF11" s="1599"/>
      <c r="DJG11" s="879"/>
      <c r="DJH11" s="1599"/>
      <c r="DJI11" s="1599"/>
      <c r="DJJ11" s="1599"/>
      <c r="DJK11" s="1599"/>
      <c r="DJL11" s="1599"/>
      <c r="DJM11" s="1599"/>
      <c r="DJN11" s="1599"/>
      <c r="DJO11" s="1599"/>
      <c r="DJP11" s="1599"/>
      <c r="DJQ11" s="1599"/>
      <c r="DJR11" s="1599"/>
      <c r="DJS11" s="1599"/>
      <c r="DJT11" s="1599"/>
      <c r="DJU11" s="1599"/>
      <c r="DJV11" s="1599"/>
      <c r="DJW11" s="1599"/>
      <c r="DJX11" s="1599"/>
      <c r="DJY11" s="879"/>
      <c r="DJZ11" s="1599"/>
      <c r="DKA11" s="1599"/>
      <c r="DKB11" s="1599"/>
      <c r="DKC11" s="1599"/>
      <c r="DKD11" s="1599"/>
      <c r="DKE11" s="1599"/>
      <c r="DKF11" s="1599"/>
      <c r="DKG11" s="1599"/>
      <c r="DKH11" s="1599"/>
      <c r="DKI11" s="1599"/>
      <c r="DKJ11" s="1599"/>
      <c r="DKK11" s="1599"/>
      <c r="DKL11" s="1599"/>
      <c r="DKM11" s="1599"/>
      <c r="DKN11" s="1599"/>
      <c r="DKO11" s="1599"/>
      <c r="DKP11" s="1599"/>
      <c r="DKQ11" s="879"/>
      <c r="DKR11" s="1599"/>
      <c r="DKS11" s="1599"/>
      <c r="DKT11" s="1599"/>
      <c r="DKU11" s="1599"/>
      <c r="DKV11" s="1599"/>
      <c r="DKW11" s="1599"/>
      <c r="DKX11" s="1599"/>
      <c r="DKY11" s="1599"/>
      <c r="DKZ11" s="1599"/>
      <c r="DLA11" s="1599"/>
      <c r="DLB11" s="1599"/>
      <c r="DLC11" s="1599"/>
      <c r="DLD11" s="1599"/>
      <c r="DLE11" s="1599"/>
      <c r="DLF11" s="1599"/>
      <c r="DLG11" s="1599"/>
      <c r="DLH11" s="1599"/>
      <c r="DLI11" s="879"/>
      <c r="DLJ11" s="1599"/>
      <c r="DLK11" s="1599"/>
      <c r="DLL11" s="1599"/>
      <c r="DLM11" s="1599"/>
      <c r="DLN11" s="1599"/>
      <c r="DLO11" s="1599"/>
      <c r="DLP11" s="1599"/>
      <c r="DLQ11" s="1599"/>
      <c r="DLR11" s="1599"/>
      <c r="DLS11" s="1599"/>
      <c r="DLT11" s="1599"/>
      <c r="DLU11" s="1599"/>
      <c r="DLV11" s="1599"/>
      <c r="DLW11" s="1599"/>
      <c r="DLX11" s="1599"/>
      <c r="DLY11" s="1599"/>
      <c r="DLZ11" s="1599"/>
      <c r="DMA11" s="879"/>
      <c r="DMB11" s="1599"/>
      <c r="DMC11" s="1599"/>
      <c r="DMD11" s="1599"/>
      <c r="DME11" s="1599"/>
      <c r="DMF11" s="1599"/>
      <c r="DMG11" s="1599"/>
      <c r="DMH11" s="1599"/>
      <c r="DMI11" s="1599"/>
      <c r="DMJ11" s="1599"/>
      <c r="DMK11" s="1599"/>
      <c r="DML11" s="1599"/>
      <c r="DMM11" s="1599"/>
      <c r="DMN11" s="1599"/>
      <c r="DMO11" s="1599"/>
      <c r="DMP11" s="1599"/>
      <c r="DMQ11" s="1599"/>
      <c r="DMR11" s="1599"/>
      <c r="DMS11" s="879"/>
      <c r="DMT11" s="1599"/>
      <c r="DMU11" s="1599"/>
      <c r="DMV11" s="1599"/>
      <c r="DMW11" s="1599"/>
      <c r="DMX11" s="1599"/>
      <c r="DMY11" s="1599"/>
      <c r="DMZ11" s="1599"/>
      <c r="DNA11" s="1599"/>
      <c r="DNB11" s="1599"/>
      <c r="DNC11" s="1599"/>
      <c r="DND11" s="1599"/>
      <c r="DNE11" s="1599"/>
      <c r="DNF11" s="1599"/>
      <c r="DNG11" s="1599"/>
      <c r="DNH11" s="1599"/>
      <c r="DNI11" s="1599"/>
      <c r="DNJ11" s="1599"/>
      <c r="DNK11" s="879"/>
      <c r="DNL11" s="1599"/>
      <c r="DNM11" s="1599"/>
      <c r="DNN11" s="1599"/>
      <c r="DNO11" s="1599"/>
      <c r="DNP11" s="1599"/>
      <c r="DNQ11" s="1599"/>
      <c r="DNR11" s="1599"/>
      <c r="DNS11" s="1599"/>
      <c r="DNT11" s="1599"/>
      <c r="DNU11" s="1599"/>
      <c r="DNV11" s="1599"/>
      <c r="DNW11" s="1599"/>
      <c r="DNX11" s="1599"/>
      <c r="DNY11" s="1599"/>
      <c r="DNZ11" s="1599"/>
      <c r="DOA11" s="1599"/>
      <c r="DOB11" s="1599"/>
      <c r="DOC11" s="879"/>
      <c r="DOD11" s="1599"/>
      <c r="DOE11" s="1599"/>
      <c r="DOF11" s="1599"/>
      <c r="DOG11" s="1599"/>
      <c r="DOH11" s="1599"/>
      <c r="DOI11" s="1599"/>
      <c r="DOJ11" s="1599"/>
      <c r="DOK11" s="1599"/>
      <c r="DOL11" s="1599"/>
      <c r="DOM11" s="1599"/>
      <c r="DON11" s="1599"/>
      <c r="DOO11" s="1599"/>
      <c r="DOP11" s="1599"/>
      <c r="DOQ11" s="1599"/>
      <c r="DOR11" s="1599"/>
      <c r="DOS11" s="1599"/>
      <c r="DOT11" s="1599"/>
      <c r="DOU11" s="879"/>
      <c r="DOV11" s="1599"/>
      <c r="DOW11" s="1599"/>
      <c r="DOX11" s="1599"/>
      <c r="DOY11" s="1599"/>
      <c r="DOZ11" s="1599"/>
      <c r="DPA11" s="1599"/>
      <c r="DPB11" s="1599"/>
      <c r="DPC11" s="1599"/>
      <c r="DPD11" s="1599"/>
      <c r="DPE11" s="1599"/>
      <c r="DPF11" s="1599"/>
      <c r="DPG11" s="1599"/>
      <c r="DPH11" s="1599"/>
      <c r="DPI11" s="1599"/>
      <c r="DPJ11" s="1599"/>
      <c r="DPK11" s="1599"/>
      <c r="DPL11" s="1599"/>
      <c r="DPM11" s="879"/>
      <c r="DPN11" s="1599"/>
      <c r="DPO11" s="1599"/>
      <c r="DPP11" s="1599"/>
      <c r="DPQ11" s="1599"/>
      <c r="DPR11" s="1599"/>
      <c r="DPS11" s="1599"/>
      <c r="DPT11" s="1599"/>
      <c r="DPU11" s="1599"/>
      <c r="DPV11" s="1599"/>
      <c r="DPW11" s="1599"/>
      <c r="DPX11" s="1599"/>
      <c r="DPY11" s="1599"/>
      <c r="DPZ11" s="1599"/>
      <c r="DQA11" s="1599"/>
      <c r="DQB11" s="1599"/>
      <c r="DQC11" s="1599"/>
      <c r="DQD11" s="1599"/>
      <c r="DQE11" s="879"/>
      <c r="DQF11" s="1599"/>
      <c r="DQG11" s="1599"/>
      <c r="DQH11" s="1599"/>
      <c r="DQI11" s="1599"/>
      <c r="DQJ11" s="1599"/>
      <c r="DQK11" s="1599"/>
      <c r="DQL11" s="1599"/>
      <c r="DQM11" s="1599"/>
      <c r="DQN11" s="1599"/>
      <c r="DQO11" s="1599"/>
      <c r="DQP11" s="1599"/>
      <c r="DQQ11" s="1599"/>
      <c r="DQR11" s="1599"/>
      <c r="DQS11" s="1599"/>
      <c r="DQT11" s="1599"/>
      <c r="DQU11" s="1599"/>
      <c r="DQV11" s="1599"/>
      <c r="DQW11" s="879"/>
      <c r="DQX11" s="1599"/>
      <c r="DQY11" s="1599"/>
      <c r="DQZ11" s="1599"/>
      <c r="DRA11" s="1599"/>
      <c r="DRB11" s="1599"/>
      <c r="DRC11" s="1599"/>
      <c r="DRD11" s="1599"/>
      <c r="DRE11" s="1599"/>
      <c r="DRF11" s="1599"/>
      <c r="DRG11" s="1599"/>
      <c r="DRH11" s="1599"/>
      <c r="DRI11" s="1599"/>
      <c r="DRJ11" s="1599"/>
      <c r="DRK11" s="1599"/>
      <c r="DRL11" s="1599"/>
      <c r="DRM11" s="1599"/>
      <c r="DRN11" s="1599"/>
      <c r="DRO11" s="879"/>
      <c r="DRP11" s="1599"/>
      <c r="DRQ11" s="1599"/>
      <c r="DRR11" s="1599"/>
      <c r="DRS11" s="1599"/>
      <c r="DRT11" s="1599"/>
      <c r="DRU11" s="1599"/>
      <c r="DRV11" s="1599"/>
      <c r="DRW11" s="1599"/>
      <c r="DRX11" s="1599"/>
      <c r="DRY11" s="1599"/>
      <c r="DRZ11" s="1599"/>
      <c r="DSA11" s="1599"/>
      <c r="DSB11" s="1599"/>
      <c r="DSC11" s="1599"/>
      <c r="DSD11" s="1599"/>
      <c r="DSE11" s="1599"/>
      <c r="DSF11" s="1599"/>
      <c r="DSG11" s="879"/>
      <c r="DSH11" s="1599"/>
      <c r="DSI11" s="1599"/>
      <c r="DSJ11" s="1599"/>
      <c r="DSK11" s="1599"/>
      <c r="DSL11" s="1599"/>
      <c r="DSM11" s="1599"/>
      <c r="DSN11" s="1599"/>
      <c r="DSO11" s="1599"/>
      <c r="DSP11" s="1599"/>
      <c r="DSQ11" s="1599"/>
      <c r="DSR11" s="1599"/>
      <c r="DSS11" s="1599"/>
      <c r="DST11" s="1599"/>
      <c r="DSU11" s="1599"/>
      <c r="DSV11" s="1599"/>
      <c r="DSW11" s="1599"/>
      <c r="DSX11" s="1599"/>
      <c r="DSY11" s="879"/>
      <c r="DSZ11" s="1599"/>
      <c r="DTA11" s="1599"/>
      <c r="DTB11" s="1599"/>
      <c r="DTC11" s="1599"/>
      <c r="DTD11" s="1599"/>
      <c r="DTE11" s="1599"/>
      <c r="DTF11" s="1599"/>
      <c r="DTG11" s="1599"/>
      <c r="DTH11" s="1599"/>
      <c r="DTI11" s="1599"/>
      <c r="DTJ11" s="1599"/>
      <c r="DTK11" s="1599"/>
      <c r="DTL11" s="1599"/>
      <c r="DTM11" s="1599"/>
      <c r="DTN11" s="1599"/>
      <c r="DTO11" s="1599"/>
      <c r="DTP11" s="1599"/>
      <c r="DTQ11" s="879"/>
      <c r="DTR11" s="1599"/>
      <c r="DTS11" s="1599"/>
      <c r="DTT11" s="1599"/>
      <c r="DTU11" s="1599"/>
      <c r="DTV11" s="1599"/>
      <c r="DTW11" s="1599"/>
      <c r="DTX11" s="1599"/>
      <c r="DTY11" s="1599"/>
      <c r="DTZ11" s="1599"/>
      <c r="DUA11" s="1599"/>
      <c r="DUB11" s="1599"/>
      <c r="DUC11" s="1599"/>
      <c r="DUD11" s="1599"/>
      <c r="DUE11" s="1599"/>
      <c r="DUF11" s="1599"/>
      <c r="DUG11" s="1599"/>
      <c r="DUH11" s="1599"/>
      <c r="DUI11" s="879"/>
      <c r="DUJ11" s="1599"/>
      <c r="DUK11" s="1599"/>
      <c r="DUL11" s="1599"/>
      <c r="DUM11" s="1599"/>
      <c r="DUN11" s="1599"/>
      <c r="DUO11" s="1599"/>
      <c r="DUP11" s="1599"/>
      <c r="DUQ11" s="1599"/>
      <c r="DUR11" s="1599"/>
      <c r="DUS11" s="1599"/>
      <c r="DUT11" s="1599"/>
      <c r="DUU11" s="1599"/>
      <c r="DUV11" s="1599"/>
      <c r="DUW11" s="1599"/>
      <c r="DUX11" s="1599"/>
      <c r="DUY11" s="1599"/>
      <c r="DUZ11" s="1599"/>
      <c r="DVA11" s="879"/>
      <c r="DVB11" s="1599"/>
      <c r="DVC11" s="1599"/>
      <c r="DVD11" s="1599"/>
      <c r="DVE11" s="1599"/>
      <c r="DVF11" s="1599"/>
      <c r="DVG11" s="1599"/>
      <c r="DVH11" s="1599"/>
      <c r="DVI11" s="1599"/>
      <c r="DVJ11" s="1599"/>
      <c r="DVK11" s="1599"/>
      <c r="DVL11" s="1599"/>
      <c r="DVM11" s="1599"/>
      <c r="DVN11" s="1599"/>
      <c r="DVO11" s="1599"/>
      <c r="DVP11" s="1599"/>
      <c r="DVQ11" s="1599"/>
      <c r="DVR11" s="1599"/>
      <c r="DVS11" s="879"/>
      <c r="DVT11" s="1599"/>
      <c r="DVU11" s="1599"/>
      <c r="DVV11" s="1599"/>
      <c r="DVW11" s="1599"/>
      <c r="DVX11" s="1599"/>
      <c r="DVY11" s="1599"/>
      <c r="DVZ11" s="1599"/>
      <c r="DWA11" s="1599"/>
      <c r="DWB11" s="1599"/>
      <c r="DWC11" s="1599"/>
      <c r="DWD11" s="1599"/>
      <c r="DWE11" s="1599"/>
      <c r="DWF11" s="1599"/>
      <c r="DWG11" s="1599"/>
      <c r="DWH11" s="1599"/>
      <c r="DWI11" s="1599"/>
      <c r="DWJ11" s="1599"/>
      <c r="DWK11" s="879"/>
      <c r="DWL11" s="1599"/>
      <c r="DWM11" s="1599"/>
      <c r="DWN11" s="1599"/>
      <c r="DWO11" s="1599"/>
      <c r="DWP11" s="1599"/>
      <c r="DWQ11" s="1599"/>
      <c r="DWR11" s="1599"/>
      <c r="DWS11" s="1599"/>
      <c r="DWT11" s="1599"/>
      <c r="DWU11" s="1599"/>
      <c r="DWV11" s="1599"/>
      <c r="DWW11" s="1599"/>
      <c r="DWX11" s="1599"/>
      <c r="DWY11" s="1599"/>
      <c r="DWZ11" s="1599"/>
      <c r="DXA11" s="1599"/>
      <c r="DXB11" s="1599"/>
      <c r="DXC11" s="879"/>
      <c r="DXD11" s="1599"/>
      <c r="DXE11" s="1599"/>
      <c r="DXF11" s="1599"/>
      <c r="DXG11" s="1599"/>
      <c r="DXH11" s="1599"/>
      <c r="DXI11" s="1599"/>
      <c r="DXJ11" s="1599"/>
      <c r="DXK11" s="1599"/>
      <c r="DXL11" s="1599"/>
      <c r="DXM11" s="1599"/>
      <c r="DXN11" s="1599"/>
      <c r="DXO11" s="1599"/>
      <c r="DXP11" s="1599"/>
      <c r="DXQ11" s="1599"/>
      <c r="DXR11" s="1599"/>
      <c r="DXS11" s="1599"/>
      <c r="DXT11" s="1599"/>
      <c r="DXU11" s="879"/>
      <c r="DXV11" s="1599"/>
      <c r="DXW11" s="1599"/>
      <c r="DXX11" s="1599"/>
      <c r="DXY11" s="1599"/>
      <c r="DXZ11" s="1599"/>
      <c r="DYA11" s="1599"/>
      <c r="DYB11" s="1599"/>
      <c r="DYC11" s="1599"/>
      <c r="DYD11" s="1599"/>
      <c r="DYE11" s="1599"/>
      <c r="DYF11" s="1599"/>
      <c r="DYG11" s="1599"/>
      <c r="DYH11" s="1599"/>
      <c r="DYI11" s="1599"/>
      <c r="DYJ11" s="1599"/>
      <c r="DYK11" s="1599"/>
      <c r="DYL11" s="1599"/>
      <c r="DYM11" s="879"/>
      <c r="DYN11" s="1599"/>
      <c r="DYO11" s="1599"/>
      <c r="DYP11" s="1599"/>
      <c r="DYQ11" s="1599"/>
      <c r="DYR11" s="1599"/>
      <c r="DYS11" s="1599"/>
      <c r="DYT11" s="1599"/>
      <c r="DYU11" s="1599"/>
      <c r="DYV11" s="1599"/>
      <c r="DYW11" s="1599"/>
      <c r="DYX11" s="1599"/>
      <c r="DYY11" s="1599"/>
      <c r="DYZ11" s="1599"/>
      <c r="DZA11" s="1599"/>
      <c r="DZB11" s="1599"/>
      <c r="DZC11" s="1599"/>
      <c r="DZD11" s="1599"/>
      <c r="DZE11" s="879"/>
      <c r="DZF11" s="1599"/>
      <c r="DZG11" s="1599"/>
      <c r="DZH11" s="1599"/>
      <c r="DZI11" s="1599"/>
      <c r="DZJ11" s="1599"/>
      <c r="DZK11" s="1599"/>
      <c r="DZL11" s="1599"/>
      <c r="DZM11" s="1599"/>
      <c r="DZN11" s="1599"/>
      <c r="DZO11" s="1599"/>
      <c r="DZP11" s="1599"/>
      <c r="DZQ11" s="1599"/>
      <c r="DZR11" s="1599"/>
      <c r="DZS11" s="1599"/>
      <c r="DZT11" s="1599"/>
      <c r="DZU11" s="1599"/>
      <c r="DZV11" s="1599"/>
      <c r="DZW11" s="879"/>
      <c r="DZX11" s="1599"/>
      <c r="DZY11" s="1599"/>
      <c r="DZZ11" s="1599"/>
      <c r="EAA11" s="1599"/>
      <c r="EAB11" s="1599"/>
      <c r="EAC11" s="1599"/>
      <c r="EAD11" s="1599"/>
      <c r="EAE11" s="1599"/>
      <c r="EAF11" s="1599"/>
      <c r="EAG11" s="1599"/>
      <c r="EAH11" s="1599"/>
      <c r="EAI11" s="1599"/>
      <c r="EAJ11" s="1599"/>
      <c r="EAK11" s="1599"/>
      <c r="EAL11" s="1599"/>
      <c r="EAM11" s="1599"/>
      <c r="EAN11" s="1599"/>
      <c r="EAO11" s="879"/>
      <c r="EAP11" s="1599"/>
      <c r="EAQ11" s="1599"/>
      <c r="EAR11" s="1599"/>
      <c r="EAS11" s="1599"/>
      <c r="EAT11" s="1599"/>
      <c r="EAU11" s="1599"/>
      <c r="EAV11" s="1599"/>
      <c r="EAW11" s="1599"/>
      <c r="EAX11" s="1599"/>
      <c r="EAY11" s="1599"/>
      <c r="EAZ11" s="1599"/>
      <c r="EBA11" s="1599"/>
      <c r="EBB11" s="1599"/>
      <c r="EBC11" s="1599"/>
      <c r="EBD11" s="1599"/>
      <c r="EBE11" s="1599"/>
      <c r="EBF11" s="1599"/>
      <c r="EBG11" s="879"/>
      <c r="EBH11" s="1599"/>
      <c r="EBI11" s="1599"/>
      <c r="EBJ11" s="1599"/>
      <c r="EBK11" s="1599"/>
      <c r="EBL11" s="1599"/>
      <c r="EBM11" s="1599"/>
      <c r="EBN11" s="1599"/>
      <c r="EBO11" s="1599"/>
      <c r="EBP11" s="1599"/>
      <c r="EBQ11" s="1599"/>
      <c r="EBR11" s="1599"/>
      <c r="EBS11" s="1599"/>
      <c r="EBT11" s="1599"/>
      <c r="EBU11" s="1599"/>
      <c r="EBV11" s="1599"/>
      <c r="EBW11" s="1599"/>
      <c r="EBX11" s="1599"/>
      <c r="EBY11" s="879"/>
      <c r="EBZ11" s="1599"/>
      <c r="ECA11" s="1599"/>
      <c r="ECB11" s="1599"/>
      <c r="ECC11" s="1599"/>
      <c r="ECD11" s="1599"/>
      <c r="ECE11" s="1599"/>
      <c r="ECF11" s="1599"/>
      <c r="ECG11" s="1599"/>
      <c r="ECH11" s="1599"/>
      <c r="ECI11" s="1599"/>
      <c r="ECJ11" s="1599"/>
      <c r="ECK11" s="1599"/>
      <c r="ECL11" s="1599"/>
      <c r="ECM11" s="1599"/>
      <c r="ECN11" s="1599"/>
      <c r="ECO11" s="1599"/>
      <c r="ECP11" s="1599"/>
      <c r="ECQ11" s="879"/>
      <c r="ECR11" s="1599"/>
      <c r="ECS11" s="1599"/>
      <c r="ECT11" s="1599"/>
      <c r="ECU11" s="1599"/>
      <c r="ECV11" s="1599"/>
      <c r="ECW11" s="1599"/>
      <c r="ECX11" s="1599"/>
      <c r="ECY11" s="1599"/>
      <c r="ECZ11" s="1599"/>
      <c r="EDA11" s="1599"/>
      <c r="EDB11" s="1599"/>
      <c r="EDC11" s="1599"/>
      <c r="EDD11" s="1599"/>
      <c r="EDE11" s="1599"/>
      <c r="EDF11" s="1599"/>
      <c r="EDG11" s="1599"/>
      <c r="EDH11" s="1599"/>
      <c r="EDI11" s="879"/>
      <c r="EDJ11" s="1599"/>
      <c r="EDK11" s="1599"/>
      <c r="EDL11" s="1599"/>
      <c r="EDM11" s="1599"/>
      <c r="EDN11" s="1599"/>
      <c r="EDO11" s="1599"/>
      <c r="EDP11" s="1599"/>
      <c r="EDQ11" s="1599"/>
      <c r="EDR11" s="1599"/>
      <c r="EDS11" s="1599"/>
      <c r="EDT11" s="1599"/>
      <c r="EDU11" s="1599"/>
      <c r="EDV11" s="1599"/>
      <c r="EDW11" s="1599"/>
      <c r="EDX11" s="1599"/>
      <c r="EDY11" s="1599"/>
      <c r="EDZ11" s="1599"/>
      <c r="EEA11" s="879"/>
      <c r="EEB11" s="1599"/>
      <c r="EEC11" s="1599"/>
      <c r="EED11" s="1599"/>
      <c r="EEE11" s="1599"/>
      <c r="EEF11" s="1599"/>
      <c r="EEG11" s="1599"/>
      <c r="EEH11" s="1599"/>
      <c r="EEI11" s="1599"/>
      <c r="EEJ11" s="1599"/>
      <c r="EEK11" s="1599"/>
      <c r="EEL11" s="1599"/>
      <c r="EEM11" s="1599"/>
      <c r="EEN11" s="1599"/>
      <c r="EEO11" s="1599"/>
      <c r="EEP11" s="1599"/>
      <c r="EEQ11" s="1599"/>
      <c r="EER11" s="1599"/>
      <c r="EES11" s="879"/>
      <c r="EET11" s="1599"/>
      <c r="EEU11" s="1599"/>
      <c r="EEV11" s="1599"/>
      <c r="EEW11" s="1599"/>
      <c r="EEX11" s="1599"/>
      <c r="EEY11" s="1599"/>
      <c r="EEZ11" s="1599"/>
      <c r="EFA11" s="1599"/>
      <c r="EFB11" s="1599"/>
      <c r="EFC11" s="1599"/>
      <c r="EFD11" s="1599"/>
      <c r="EFE11" s="1599"/>
      <c r="EFF11" s="1599"/>
      <c r="EFG11" s="1599"/>
      <c r="EFH11" s="1599"/>
      <c r="EFI11" s="1599"/>
      <c r="EFJ11" s="1599"/>
      <c r="EFK11" s="879"/>
      <c r="EFL11" s="1599"/>
      <c r="EFM11" s="1599"/>
      <c r="EFN11" s="1599"/>
      <c r="EFO11" s="1599"/>
      <c r="EFP11" s="1599"/>
      <c r="EFQ11" s="1599"/>
      <c r="EFR11" s="1599"/>
      <c r="EFS11" s="1599"/>
      <c r="EFT11" s="1599"/>
      <c r="EFU11" s="1599"/>
      <c r="EFV11" s="1599"/>
      <c r="EFW11" s="1599"/>
      <c r="EFX11" s="1599"/>
      <c r="EFY11" s="1599"/>
      <c r="EFZ11" s="1599"/>
      <c r="EGA11" s="1599"/>
      <c r="EGB11" s="1599"/>
      <c r="EGC11" s="879"/>
      <c r="EGD11" s="1599"/>
      <c r="EGE11" s="1599"/>
      <c r="EGF11" s="1599"/>
      <c r="EGG11" s="1599"/>
      <c r="EGH11" s="1599"/>
      <c r="EGI11" s="1599"/>
      <c r="EGJ11" s="1599"/>
      <c r="EGK11" s="1599"/>
      <c r="EGL11" s="1599"/>
      <c r="EGM11" s="1599"/>
      <c r="EGN11" s="1599"/>
      <c r="EGO11" s="1599"/>
      <c r="EGP11" s="1599"/>
      <c r="EGQ11" s="1599"/>
      <c r="EGR11" s="1599"/>
      <c r="EGS11" s="1599"/>
      <c r="EGT11" s="1599"/>
      <c r="EGU11" s="879"/>
      <c r="EGV11" s="1599"/>
      <c r="EGW11" s="1599"/>
      <c r="EGX11" s="1599"/>
      <c r="EGY11" s="1599"/>
      <c r="EGZ11" s="1599"/>
      <c r="EHA11" s="1599"/>
      <c r="EHB11" s="1599"/>
      <c r="EHC11" s="1599"/>
      <c r="EHD11" s="1599"/>
      <c r="EHE11" s="1599"/>
      <c r="EHF11" s="1599"/>
      <c r="EHG11" s="1599"/>
      <c r="EHH11" s="1599"/>
      <c r="EHI11" s="1599"/>
      <c r="EHJ11" s="1599"/>
      <c r="EHK11" s="1599"/>
      <c r="EHL11" s="1599"/>
      <c r="EHM11" s="879"/>
      <c r="EHN11" s="1599"/>
      <c r="EHO11" s="1599"/>
      <c r="EHP11" s="1599"/>
      <c r="EHQ11" s="1599"/>
      <c r="EHR11" s="1599"/>
      <c r="EHS11" s="1599"/>
      <c r="EHT11" s="1599"/>
      <c r="EHU11" s="1599"/>
      <c r="EHV11" s="1599"/>
      <c r="EHW11" s="1599"/>
      <c r="EHX11" s="1599"/>
      <c r="EHY11" s="1599"/>
      <c r="EHZ11" s="1599"/>
      <c r="EIA11" s="1599"/>
      <c r="EIB11" s="1599"/>
      <c r="EIC11" s="1599"/>
      <c r="EID11" s="1599"/>
      <c r="EIE11" s="879"/>
      <c r="EIF11" s="1599"/>
      <c r="EIG11" s="1599"/>
      <c r="EIH11" s="1599"/>
      <c r="EII11" s="1599"/>
      <c r="EIJ11" s="1599"/>
      <c r="EIK11" s="1599"/>
      <c r="EIL11" s="1599"/>
      <c r="EIM11" s="1599"/>
      <c r="EIN11" s="1599"/>
      <c r="EIO11" s="1599"/>
      <c r="EIP11" s="1599"/>
      <c r="EIQ11" s="1599"/>
      <c r="EIR11" s="1599"/>
      <c r="EIS11" s="1599"/>
      <c r="EIT11" s="1599"/>
      <c r="EIU11" s="1599"/>
      <c r="EIV11" s="1599"/>
      <c r="EIW11" s="879"/>
      <c r="EIX11" s="1599"/>
      <c r="EIY11" s="1599"/>
      <c r="EIZ11" s="1599"/>
      <c r="EJA11" s="1599"/>
      <c r="EJB11" s="1599"/>
      <c r="EJC11" s="1599"/>
      <c r="EJD11" s="1599"/>
      <c r="EJE11" s="1599"/>
      <c r="EJF11" s="1599"/>
      <c r="EJG11" s="1599"/>
      <c r="EJH11" s="1599"/>
      <c r="EJI11" s="1599"/>
      <c r="EJJ11" s="1599"/>
      <c r="EJK11" s="1599"/>
      <c r="EJL11" s="1599"/>
      <c r="EJM11" s="1599"/>
      <c r="EJN11" s="1599"/>
      <c r="EJO11" s="879"/>
      <c r="EJP11" s="1599"/>
      <c r="EJQ11" s="1599"/>
      <c r="EJR11" s="1599"/>
      <c r="EJS11" s="1599"/>
      <c r="EJT11" s="1599"/>
      <c r="EJU11" s="1599"/>
      <c r="EJV11" s="1599"/>
      <c r="EJW11" s="1599"/>
      <c r="EJX11" s="1599"/>
      <c r="EJY11" s="1599"/>
      <c r="EJZ11" s="1599"/>
      <c r="EKA11" s="1599"/>
      <c r="EKB11" s="1599"/>
      <c r="EKC11" s="1599"/>
      <c r="EKD11" s="1599"/>
      <c r="EKE11" s="1599"/>
      <c r="EKF11" s="1599"/>
      <c r="EKG11" s="879"/>
      <c r="EKH11" s="1599"/>
      <c r="EKI11" s="1599"/>
      <c r="EKJ11" s="1599"/>
      <c r="EKK11" s="1599"/>
      <c r="EKL11" s="1599"/>
      <c r="EKM11" s="1599"/>
      <c r="EKN11" s="1599"/>
      <c r="EKO11" s="1599"/>
      <c r="EKP11" s="1599"/>
      <c r="EKQ11" s="1599"/>
      <c r="EKR11" s="1599"/>
      <c r="EKS11" s="1599"/>
      <c r="EKT11" s="1599"/>
      <c r="EKU11" s="1599"/>
      <c r="EKV11" s="1599"/>
      <c r="EKW11" s="1599"/>
      <c r="EKX11" s="1599"/>
      <c r="EKY11" s="879"/>
      <c r="EKZ11" s="1599"/>
      <c r="ELA11" s="1599"/>
      <c r="ELB11" s="1599"/>
      <c r="ELC11" s="1599"/>
      <c r="ELD11" s="1599"/>
      <c r="ELE11" s="1599"/>
      <c r="ELF11" s="1599"/>
      <c r="ELG11" s="1599"/>
      <c r="ELH11" s="1599"/>
      <c r="ELI11" s="1599"/>
      <c r="ELJ11" s="1599"/>
      <c r="ELK11" s="1599"/>
      <c r="ELL11" s="1599"/>
      <c r="ELM11" s="1599"/>
      <c r="ELN11" s="1599"/>
      <c r="ELO11" s="1599"/>
      <c r="ELP11" s="1599"/>
      <c r="ELQ11" s="879"/>
      <c r="ELR11" s="1599"/>
      <c r="ELS11" s="1599"/>
      <c r="ELT11" s="1599"/>
      <c r="ELU11" s="1599"/>
      <c r="ELV11" s="1599"/>
      <c r="ELW11" s="1599"/>
      <c r="ELX11" s="1599"/>
      <c r="ELY11" s="1599"/>
      <c r="ELZ11" s="1599"/>
      <c r="EMA11" s="1599"/>
      <c r="EMB11" s="1599"/>
      <c r="EMC11" s="1599"/>
      <c r="EMD11" s="1599"/>
      <c r="EME11" s="1599"/>
      <c r="EMF11" s="1599"/>
      <c r="EMG11" s="1599"/>
      <c r="EMH11" s="1599"/>
      <c r="EMI11" s="879"/>
      <c r="EMJ11" s="1599"/>
      <c r="EMK11" s="1599"/>
      <c r="EML11" s="1599"/>
      <c r="EMM11" s="1599"/>
      <c r="EMN11" s="1599"/>
      <c r="EMO11" s="1599"/>
      <c r="EMP11" s="1599"/>
      <c r="EMQ11" s="1599"/>
      <c r="EMR11" s="1599"/>
      <c r="EMS11" s="1599"/>
      <c r="EMT11" s="1599"/>
      <c r="EMU11" s="1599"/>
      <c r="EMV11" s="1599"/>
      <c r="EMW11" s="1599"/>
      <c r="EMX11" s="1599"/>
      <c r="EMY11" s="1599"/>
      <c r="EMZ11" s="1599"/>
      <c r="ENA11" s="879"/>
      <c r="ENB11" s="1599"/>
      <c r="ENC11" s="1599"/>
      <c r="END11" s="1599"/>
      <c r="ENE11" s="1599"/>
      <c r="ENF11" s="1599"/>
      <c r="ENG11" s="1599"/>
      <c r="ENH11" s="1599"/>
      <c r="ENI11" s="1599"/>
      <c r="ENJ11" s="1599"/>
      <c r="ENK11" s="1599"/>
      <c r="ENL11" s="1599"/>
      <c r="ENM11" s="1599"/>
      <c r="ENN11" s="1599"/>
      <c r="ENO11" s="1599"/>
      <c r="ENP11" s="1599"/>
      <c r="ENQ11" s="1599"/>
      <c r="ENR11" s="1599"/>
      <c r="ENS11" s="879"/>
      <c r="ENT11" s="1599"/>
      <c r="ENU11" s="1599"/>
      <c r="ENV11" s="1599"/>
      <c r="ENW11" s="1599"/>
      <c r="ENX11" s="1599"/>
      <c r="ENY11" s="1599"/>
      <c r="ENZ11" s="1599"/>
      <c r="EOA11" s="1599"/>
      <c r="EOB11" s="1599"/>
      <c r="EOC11" s="1599"/>
      <c r="EOD11" s="1599"/>
      <c r="EOE11" s="1599"/>
      <c r="EOF11" s="1599"/>
      <c r="EOG11" s="1599"/>
      <c r="EOH11" s="1599"/>
      <c r="EOI11" s="1599"/>
      <c r="EOJ11" s="1599"/>
      <c r="EOK11" s="879"/>
      <c r="EOL11" s="1599"/>
      <c r="EOM11" s="1599"/>
      <c r="EON11" s="1599"/>
      <c r="EOO11" s="1599"/>
      <c r="EOP11" s="1599"/>
      <c r="EOQ11" s="1599"/>
      <c r="EOR11" s="1599"/>
      <c r="EOS11" s="1599"/>
      <c r="EOT11" s="1599"/>
      <c r="EOU11" s="1599"/>
      <c r="EOV11" s="1599"/>
      <c r="EOW11" s="1599"/>
      <c r="EOX11" s="1599"/>
      <c r="EOY11" s="1599"/>
      <c r="EOZ11" s="1599"/>
      <c r="EPA11" s="1599"/>
      <c r="EPB11" s="1599"/>
      <c r="EPC11" s="879"/>
      <c r="EPD11" s="1599"/>
      <c r="EPE11" s="1599"/>
      <c r="EPF11" s="1599"/>
      <c r="EPG11" s="1599"/>
      <c r="EPH11" s="1599"/>
      <c r="EPI11" s="1599"/>
      <c r="EPJ11" s="1599"/>
      <c r="EPK11" s="1599"/>
      <c r="EPL11" s="1599"/>
      <c r="EPM11" s="1599"/>
      <c r="EPN11" s="1599"/>
      <c r="EPO11" s="1599"/>
      <c r="EPP11" s="1599"/>
      <c r="EPQ11" s="1599"/>
      <c r="EPR11" s="1599"/>
      <c r="EPS11" s="1599"/>
      <c r="EPT11" s="1599"/>
      <c r="EPU11" s="879"/>
      <c r="EPV11" s="1599"/>
      <c r="EPW11" s="1599"/>
      <c r="EPX11" s="1599"/>
      <c r="EPY11" s="1599"/>
      <c r="EPZ11" s="1599"/>
      <c r="EQA11" s="1599"/>
      <c r="EQB11" s="1599"/>
      <c r="EQC11" s="1599"/>
      <c r="EQD11" s="1599"/>
      <c r="EQE11" s="1599"/>
      <c r="EQF11" s="1599"/>
      <c r="EQG11" s="1599"/>
      <c r="EQH11" s="1599"/>
      <c r="EQI11" s="1599"/>
      <c r="EQJ11" s="1599"/>
      <c r="EQK11" s="1599"/>
      <c r="EQL11" s="1599"/>
      <c r="EQM11" s="879"/>
      <c r="EQN11" s="1599"/>
      <c r="EQO11" s="1599"/>
      <c r="EQP11" s="1599"/>
      <c r="EQQ11" s="1599"/>
      <c r="EQR11" s="1599"/>
      <c r="EQS11" s="1599"/>
      <c r="EQT11" s="1599"/>
      <c r="EQU11" s="1599"/>
      <c r="EQV11" s="1599"/>
      <c r="EQW11" s="1599"/>
      <c r="EQX11" s="1599"/>
      <c r="EQY11" s="1599"/>
      <c r="EQZ11" s="1599"/>
      <c r="ERA11" s="1599"/>
      <c r="ERB11" s="1599"/>
      <c r="ERC11" s="1599"/>
      <c r="ERD11" s="1599"/>
      <c r="ERE11" s="879"/>
      <c r="ERF11" s="1599"/>
      <c r="ERG11" s="1599"/>
      <c r="ERH11" s="1599"/>
      <c r="ERI11" s="1599"/>
      <c r="ERJ11" s="1599"/>
      <c r="ERK11" s="1599"/>
      <c r="ERL11" s="1599"/>
      <c r="ERM11" s="1599"/>
      <c r="ERN11" s="1599"/>
      <c r="ERO11" s="1599"/>
      <c r="ERP11" s="1599"/>
      <c r="ERQ11" s="1599"/>
      <c r="ERR11" s="1599"/>
      <c r="ERS11" s="1599"/>
      <c r="ERT11" s="1599"/>
      <c r="ERU11" s="1599"/>
      <c r="ERV11" s="1599"/>
      <c r="ERW11" s="879"/>
      <c r="ERX11" s="1599"/>
      <c r="ERY11" s="1599"/>
      <c r="ERZ11" s="1599"/>
      <c r="ESA11" s="1599"/>
      <c r="ESB11" s="1599"/>
      <c r="ESC11" s="1599"/>
      <c r="ESD11" s="1599"/>
      <c r="ESE11" s="1599"/>
      <c r="ESF11" s="1599"/>
      <c r="ESG11" s="1599"/>
      <c r="ESH11" s="1599"/>
      <c r="ESI11" s="1599"/>
      <c r="ESJ11" s="1599"/>
      <c r="ESK11" s="1599"/>
      <c r="ESL11" s="1599"/>
      <c r="ESM11" s="1599"/>
      <c r="ESN11" s="1599"/>
      <c r="ESO11" s="879"/>
      <c r="ESP11" s="1599"/>
      <c r="ESQ11" s="1599"/>
      <c r="ESR11" s="1599"/>
      <c r="ESS11" s="1599"/>
      <c r="EST11" s="1599"/>
      <c r="ESU11" s="1599"/>
      <c r="ESV11" s="1599"/>
      <c r="ESW11" s="1599"/>
      <c r="ESX11" s="1599"/>
      <c r="ESY11" s="1599"/>
      <c r="ESZ11" s="1599"/>
      <c r="ETA11" s="1599"/>
      <c r="ETB11" s="1599"/>
      <c r="ETC11" s="1599"/>
      <c r="ETD11" s="1599"/>
      <c r="ETE11" s="1599"/>
      <c r="ETF11" s="1599"/>
      <c r="ETG11" s="879"/>
      <c r="ETH11" s="1599"/>
      <c r="ETI11" s="1599"/>
      <c r="ETJ11" s="1599"/>
      <c r="ETK11" s="1599"/>
      <c r="ETL11" s="1599"/>
      <c r="ETM11" s="1599"/>
      <c r="ETN11" s="1599"/>
      <c r="ETO11" s="1599"/>
      <c r="ETP11" s="1599"/>
      <c r="ETQ11" s="1599"/>
      <c r="ETR11" s="1599"/>
      <c r="ETS11" s="1599"/>
      <c r="ETT11" s="1599"/>
      <c r="ETU11" s="1599"/>
      <c r="ETV11" s="1599"/>
      <c r="ETW11" s="1599"/>
      <c r="ETX11" s="1599"/>
      <c r="ETY11" s="879"/>
      <c r="ETZ11" s="1599"/>
      <c r="EUA11" s="1599"/>
      <c r="EUB11" s="1599"/>
      <c r="EUC11" s="1599"/>
      <c r="EUD11" s="1599"/>
      <c r="EUE11" s="1599"/>
      <c r="EUF11" s="1599"/>
      <c r="EUG11" s="1599"/>
      <c r="EUH11" s="1599"/>
      <c r="EUI11" s="1599"/>
      <c r="EUJ11" s="1599"/>
      <c r="EUK11" s="1599"/>
      <c r="EUL11" s="1599"/>
      <c r="EUM11" s="1599"/>
      <c r="EUN11" s="1599"/>
      <c r="EUO11" s="1599"/>
      <c r="EUP11" s="1599"/>
      <c r="EUQ11" s="879"/>
      <c r="EUR11" s="1599"/>
      <c r="EUS11" s="1599"/>
      <c r="EUT11" s="1599"/>
      <c r="EUU11" s="1599"/>
      <c r="EUV11" s="1599"/>
      <c r="EUW11" s="1599"/>
      <c r="EUX11" s="1599"/>
      <c r="EUY11" s="1599"/>
      <c r="EUZ11" s="1599"/>
      <c r="EVA11" s="1599"/>
      <c r="EVB11" s="1599"/>
      <c r="EVC11" s="1599"/>
      <c r="EVD11" s="1599"/>
      <c r="EVE11" s="1599"/>
      <c r="EVF11" s="1599"/>
      <c r="EVG11" s="1599"/>
      <c r="EVH11" s="1599"/>
      <c r="EVI11" s="879"/>
      <c r="EVJ11" s="1599"/>
      <c r="EVK11" s="1599"/>
      <c r="EVL11" s="1599"/>
      <c r="EVM11" s="1599"/>
      <c r="EVN11" s="1599"/>
      <c r="EVO11" s="1599"/>
      <c r="EVP11" s="1599"/>
      <c r="EVQ11" s="1599"/>
      <c r="EVR11" s="1599"/>
      <c r="EVS11" s="1599"/>
      <c r="EVT11" s="1599"/>
      <c r="EVU11" s="1599"/>
      <c r="EVV11" s="1599"/>
      <c r="EVW11" s="1599"/>
      <c r="EVX11" s="1599"/>
      <c r="EVY11" s="1599"/>
      <c r="EVZ11" s="1599"/>
      <c r="EWA11" s="879"/>
      <c r="EWB11" s="1599"/>
      <c r="EWC11" s="1599"/>
      <c r="EWD11" s="1599"/>
      <c r="EWE11" s="1599"/>
      <c r="EWF11" s="1599"/>
      <c r="EWG11" s="1599"/>
      <c r="EWH11" s="1599"/>
      <c r="EWI11" s="1599"/>
      <c r="EWJ11" s="1599"/>
      <c r="EWK11" s="1599"/>
      <c r="EWL11" s="1599"/>
      <c r="EWM11" s="1599"/>
      <c r="EWN11" s="1599"/>
      <c r="EWO11" s="1599"/>
      <c r="EWP11" s="1599"/>
      <c r="EWQ11" s="1599"/>
      <c r="EWR11" s="1599"/>
      <c r="EWS11" s="879"/>
      <c r="EWT11" s="1599"/>
      <c r="EWU11" s="1599"/>
      <c r="EWV11" s="1599"/>
      <c r="EWW11" s="1599"/>
      <c r="EWX11" s="1599"/>
      <c r="EWY11" s="1599"/>
      <c r="EWZ11" s="1599"/>
      <c r="EXA11" s="1599"/>
      <c r="EXB11" s="1599"/>
      <c r="EXC11" s="1599"/>
      <c r="EXD11" s="1599"/>
      <c r="EXE11" s="1599"/>
      <c r="EXF11" s="1599"/>
      <c r="EXG11" s="1599"/>
      <c r="EXH11" s="1599"/>
      <c r="EXI11" s="1599"/>
      <c r="EXJ11" s="1599"/>
      <c r="EXK11" s="879"/>
      <c r="EXL11" s="1599"/>
      <c r="EXM11" s="1599"/>
      <c r="EXN11" s="1599"/>
      <c r="EXO11" s="1599"/>
      <c r="EXP11" s="1599"/>
      <c r="EXQ11" s="1599"/>
      <c r="EXR11" s="1599"/>
      <c r="EXS11" s="1599"/>
      <c r="EXT11" s="1599"/>
      <c r="EXU11" s="1599"/>
      <c r="EXV11" s="1599"/>
      <c r="EXW11" s="1599"/>
      <c r="EXX11" s="1599"/>
      <c r="EXY11" s="1599"/>
      <c r="EXZ11" s="1599"/>
      <c r="EYA11" s="1599"/>
      <c r="EYB11" s="1599"/>
      <c r="EYC11" s="879"/>
      <c r="EYD11" s="1599"/>
      <c r="EYE11" s="1599"/>
      <c r="EYF11" s="1599"/>
      <c r="EYG11" s="1599"/>
      <c r="EYH11" s="1599"/>
      <c r="EYI11" s="1599"/>
      <c r="EYJ11" s="1599"/>
      <c r="EYK11" s="1599"/>
      <c r="EYL11" s="1599"/>
      <c r="EYM11" s="1599"/>
      <c r="EYN11" s="1599"/>
      <c r="EYO11" s="1599"/>
      <c r="EYP11" s="1599"/>
      <c r="EYQ11" s="1599"/>
      <c r="EYR11" s="1599"/>
      <c r="EYS11" s="1599"/>
      <c r="EYT11" s="1599"/>
      <c r="EYU11" s="879"/>
      <c r="EYV11" s="1599"/>
      <c r="EYW11" s="1599"/>
      <c r="EYX11" s="1599"/>
      <c r="EYY11" s="1599"/>
      <c r="EYZ11" s="1599"/>
      <c r="EZA11" s="1599"/>
      <c r="EZB11" s="1599"/>
      <c r="EZC11" s="1599"/>
      <c r="EZD11" s="1599"/>
      <c r="EZE11" s="1599"/>
      <c r="EZF11" s="1599"/>
      <c r="EZG11" s="1599"/>
      <c r="EZH11" s="1599"/>
      <c r="EZI11" s="1599"/>
      <c r="EZJ11" s="1599"/>
      <c r="EZK11" s="1599"/>
      <c r="EZL11" s="1599"/>
      <c r="EZM11" s="879"/>
      <c r="EZN11" s="1599"/>
      <c r="EZO11" s="1599"/>
      <c r="EZP11" s="1599"/>
      <c r="EZQ11" s="1599"/>
      <c r="EZR11" s="1599"/>
      <c r="EZS11" s="1599"/>
      <c r="EZT11" s="1599"/>
      <c r="EZU11" s="1599"/>
      <c r="EZV11" s="1599"/>
      <c r="EZW11" s="1599"/>
      <c r="EZX11" s="1599"/>
      <c r="EZY11" s="1599"/>
      <c r="EZZ11" s="1599"/>
      <c r="FAA11" s="1599"/>
      <c r="FAB11" s="1599"/>
      <c r="FAC11" s="1599"/>
      <c r="FAD11" s="1599"/>
      <c r="FAE11" s="879"/>
      <c r="FAF11" s="1599"/>
      <c r="FAG11" s="1599"/>
      <c r="FAH11" s="1599"/>
      <c r="FAI11" s="1599"/>
      <c r="FAJ11" s="1599"/>
      <c r="FAK11" s="1599"/>
      <c r="FAL11" s="1599"/>
      <c r="FAM11" s="1599"/>
      <c r="FAN11" s="1599"/>
      <c r="FAO11" s="1599"/>
      <c r="FAP11" s="1599"/>
      <c r="FAQ11" s="1599"/>
      <c r="FAR11" s="1599"/>
      <c r="FAS11" s="1599"/>
      <c r="FAT11" s="1599"/>
      <c r="FAU11" s="1599"/>
      <c r="FAV11" s="1599"/>
      <c r="FAW11" s="879"/>
      <c r="FAX11" s="1599"/>
      <c r="FAY11" s="1599"/>
      <c r="FAZ11" s="1599"/>
      <c r="FBA11" s="1599"/>
      <c r="FBB11" s="1599"/>
      <c r="FBC11" s="1599"/>
      <c r="FBD11" s="1599"/>
      <c r="FBE11" s="1599"/>
      <c r="FBF11" s="1599"/>
      <c r="FBG11" s="1599"/>
      <c r="FBH11" s="1599"/>
      <c r="FBI11" s="1599"/>
      <c r="FBJ11" s="1599"/>
      <c r="FBK11" s="1599"/>
      <c r="FBL11" s="1599"/>
      <c r="FBM11" s="1599"/>
      <c r="FBN11" s="1599"/>
      <c r="FBO11" s="879"/>
      <c r="FBP11" s="1599"/>
      <c r="FBQ11" s="1599"/>
      <c r="FBR11" s="1599"/>
      <c r="FBS11" s="1599"/>
      <c r="FBT11" s="1599"/>
      <c r="FBU11" s="1599"/>
      <c r="FBV11" s="1599"/>
      <c r="FBW11" s="1599"/>
      <c r="FBX11" s="1599"/>
      <c r="FBY11" s="1599"/>
      <c r="FBZ11" s="1599"/>
      <c r="FCA11" s="1599"/>
      <c r="FCB11" s="1599"/>
      <c r="FCC11" s="1599"/>
      <c r="FCD11" s="1599"/>
      <c r="FCE11" s="1599"/>
      <c r="FCF11" s="1599"/>
      <c r="FCG11" s="879"/>
      <c r="FCH11" s="1599"/>
      <c r="FCI11" s="1599"/>
      <c r="FCJ11" s="1599"/>
      <c r="FCK11" s="1599"/>
      <c r="FCL11" s="1599"/>
      <c r="FCM11" s="1599"/>
      <c r="FCN11" s="1599"/>
      <c r="FCO11" s="1599"/>
      <c r="FCP11" s="1599"/>
      <c r="FCQ11" s="1599"/>
      <c r="FCR11" s="1599"/>
      <c r="FCS11" s="1599"/>
      <c r="FCT11" s="1599"/>
      <c r="FCU11" s="1599"/>
      <c r="FCV11" s="1599"/>
      <c r="FCW11" s="1599"/>
      <c r="FCX11" s="1599"/>
      <c r="FCY11" s="879"/>
      <c r="FCZ11" s="1599"/>
      <c r="FDA11" s="1599"/>
      <c r="FDB11" s="1599"/>
      <c r="FDC11" s="1599"/>
      <c r="FDD11" s="1599"/>
      <c r="FDE11" s="1599"/>
      <c r="FDF11" s="1599"/>
      <c r="FDG11" s="1599"/>
      <c r="FDH11" s="1599"/>
      <c r="FDI11" s="1599"/>
      <c r="FDJ11" s="1599"/>
      <c r="FDK11" s="1599"/>
      <c r="FDL11" s="1599"/>
      <c r="FDM11" s="1599"/>
      <c r="FDN11" s="1599"/>
      <c r="FDO11" s="1599"/>
      <c r="FDP11" s="1599"/>
      <c r="FDQ11" s="879"/>
      <c r="FDR11" s="1599"/>
      <c r="FDS11" s="1599"/>
      <c r="FDT11" s="1599"/>
      <c r="FDU11" s="1599"/>
      <c r="FDV11" s="1599"/>
      <c r="FDW11" s="1599"/>
      <c r="FDX11" s="1599"/>
      <c r="FDY11" s="1599"/>
      <c r="FDZ11" s="1599"/>
      <c r="FEA11" s="1599"/>
      <c r="FEB11" s="1599"/>
      <c r="FEC11" s="1599"/>
      <c r="FED11" s="1599"/>
      <c r="FEE11" s="1599"/>
      <c r="FEF11" s="1599"/>
      <c r="FEG11" s="1599"/>
      <c r="FEH11" s="1599"/>
      <c r="FEI11" s="879"/>
      <c r="FEJ11" s="1599"/>
      <c r="FEK11" s="1599"/>
      <c r="FEL11" s="1599"/>
      <c r="FEM11" s="1599"/>
      <c r="FEN11" s="1599"/>
      <c r="FEO11" s="1599"/>
      <c r="FEP11" s="1599"/>
      <c r="FEQ11" s="1599"/>
      <c r="FER11" s="1599"/>
      <c r="FES11" s="1599"/>
      <c r="FET11" s="1599"/>
      <c r="FEU11" s="1599"/>
      <c r="FEV11" s="1599"/>
      <c r="FEW11" s="1599"/>
      <c r="FEX11" s="1599"/>
      <c r="FEY11" s="1599"/>
      <c r="FEZ11" s="1599"/>
      <c r="FFA11" s="879"/>
      <c r="FFB11" s="1599"/>
      <c r="FFC11" s="1599"/>
      <c r="FFD11" s="1599"/>
      <c r="FFE11" s="1599"/>
      <c r="FFF11" s="1599"/>
      <c r="FFG11" s="1599"/>
      <c r="FFH11" s="1599"/>
      <c r="FFI11" s="1599"/>
      <c r="FFJ11" s="1599"/>
      <c r="FFK11" s="1599"/>
      <c r="FFL11" s="1599"/>
      <c r="FFM11" s="1599"/>
      <c r="FFN11" s="1599"/>
      <c r="FFO11" s="1599"/>
      <c r="FFP11" s="1599"/>
      <c r="FFQ11" s="1599"/>
      <c r="FFR11" s="1599"/>
      <c r="FFS11" s="879"/>
      <c r="FFT11" s="1599"/>
      <c r="FFU11" s="1599"/>
      <c r="FFV11" s="1599"/>
      <c r="FFW11" s="1599"/>
      <c r="FFX11" s="1599"/>
      <c r="FFY11" s="1599"/>
      <c r="FFZ11" s="1599"/>
      <c r="FGA11" s="1599"/>
      <c r="FGB11" s="1599"/>
      <c r="FGC11" s="1599"/>
      <c r="FGD11" s="1599"/>
      <c r="FGE11" s="1599"/>
      <c r="FGF11" s="1599"/>
      <c r="FGG11" s="1599"/>
      <c r="FGH11" s="1599"/>
      <c r="FGI11" s="1599"/>
      <c r="FGJ11" s="1599"/>
      <c r="FGK11" s="879"/>
      <c r="FGL11" s="1599"/>
      <c r="FGM11" s="1599"/>
      <c r="FGN11" s="1599"/>
      <c r="FGO11" s="1599"/>
      <c r="FGP11" s="1599"/>
      <c r="FGQ11" s="1599"/>
      <c r="FGR11" s="1599"/>
      <c r="FGS11" s="1599"/>
      <c r="FGT11" s="1599"/>
      <c r="FGU11" s="1599"/>
      <c r="FGV11" s="1599"/>
      <c r="FGW11" s="1599"/>
      <c r="FGX11" s="1599"/>
      <c r="FGY11" s="1599"/>
      <c r="FGZ11" s="1599"/>
      <c r="FHA11" s="1599"/>
      <c r="FHB11" s="1599"/>
      <c r="FHC11" s="879"/>
      <c r="FHD11" s="1599"/>
      <c r="FHE11" s="1599"/>
      <c r="FHF11" s="1599"/>
      <c r="FHG11" s="1599"/>
      <c r="FHH11" s="1599"/>
      <c r="FHI11" s="1599"/>
      <c r="FHJ11" s="1599"/>
      <c r="FHK11" s="1599"/>
      <c r="FHL11" s="1599"/>
      <c r="FHM11" s="1599"/>
      <c r="FHN11" s="1599"/>
      <c r="FHO11" s="1599"/>
      <c r="FHP11" s="1599"/>
      <c r="FHQ11" s="1599"/>
      <c r="FHR11" s="1599"/>
      <c r="FHS11" s="1599"/>
      <c r="FHT11" s="1599"/>
      <c r="FHU11" s="879"/>
      <c r="FHV11" s="1599"/>
      <c r="FHW11" s="1599"/>
      <c r="FHX11" s="1599"/>
      <c r="FHY11" s="1599"/>
      <c r="FHZ11" s="1599"/>
      <c r="FIA11" s="1599"/>
      <c r="FIB11" s="1599"/>
      <c r="FIC11" s="1599"/>
      <c r="FID11" s="1599"/>
      <c r="FIE11" s="1599"/>
      <c r="FIF11" s="1599"/>
      <c r="FIG11" s="1599"/>
      <c r="FIH11" s="1599"/>
      <c r="FII11" s="1599"/>
      <c r="FIJ11" s="1599"/>
      <c r="FIK11" s="1599"/>
      <c r="FIL11" s="1599"/>
      <c r="FIM11" s="879"/>
      <c r="FIN11" s="1599"/>
      <c r="FIO11" s="1599"/>
      <c r="FIP11" s="1599"/>
      <c r="FIQ11" s="1599"/>
      <c r="FIR11" s="1599"/>
      <c r="FIS11" s="1599"/>
      <c r="FIT11" s="1599"/>
      <c r="FIU11" s="1599"/>
      <c r="FIV11" s="1599"/>
      <c r="FIW11" s="1599"/>
      <c r="FIX11" s="1599"/>
      <c r="FIY11" s="1599"/>
      <c r="FIZ11" s="1599"/>
      <c r="FJA11" s="1599"/>
      <c r="FJB11" s="1599"/>
      <c r="FJC11" s="1599"/>
      <c r="FJD11" s="1599"/>
      <c r="FJE11" s="879"/>
      <c r="FJF11" s="1599"/>
      <c r="FJG11" s="1599"/>
      <c r="FJH11" s="1599"/>
      <c r="FJI11" s="1599"/>
      <c r="FJJ11" s="1599"/>
      <c r="FJK11" s="1599"/>
      <c r="FJL11" s="1599"/>
      <c r="FJM11" s="1599"/>
      <c r="FJN11" s="1599"/>
      <c r="FJO11" s="1599"/>
      <c r="FJP11" s="1599"/>
      <c r="FJQ11" s="1599"/>
      <c r="FJR11" s="1599"/>
      <c r="FJS11" s="1599"/>
      <c r="FJT11" s="1599"/>
      <c r="FJU11" s="1599"/>
      <c r="FJV11" s="1599"/>
      <c r="FJW11" s="879"/>
      <c r="FJX11" s="1599"/>
      <c r="FJY11" s="1599"/>
      <c r="FJZ11" s="1599"/>
      <c r="FKA11" s="1599"/>
      <c r="FKB11" s="1599"/>
      <c r="FKC11" s="1599"/>
      <c r="FKD11" s="1599"/>
      <c r="FKE11" s="1599"/>
      <c r="FKF11" s="1599"/>
      <c r="FKG11" s="1599"/>
      <c r="FKH11" s="1599"/>
      <c r="FKI11" s="1599"/>
      <c r="FKJ11" s="1599"/>
      <c r="FKK11" s="1599"/>
      <c r="FKL11" s="1599"/>
      <c r="FKM11" s="1599"/>
      <c r="FKN11" s="1599"/>
      <c r="FKO11" s="879"/>
      <c r="FKP11" s="1599"/>
      <c r="FKQ11" s="1599"/>
      <c r="FKR11" s="1599"/>
      <c r="FKS11" s="1599"/>
      <c r="FKT11" s="1599"/>
      <c r="FKU11" s="1599"/>
      <c r="FKV11" s="1599"/>
      <c r="FKW11" s="1599"/>
      <c r="FKX11" s="1599"/>
      <c r="FKY11" s="1599"/>
      <c r="FKZ11" s="1599"/>
      <c r="FLA11" s="1599"/>
      <c r="FLB11" s="1599"/>
      <c r="FLC11" s="1599"/>
      <c r="FLD11" s="1599"/>
      <c r="FLE11" s="1599"/>
      <c r="FLF11" s="1599"/>
      <c r="FLG11" s="879"/>
      <c r="FLH11" s="1599"/>
      <c r="FLI11" s="1599"/>
      <c r="FLJ11" s="1599"/>
      <c r="FLK11" s="1599"/>
      <c r="FLL11" s="1599"/>
      <c r="FLM11" s="1599"/>
      <c r="FLN11" s="1599"/>
      <c r="FLO11" s="1599"/>
      <c r="FLP11" s="1599"/>
      <c r="FLQ11" s="1599"/>
      <c r="FLR11" s="1599"/>
      <c r="FLS11" s="1599"/>
      <c r="FLT11" s="1599"/>
      <c r="FLU11" s="1599"/>
      <c r="FLV11" s="1599"/>
      <c r="FLW11" s="1599"/>
      <c r="FLX11" s="1599"/>
      <c r="FLY11" s="879"/>
      <c r="FLZ11" s="1599"/>
      <c r="FMA11" s="1599"/>
      <c r="FMB11" s="1599"/>
      <c r="FMC11" s="1599"/>
      <c r="FMD11" s="1599"/>
      <c r="FME11" s="1599"/>
      <c r="FMF11" s="1599"/>
      <c r="FMG11" s="1599"/>
      <c r="FMH11" s="1599"/>
      <c r="FMI11" s="1599"/>
      <c r="FMJ11" s="1599"/>
      <c r="FMK11" s="1599"/>
      <c r="FML11" s="1599"/>
      <c r="FMM11" s="1599"/>
      <c r="FMN11" s="1599"/>
      <c r="FMO11" s="1599"/>
      <c r="FMP11" s="1599"/>
      <c r="FMQ11" s="879"/>
      <c r="FMR11" s="1599"/>
      <c r="FMS11" s="1599"/>
      <c r="FMT11" s="1599"/>
      <c r="FMU11" s="1599"/>
      <c r="FMV11" s="1599"/>
      <c r="FMW11" s="1599"/>
      <c r="FMX11" s="1599"/>
      <c r="FMY11" s="1599"/>
      <c r="FMZ11" s="1599"/>
      <c r="FNA11" s="1599"/>
      <c r="FNB11" s="1599"/>
      <c r="FNC11" s="1599"/>
      <c r="FND11" s="1599"/>
      <c r="FNE11" s="1599"/>
      <c r="FNF11" s="1599"/>
      <c r="FNG11" s="1599"/>
      <c r="FNH11" s="1599"/>
      <c r="FNI11" s="879"/>
      <c r="FNJ11" s="1599"/>
      <c r="FNK11" s="1599"/>
      <c r="FNL11" s="1599"/>
      <c r="FNM11" s="1599"/>
      <c r="FNN11" s="1599"/>
      <c r="FNO11" s="1599"/>
      <c r="FNP11" s="1599"/>
      <c r="FNQ11" s="1599"/>
      <c r="FNR11" s="1599"/>
      <c r="FNS11" s="1599"/>
      <c r="FNT11" s="1599"/>
      <c r="FNU11" s="1599"/>
      <c r="FNV11" s="1599"/>
      <c r="FNW11" s="1599"/>
      <c r="FNX11" s="1599"/>
      <c r="FNY11" s="1599"/>
      <c r="FNZ11" s="1599"/>
      <c r="FOA11" s="879"/>
      <c r="FOB11" s="1599"/>
      <c r="FOC11" s="1599"/>
      <c r="FOD11" s="1599"/>
      <c r="FOE11" s="1599"/>
      <c r="FOF11" s="1599"/>
      <c r="FOG11" s="1599"/>
      <c r="FOH11" s="1599"/>
      <c r="FOI11" s="1599"/>
      <c r="FOJ11" s="1599"/>
      <c r="FOK11" s="1599"/>
      <c r="FOL11" s="1599"/>
      <c r="FOM11" s="1599"/>
      <c r="FON11" s="1599"/>
      <c r="FOO11" s="1599"/>
      <c r="FOP11" s="1599"/>
      <c r="FOQ11" s="1599"/>
      <c r="FOR11" s="1599"/>
      <c r="FOS11" s="879"/>
      <c r="FOT11" s="1599"/>
      <c r="FOU11" s="1599"/>
      <c r="FOV11" s="1599"/>
      <c r="FOW11" s="1599"/>
      <c r="FOX11" s="1599"/>
      <c r="FOY11" s="1599"/>
      <c r="FOZ11" s="1599"/>
      <c r="FPA11" s="1599"/>
      <c r="FPB11" s="1599"/>
      <c r="FPC11" s="1599"/>
      <c r="FPD11" s="1599"/>
      <c r="FPE11" s="1599"/>
      <c r="FPF11" s="1599"/>
      <c r="FPG11" s="1599"/>
      <c r="FPH11" s="1599"/>
      <c r="FPI11" s="1599"/>
      <c r="FPJ11" s="1599"/>
      <c r="FPK11" s="879"/>
      <c r="FPL11" s="1599"/>
      <c r="FPM11" s="1599"/>
      <c r="FPN11" s="1599"/>
      <c r="FPO11" s="1599"/>
      <c r="FPP11" s="1599"/>
      <c r="FPQ11" s="1599"/>
      <c r="FPR11" s="1599"/>
      <c r="FPS11" s="1599"/>
      <c r="FPT11" s="1599"/>
      <c r="FPU11" s="1599"/>
      <c r="FPV11" s="1599"/>
      <c r="FPW11" s="1599"/>
      <c r="FPX11" s="1599"/>
      <c r="FPY11" s="1599"/>
      <c r="FPZ11" s="1599"/>
      <c r="FQA11" s="1599"/>
      <c r="FQB11" s="1599"/>
      <c r="FQC11" s="879"/>
      <c r="FQD11" s="1599"/>
      <c r="FQE11" s="1599"/>
      <c r="FQF11" s="1599"/>
      <c r="FQG11" s="1599"/>
      <c r="FQH11" s="1599"/>
      <c r="FQI11" s="1599"/>
      <c r="FQJ11" s="1599"/>
      <c r="FQK11" s="1599"/>
      <c r="FQL11" s="1599"/>
      <c r="FQM11" s="1599"/>
      <c r="FQN11" s="1599"/>
      <c r="FQO11" s="1599"/>
      <c r="FQP11" s="1599"/>
      <c r="FQQ11" s="1599"/>
      <c r="FQR11" s="1599"/>
      <c r="FQS11" s="1599"/>
      <c r="FQT11" s="1599"/>
      <c r="FQU11" s="879"/>
      <c r="FQV11" s="1599"/>
      <c r="FQW11" s="1599"/>
      <c r="FQX11" s="1599"/>
      <c r="FQY11" s="1599"/>
      <c r="FQZ11" s="1599"/>
      <c r="FRA11" s="1599"/>
      <c r="FRB11" s="1599"/>
      <c r="FRC11" s="1599"/>
      <c r="FRD11" s="1599"/>
      <c r="FRE11" s="1599"/>
      <c r="FRF11" s="1599"/>
      <c r="FRG11" s="1599"/>
      <c r="FRH11" s="1599"/>
      <c r="FRI11" s="1599"/>
      <c r="FRJ11" s="1599"/>
      <c r="FRK11" s="1599"/>
      <c r="FRL11" s="1599"/>
      <c r="FRM11" s="879"/>
      <c r="FRN11" s="1599"/>
      <c r="FRO11" s="1599"/>
      <c r="FRP11" s="1599"/>
      <c r="FRQ11" s="1599"/>
      <c r="FRR11" s="1599"/>
      <c r="FRS11" s="1599"/>
      <c r="FRT11" s="1599"/>
      <c r="FRU11" s="1599"/>
      <c r="FRV11" s="1599"/>
      <c r="FRW11" s="1599"/>
      <c r="FRX11" s="1599"/>
      <c r="FRY11" s="1599"/>
      <c r="FRZ11" s="1599"/>
      <c r="FSA11" s="1599"/>
      <c r="FSB11" s="1599"/>
      <c r="FSC11" s="1599"/>
      <c r="FSD11" s="1599"/>
      <c r="FSE11" s="879"/>
      <c r="FSF11" s="1599"/>
      <c r="FSG11" s="1599"/>
      <c r="FSH11" s="1599"/>
      <c r="FSI11" s="1599"/>
      <c r="FSJ11" s="1599"/>
      <c r="FSK11" s="1599"/>
      <c r="FSL11" s="1599"/>
      <c r="FSM11" s="1599"/>
      <c r="FSN11" s="1599"/>
      <c r="FSO11" s="1599"/>
      <c r="FSP11" s="1599"/>
      <c r="FSQ11" s="1599"/>
      <c r="FSR11" s="1599"/>
      <c r="FSS11" s="1599"/>
      <c r="FST11" s="1599"/>
      <c r="FSU11" s="1599"/>
      <c r="FSV11" s="1599"/>
      <c r="FSW11" s="879"/>
      <c r="FSX11" s="1599"/>
      <c r="FSY11" s="1599"/>
      <c r="FSZ11" s="1599"/>
      <c r="FTA11" s="1599"/>
      <c r="FTB11" s="1599"/>
      <c r="FTC11" s="1599"/>
      <c r="FTD11" s="1599"/>
      <c r="FTE11" s="1599"/>
      <c r="FTF11" s="1599"/>
      <c r="FTG11" s="1599"/>
      <c r="FTH11" s="1599"/>
      <c r="FTI11" s="1599"/>
      <c r="FTJ11" s="1599"/>
      <c r="FTK11" s="1599"/>
      <c r="FTL11" s="1599"/>
      <c r="FTM11" s="1599"/>
      <c r="FTN11" s="1599"/>
      <c r="FTO11" s="879"/>
      <c r="FTP11" s="1599"/>
      <c r="FTQ11" s="1599"/>
      <c r="FTR11" s="1599"/>
      <c r="FTS11" s="1599"/>
      <c r="FTT11" s="1599"/>
      <c r="FTU11" s="1599"/>
      <c r="FTV11" s="1599"/>
      <c r="FTW11" s="1599"/>
      <c r="FTX11" s="1599"/>
      <c r="FTY11" s="1599"/>
      <c r="FTZ11" s="1599"/>
      <c r="FUA11" s="1599"/>
      <c r="FUB11" s="1599"/>
      <c r="FUC11" s="1599"/>
      <c r="FUD11" s="1599"/>
      <c r="FUE11" s="1599"/>
      <c r="FUF11" s="1599"/>
      <c r="FUG11" s="879"/>
      <c r="FUH11" s="1599"/>
      <c r="FUI11" s="1599"/>
      <c r="FUJ11" s="1599"/>
      <c r="FUK11" s="1599"/>
      <c r="FUL11" s="1599"/>
      <c r="FUM11" s="1599"/>
      <c r="FUN11" s="1599"/>
      <c r="FUO11" s="1599"/>
      <c r="FUP11" s="1599"/>
      <c r="FUQ11" s="1599"/>
      <c r="FUR11" s="1599"/>
      <c r="FUS11" s="1599"/>
      <c r="FUT11" s="1599"/>
      <c r="FUU11" s="1599"/>
      <c r="FUV11" s="1599"/>
      <c r="FUW11" s="1599"/>
      <c r="FUX11" s="1599"/>
      <c r="FUY11" s="879"/>
      <c r="FUZ11" s="1599"/>
      <c r="FVA11" s="1599"/>
      <c r="FVB11" s="1599"/>
      <c r="FVC11" s="1599"/>
      <c r="FVD11" s="1599"/>
      <c r="FVE11" s="1599"/>
      <c r="FVF11" s="1599"/>
      <c r="FVG11" s="1599"/>
      <c r="FVH11" s="1599"/>
      <c r="FVI11" s="1599"/>
      <c r="FVJ11" s="1599"/>
      <c r="FVK11" s="1599"/>
      <c r="FVL11" s="1599"/>
      <c r="FVM11" s="1599"/>
      <c r="FVN11" s="1599"/>
      <c r="FVO11" s="1599"/>
      <c r="FVP11" s="1599"/>
      <c r="FVQ11" s="879"/>
      <c r="FVR11" s="1599"/>
      <c r="FVS11" s="1599"/>
      <c r="FVT11" s="1599"/>
      <c r="FVU11" s="1599"/>
      <c r="FVV11" s="1599"/>
      <c r="FVW11" s="1599"/>
      <c r="FVX11" s="1599"/>
      <c r="FVY11" s="1599"/>
      <c r="FVZ11" s="1599"/>
      <c r="FWA11" s="1599"/>
      <c r="FWB11" s="1599"/>
      <c r="FWC11" s="1599"/>
      <c r="FWD11" s="1599"/>
      <c r="FWE11" s="1599"/>
      <c r="FWF11" s="1599"/>
      <c r="FWG11" s="1599"/>
      <c r="FWH11" s="1599"/>
      <c r="FWI11" s="879"/>
      <c r="FWJ11" s="1599"/>
      <c r="FWK11" s="1599"/>
      <c r="FWL11" s="1599"/>
      <c r="FWM11" s="1599"/>
      <c r="FWN11" s="1599"/>
      <c r="FWO11" s="1599"/>
      <c r="FWP11" s="1599"/>
      <c r="FWQ11" s="1599"/>
      <c r="FWR11" s="1599"/>
      <c r="FWS11" s="1599"/>
      <c r="FWT11" s="1599"/>
      <c r="FWU11" s="1599"/>
      <c r="FWV11" s="1599"/>
      <c r="FWW11" s="1599"/>
      <c r="FWX11" s="1599"/>
      <c r="FWY11" s="1599"/>
      <c r="FWZ11" s="1599"/>
      <c r="FXA11" s="879"/>
      <c r="FXB11" s="1599"/>
      <c r="FXC11" s="1599"/>
      <c r="FXD11" s="1599"/>
      <c r="FXE11" s="1599"/>
      <c r="FXF11" s="1599"/>
      <c r="FXG11" s="1599"/>
      <c r="FXH11" s="1599"/>
      <c r="FXI11" s="1599"/>
      <c r="FXJ11" s="1599"/>
      <c r="FXK11" s="1599"/>
      <c r="FXL11" s="1599"/>
      <c r="FXM11" s="1599"/>
      <c r="FXN11" s="1599"/>
      <c r="FXO11" s="1599"/>
      <c r="FXP11" s="1599"/>
      <c r="FXQ11" s="1599"/>
      <c r="FXR11" s="1599"/>
      <c r="FXS11" s="879"/>
      <c r="FXT11" s="1599"/>
      <c r="FXU11" s="1599"/>
      <c r="FXV11" s="1599"/>
      <c r="FXW11" s="1599"/>
      <c r="FXX11" s="1599"/>
      <c r="FXY11" s="1599"/>
      <c r="FXZ11" s="1599"/>
      <c r="FYA11" s="1599"/>
      <c r="FYB11" s="1599"/>
      <c r="FYC11" s="1599"/>
      <c r="FYD11" s="1599"/>
      <c r="FYE11" s="1599"/>
      <c r="FYF11" s="1599"/>
      <c r="FYG11" s="1599"/>
      <c r="FYH11" s="1599"/>
      <c r="FYI11" s="1599"/>
      <c r="FYJ11" s="1599"/>
      <c r="FYK11" s="879"/>
      <c r="FYL11" s="1599"/>
      <c r="FYM11" s="1599"/>
      <c r="FYN11" s="1599"/>
      <c r="FYO11" s="1599"/>
      <c r="FYP11" s="1599"/>
      <c r="FYQ11" s="1599"/>
      <c r="FYR11" s="1599"/>
      <c r="FYS11" s="1599"/>
      <c r="FYT11" s="1599"/>
      <c r="FYU11" s="1599"/>
      <c r="FYV11" s="1599"/>
      <c r="FYW11" s="1599"/>
      <c r="FYX11" s="1599"/>
      <c r="FYY11" s="1599"/>
      <c r="FYZ11" s="1599"/>
      <c r="FZA11" s="1599"/>
      <c r="FZB11" s="1599"/>
      <c r="FZC11" s="879"/>
      <c r="FZD11" s="1599"/>
      <c r="FZE11" s="1599"/>
      <c r="FZF11" s="1599"/>
      <c r="FZG11" s="1599"/>
      <c r="FZH11" s="1599"/>
      <c r="FZI11" s="1599"/>
      <c r="FZJ11" s="1599"/>
      <c r="FZK11" s="1599"/>
      <c r="FZL11" s="1599"/>
      <c r="FZM11" s="1599"/>
      <c r="FZN11" s="1599"/>
      <c r="FZO11" s="1599"/>
      <c r="FZP11" s="1599"/>
      <c r="FZQ11" s="1599"/>
      <c r="FZR11" s="1599"/>
      <c r="FZS11" s="1599"/>
      <c r="FZT11" s="1599"/>
      <c r="FZU11" s="879"/>
      <c r="FZV11" s="1599"/>
      <c r="FZW11" s="1599"/>
      <c r="FZX11" s="1599"/>
      <c r="FZY11" s="1599"/>
      <c r="FZZ11" s="1599"/>
      <c r="GAA11" s="1599"/>
      <c r="GAB11" s="1599"/>
      <c r="GAC11" s="1599"/>
      <c r="GAD11" s="1599"/>
      <c r="GAE11" s="1599"/>
      <c r="GAF11" s="1599"/>
      <c r="GAG11" s="1599"/>
      <c r="GAH11" s="1599"/>
      <c r="GAI11" s="1599"/>
      <c r="GAJ11" s="1599"/>
      <c r="GAK11" s="1599"/>
      <c r="GAL11" s="1599"/>
      <c r="GAM11" s="879"/>
      <c r="GAN11" s="1599"/>
      <c r="GAO11" s="1599"/>
      <c r="GAP11" s="1599"/>
      <c r="GAQ11" s="1599"/>
      <c r="GAR11" s="1599"/>
      <c r="GAS11" s="1599"/>
      <c r="GAT11" s="1599"/>
      <c r="GAU11" s="1599"/>
      <c r="GAV11" s="1599"/>
      <c r="GAW11" s="1599"/>
      <c r="GAX11" s="1599"/>
      <c r="GAY11" s="1599"/>
      <c r="GAZ11" s="1599"/>
      <c r="GBA11" s="1599"/>
      <c r="GBB11" s="1599"/>
      <c r="GBC11" s="1599"/>
      <c r="GBD11" s="1599"/>
      <c r="GBE11" s="879"/>
      <c r="GBF11" s="1599"/>
      <c r="GBG11" s="1599"/>
      <c r="GBH11" s="1599"/>
      <c r="GBI11" s="1599"/>
      <c r="GBJ11" s="1599"/>
      <c r="GBK11" s="1599"/>
      <c r="GBL11" s="1599"/>
      <c r="GBM11" s="1599"/>
      <c r="GBN11" s="1599"/>
      <c r="GBO11" s="1599"/>
      <c r="GBP11" s="1599"/>
      <c r="GBQ11" s="1599"/>
      <c r="GBR11" s="1599"/>
      <c r="GBS11" s="1599"/>
      <c r="GBT11" s="1599"/>
      <c r="GBU11" s="1599"/>
      <c r="GBV11" s="1599"/>
      <c r="GBW11" s="879"/>
      <c r="GBX11" s="1599"/>
      <c r="GBY11" s="1599"/>
      <c r="GBZ11" s="1599"/>
      <c r="GCA11" s="1599"/>
      <c r="GCB11" s="1599"/>
      <c r="GCC11" s="1599"/>
      <c r="GCD11" s="1599"/>
      <c r="GCE11" s="1599"/>
      <c r="GCF11" s="1599"/>
      <c r="GCG11" s="1599"/>
      <c r="GCH11" s="1599"/>
      <c r="GCI11" s="1599"/>
      <c r="GCJ11" s="1599"/>
      <c r="GCK11" s="1599"/>
      <c r="GCL11" s="1599"/>
      <c r="GCM11" s="1599"/>
      <c r="GCN11" s="1599"/>
      <c r="GCO11" s="879"/>
      <c r="GCP11" s="1599"/>
      <c r="GCQ11" s="1599"/>
      <c r="GCR11" s="1599"/>
      <c r="GCS11" s="1599"/>
      <c r="GCT11" s="1599"/>
      <c r="GCU11" s="1599"/>
      <c r="GCV11" s="1599"/>
      <c r="GCW11" s="1599"/>
      <c r="GCX11" s="1599"/>
      <c r="GCY11" s="1599"/>
      <c r="GCZ11" s="1599"/>
      <c r="GDA11" s="1599"/>
      <c r="GDB11" s="1599"/>
      <c r="GDC11" s="1599"/>
      <c r="GDD11" s="1599"/>
      <c r="GDE11" s="1599"/>
      <c r="GDF11" s="1599"/>
      <c r="GDG11" s="879"/>
      <c r="GDH11" s="1599"/>
      <c r="GDI11" s="1599"/>
      <c r="GDJ11" s="1599"/>
      <c r="GDK11" s="1599"/>
      <c r="GDL11" s="1599"/>
      <c r="GDM11" s="1599"/>
      <c r="GDN11" s="1599"/>
      <c r="GDO11" s="1599"/>
      <c r="GDP11" s="1599"/>
      <c r="GDQ11" s="1599"/>
      <c r="GDR11" s="1599"/>
      <c r="GDS11" s="1599"/>
      <c r="GDT11" s="1599"/>
      <c r="GDU11" s="1599"/>
      <c r="GDV11" s="1599"/>
      <c r="GDW11" s="1599"/>
      <c r="GDX11" s="1599"/>
      <c r="GDY11" s="879"/>
      <c r="GDZ11" s="1599"/>
      <c r="GEA11" s="1599"/>
      <c r="GEB11" s="1599"/>
      <c r="GEC11" s="1599"/>
      <c r="GED11" s="1599"/>
      <c r="GEE11" s="1599"/>
      <c r="GEF11" s="1599"/>
      <c r="GEG11" s="1599"/>
      <c r="GEH11" s="1599"/>
      <c r="GEI11" s="1599"/>
      <c r="GEJ11" s="1599"/>
      <c r="GEK11" s="1599"/>
      <c r="GEL11" s="1599"/>
      <c r="GEM11" s="1599"/>
      <c r="GEN11" s="1599"/>
      <c r="GEO11" s="1599"/>
      <c r="GEP11" s="1599"/>
      <c r="GEQ11" s="879"/>
      <c r="GER11" s="1599"/>
      <c r="GES11" s="1599"/>
      <c r="GET11" s="1599"/>
      <c r="GEU11" s="1599"/>
      <c r="GEV11" s="1599"/>
      <c r="GEW11" s="1599"/>
      <c r="GEX11" s="1599"/>
      <c r="GEY11" s="1599"/>
      <c r="GEZ11" s="1599"/>
      <c r="GFA11" s="1599"/>
      <c r="GFB11" s="1599"/>
      <c r="GFC11" s="1599"/>
      <c r="GFD11" s="1599"/>
      <c r="GFE11" s="1599"/>
      <c r="GFF11" s="1599"/>
      <c r="GFG11" s="1599"/>
      <c r="GFH11" s="1599"/>
      <c r="GFI11" s="879"/>
      <c r="GFJ11" s="1599"/>
      <c r="GFK11" s="1599"/>
      <c r="GFL11" s="1599"/>
      <c r="GFM11" s="1599"/>
      <c r="GFN11" s="1599"/>
      <c r="GFO11" s="1599"/>
      <c r="GFP11" s="1599"/>
      <c r="GFQ11" s="1599"/>
      <c r="GFR11" s="1599"/>
      <c r="GFS11" s="1599"/>
      <c r="GFT11" s="1599"/>
      <c r="GFU11" s="1599"/>
      <c r="GFV11" s="1599"/>
      <c r="GFW11" s="1599"/>
      <c r="GFX11" s="1599"/>
      <c r="GFY11" s="1599"/>
      <c r="GFZ11" s="1599"/>
      <c r="GGA11" s="879"/>
      <c r="GGB11" s="1599"/>
      <c r="GGC11" s="1599"/>
      <c r="GGD11" s="1599"/>
      <c r="GGE11" s="1599"/>
      <c r="GGF11" s="1599"/>
      <c r="GGG11" s="1599"/>
      <c r="GGH11" s="1599"/>
      <c r="GGI11" s="1599"/>
      <c r="GGJ11" s="1599"/>
      <c r="GGK11" s="1599"/>
      <c r="GGL11" s="1599"/>
      <c r="GGM11" s="1599"/>
      <c r="GGN11" s="1599"/>
      <c r="GGO11" s="1599"/>
      <c r="GGP11" s="1599"/>
      <c r="GGQ11" s="1599"/>
      <c r="GGR11" s="1599"/>
      <c r="GGS11" s="879"/>
      <c r="GGT11" s="1599"/>
      <c r="GGU11" s="1599"/>
      <c r="GGV11" s="1599"/>
      <c r="GGW11" s="1599"/>
      <c r="GGX11" s="1599"/>
      <c r="GGY11" s="1599"/>
      <c r="GGZ11" s="1599"/>
      <c r="GHA11" s="1599"/>
      <c r="GHB11" s="1599"/>
      <c r="GHC11" s="1599"/>
      <c r="GHD11" s="1599"/>
      <c r="GHE11" s="1599"/>
      <c r="GHF11" s="1599"/>
      <c r="GHG11" s="1599"/>
      <c r="GHH11" s="1599"/>
      <c r="GHI11" s="1599"/>
      <c r="GHJ11" s="1599"/>
      <c r="GHK11" s="879"/>
      <c r="GHL11" s="1599"/>
      <c r="GHM11" s="1599"/>
      <c r="GHN11" s="1599"/>
      <c r="GHO11" s="1599"/>
      <c r="GHP11" s="1599"/>
      <c r="GHQ11" s="1599"/>
      <c r="GHR11" s="1599"/>
      <c r="GHS11" s="1599"/>
      <c r="GHT11" s="1599"/>
      <c r="GHU11" s="1599"/>
      <c r="GHV11" s="1599"/>
      <c r="GHW11" s="1599"/>
      <c r="GHX11" s="1599"/>
      <c r="GHY11" s="1599"/>
      <c r="GHZ11" s="1599"/>
      <c r="GIA11" s="1599"/>
      <c r="GIB11" s="1599"/>
      <c r="GIC11" s="879"/>
      <c r="GID11" s="1599"/>
      <c r="GIE11" s="1599"/>
      <c r="GIF11" s="1599"/>
      <c r="GIG11" s="1599"/>
      <c r="GIH11" s="1599"/>
      <c r="GII11" s="1599"/>
      <c r="GIJ11" s="1599"/>
      <c r="GIK11" s="1599"/>
      <c r="GIL11" s="1599"/>
      <c r="GIM11" s="1599"/>
      <c r="GIN11" s="1599"/>
      <c r="GIO11" s="1599"/>
      <c r="GIP11" s="1599"/>
      <c r="GIQ11" s="1599"/>
      <c r="GIR11" s="1599"/>
      <c r="GIS11" s="1599"/>
      <c r="GIT11" s="1599"/>
      <c r="GIU11" s="879"/>
      <c r="GIV11" s="1599"/>
      <c r="GIW11" s="1599"/>
      <c r="GIX11" s="1599"/>
      <c r="GIY11" s="1599"/>
      <c r="GIZ11" s="1599"/>
      <c r="GJA11" s="1599"/>
      <c r="GJB11" s="1599"/>
      <c r="GJC11" s="1599"/>
      <c r="GJD11" s="1599"/>
      <c r="GJE11" s="1599"/>
      <c r="GJF11" s="1599"/>
      <c r="GJG11" s="1599"/>
      <c r="GJH11" s="1599"/>
      <c r="GJI11" s="1599"/>
      <c r="GJJ11" s="1599"/>
      <c r="GJK11" s="1599"/>
      <c r="GJL11" s="1599"/>
      <c r="GJM11" s="879"/>
      <c r="GJN11" s="1599"/>
      <c r="GJO11" s="1599"/>
      <c r="GJP11" s="1599"/>
      <c r="GJQ11" s="1599"/>
      <c r="GJR11" s="1599"/>
      <c r="GJS11" s="1599"/>
      <c r="GJT11" s="1599"/>
      <c r="GJU11" s="1599"/>
      <c r="GJV11" s="1599"/>
      <c r="GJW11" s="1599"/>
      <c r="GJX11" s="1599"/>
      <c r="GJY11" s="1599"/>
      <c r="GJZ11" s="1599"/>
      <c r="GKA11" s="1599"/>
      <c r="GKB11" s="1599"/>
      <c r="GKC11" s="1599"/>
      <c r="GKD11" s="1599"/>
      <c r="GKE11" s="879"/>
      <c r="GKF11" s="1599"/>
      <c r="GKG11" s="1599"/>
      <c r="GKH11" s="1599"/>
      <c r="GKI11" s="1599"/>
      <c r="GKJ11" s="1599"/>
      <c r="GKK11" s="1599"/>
      <c r="GKL11" s="1599"/>
      <c r="GKM11" s="1599"/>
      <c r="GKN11" s="1599"/>
      <c r="GKO11" s="1599"/>
      <c r="GKP11" s="1599"/>
      <c r="GKQ11" s="1599"/>
      <c r="GKR11" s="1599"/>
      <c r="GKS11" s="1599"/>
      <c r="GKT11" s="1599"/>
      <c r="GKU11" s="1599"/>
      <c r="GKV11" s="1599"/>
      <c r="GKW11" s="879"/>
      <c r="GKX11" s="1599"/>
      <c r="GKY11" s="1599"/>
      <c r="GKZ11" s="1599"/>
      <c r="GLA11" s="1599"/>
      <c r="GLB11" s="1599"/>
      <c r="GLC11" s="1599"/>
      <c r="GLD11" s="1599"/>
      <c r="GLE11" s="1599"/>
      <c r="GLF11" s="1599"/>
      <c r="GLG11" s="1599"/>
      <c r="GLH11" s="1599"/>
      <c r="GLI11" s="1599"/>
      <c r="GLJ11" s="1599"/>
      <c r="GLK11" s="1599"/>
      <c r="GLL11" s="1599"/>
      <c r="GLM11" s="1599"/>
      <c r="GLN11" s="1599"/>
      <c r="GLO11" s="879"/>
      <c r="GLP11" s="1599"/>
      <c r="GLQ11" s="1599"/>
      <c r="GLR11" s="1599"/>
      <c r="GLS11" s="1599"/>
      <c r="GLT11" s="1599"/>
      <c r="GLU11" s="1599"/>
      <c r="GLV11" s="1599"/>
      <c r="GLW11" s="1599"/>
      <c r="GLX11" s="1599"/>
      <c r="GLY11" s="1599"/>
      <c r="GLZ11" s="1599"/>
      <c r="GMA11" s="1599"/>
      <c r="GMB11" s="1599"/>
      <c r="GMC11" s="1599"/>
      <c r="GMD11" s="1599"/>
      <c r="GME11" s="1599"/>
      <c r="GMF11" s="1599"/>
      <c r="GMG11" s="879"/>
      <c r="GMH11" s="1599"/>
      <c r="GMI11" s="1599"/>
      <c r="GMJ11" s="1599"/>
      <c r="GMK11" s="1599"/>
      <c r="GML11" s="1599"/>
      <c r="GMM11" s="1599"/>
      <c r="GMN11" s="1599"/>
      <c r="GMO11" s="1599"/>
      <c r="GMP11" s="1599"/>
      <c r="GMQ11" s="1599"/>
      <c r="GMR11" s="1599"/>
      <c r="GMS11" s="1599"/>
      <c r="GMT11" s="1599"/>
      <c r="GMU11" s="1599"/>
      <c r="GMV11" s="1599"/>
      <c r="GMW11" s="1599"/>
      <c r="GMX11" s="1599"/>
      <c r="GMY11" s="879"/>
      <c r="GMZ11" s="1599"/>
      <c r="GNA11" s="1599"/>
      <c r="GNB11" s="1599"/>
      <c r="GNC11" s="1599"/>
      <c r="GND11" s="1599"/>
      <c r="GNE11" s="1599"/>
      <c r="GNF11" s="1599"/>
      <c r="GNG11" s="1599"/>
      <c r="GNH11" s="1599"/>
      <c r="GNI11" s="1599"/>
      <c r="GNJ11" s="1599"/>
      <c r="GNK11" s="1599"/>
      <c r="GNL11" s="1599"/>
      <c r="GNM11" s="1599"/>
      <c r="GNN11" s="1599"/>
      <c r="GNO11" s="1599"/>
      <c r="GNP11" s="1599"/>
      <c r="GNQ11" s="879"/>
      <c r="GNR11" s="1599"/>
      <c r="GNS11" s="1599"/>
      <c r="GNT11" s="1599"/>
      <c r="GNU11" s="1599"/>
      <c r="GNV11" s="1599"/>
      <c r="GNW11" s="1599"/>
      <c r="GNX11" s="1599"/>
      <c r="GNY11" s="1599"/>
      <c r="GNZ11" s="1599"/>
      <c r="GOA11" s="1599"/>
      <c r="GOB11" s="1599"/>
      <c r="GOC11" s="1599"/>
      <c r="GOD11" s="1599"/>
      <c r="GOE11" s="1599"/>
      <c r="GOF11" s="1599"/>
      <c r="GOG11" s="1599"/>
      <c r="GOH11" s="1599"/>
      <c r="GOI11" s="879"/>
      <c r="GOJ11" s="1599"/>
      <c r="GOK11" s="1599"/>
      <c r="GOL11" s="1599"/>
      <c r="GOM11" s="1599"/>
      <c r="GON11" s="1599"/>
      <c r="GOO11" s="1599"/>
      <c r="GOP11" s="1599"/>
      <c r="GOQ11" s="1599"/>
      <c r="GOR11" s="1599"/>
      <c r="GOS11" s="1599"/>
      <c r="GOT11" s="1599"/>
      <c r="GOU11" s="1599"/>
      <c r="GOV11" s="1599"/>
      <c r="GOW11" s="1599"/>
      <c r="GOX11" s="1599"/>
      <c r="GOY11" s="1599"/>
      <c r="GOZ11" s="1599"/>
      <c r="GPA11" s="879"/>
      <c r="GPB11" s="1599"/>
      <c r="GPC11" s="1599"/>
      <c r="GPD11" s="1599"/>
      <c r="GPE11" s="1599"/>
      <c r="GPF11" s="1599"/>
      <c r="GPG11" s="1599"/>
      <c r="GPH11" s="1599"/>
      <c r="GPI11" s="1599"/>
      <c r="GPJ11" s="1599"/>
      <c r="GPK11" s="1599"/>
      <c r="GPL11" s="1599"/>
      <c r="GPM11" s="1599"/>
      <c r="GPN11" s="1599"/>
      <c r="GPO11" s="1599"/>
      <c r="GPP11" s="1599"/>
      <c r="GPQ11" s="1599"/>
      <c r="GPR11" s="1599"/>
      <c r="GPS11" s="879"/>
      <c r="GPT11" s="1599"/>
      <c r="GPU11" s="1599"/>
      <c r="GPV11" s="1599"/>
      <c r="GPW11" s="1599"/>
      <c r="GPX11" s="1599"/>
      <c r="GPY11" s="1599"/>
      <c r="GPZ11" s="1599"/>
      <c r="GQA11" s="1599"/>
      <c r="GQB11" s="1599"/>
      <c r="GQC11" s="1599"/>
      <c r="GQD11" s="1599"/>
      <c r="GQE11" s="1599"/>
      <c r="GQF11" s="1599"/>
      <c r="GQG11" s="1599"/>
      <c r="GQH11" s="1599"/>
      <c r="GQI11" s="1599"/>
      <c r="GQJ11" s="1599"/>
      <c r="GQK11" s="879"/>
      <c r="GQL11" s="1599"/>
      <c r="GQM11" s="1599"/>
      <c r="GQN11" s="1599"/>
      <c r="GQO11" s="1599"/>
      <c r="GQP11" s="1599"/>
      <c r="GQQ11" s="1599"/>
      <c r="GQR11" s="1599"/>
      <c r="GQS11" s="1599"/>
      <c r="GQT11" s="1599"/>
      <c r="GQU11" s="1599"/>
      <c r="GQV11" s="1599"/>
      <c r="GQW11" s="1599"/>
      <c r="GQX11" s="1599"/>
      <c r="GQY11" s="1599"/>
      <c r="GQZ11" s="1599"/>
      <c r="GRA11" s="1599"/>
      <c r="GRB11" s="1599"/>
      <c r="GRC11" s="879"/>
      <c r="GRD11" s="1599"/>
      <c r="GRE11" s="1599"/>
      <c r="GRF11" s="1599"/>
      <c r="GRG11" s="1599"/>
      <c r="GRH11" s="1599"/>
      <c r="GRI11" s="1599"/>
      <c r="GRJ11" s="1599"/>
      <c r="GRK11" s="1599"/>
      <c r="GRL11" s="1599"/>
      <c r="GRM11" s="1599"/>
      <c r="GRN11" s="1599"/>
      <c r="GRO11" s="1599"/>
      <c r="GRP11" s="1599"/>
      <c r="GRQ11" s="1599"/>
      <c r="GRR11" s="1599"/>
      <c r="GRS11" s="1599"/>
      <c r="GRT11" s="1599"/>
      <c r="GRU11" s="879"/>
      <c r="GRV11" s="1599"/>
      <c r="GRW11" s="1599"/>
      <c r="GRX11" s="1599"/>
      <c r="GRY11" s="1599"/>
      <c r="GRZ11" s="1599"/>
      <c r="GSA11" s="1599"/>
      <c r="GSB11" s="1599"/>
      <c r="GSC11" s="1599"/>
      <c r="GSD11" s="1599"/>
      <c r="GSE11" s="1599"/>
      <c r="GSF11" s="1599"/>
      <c r="GSG11" s="1599"/>
      <c r="GSH11" s="1599"/>
      <c r="GSI11" s="1599"/>
      <c r="GSJ11" s="1599"/>
      <c r="GSK11" s="1599"/>
      <c r="GSL11" s="1599"/>
      <c r="GSM11" s="879"/>
      <c r="GSN11" s="1599"/>
      <c r="GSO11" s="1599"/>
      <c r="GSP11" s="1599"/>
      <c r="GSQ11" s="1599"/>
      <c r="GSR11" s="1599"/>
      <c r="GSS11" s="1599"/>
      <c r="GST11" s="1599"/>
      <c r="GSU11" s="1599"/>
      <c r="GSV11" s="1599"/>
      <c r="GSW11" s="1599"/>
      <c r="GSX11" s="1599"/>
      <c r="GSY11" s="1599"/>
      <c r="GSZ11" s="1599"/>
      <c r="GTA11" s="1599"/>
      <c r="GTB11" s="1599"/>
      <c r="GTC11" s="1599"/>
      <c r="GTD11" s="1599"/>
      <c r="GTE11" s="879"/>
      <c r="GTF11" s="1599"/>
      <c r="GTG11" s="1599"/>
      <c r="GTH11" s="1599"/>
      <c r="GTI11" s="1599"/>
      <c r="GTJ11" s="1599"/>
      <c r="GTK11" s="1599"/>
      <c r="GTL11" s="1599"/>
      <c r="GTM11" s="1599"/>
      <c r="GTN11" s="1599"/>
      <c r="GTO11" s="1599"/>
      <c r="GTP11" s="1599"/>
      <c r="GTQ11" s="1599"/>
      <c r="GTR11" s="1599"/>
      <c r="GTS11" s="1599"/>
      <c r="GTT11" s="1599"/>
      <c r="GTU11" s="1599"/>
      <c r="GTV11" s="1599"/>
      <c r="GTW11" s="879"/>
      <c r="GTX11" s="1599"/>
      <c r="GTY11" s="1599"/>
      <c r="GTZ11" s="1599"/>
      <c r="GUA11" s="1599"/>
      <c r="GUB11" s="1599"/>
      <c r="GUC11" s="1599"/>
      <c r="GUD11" s="1599"/>
      <c r="GUE11" s="1599"/>
      <c r="GUF11" s="1599"/>
      <c r="GUG11" s="1599"/>
      <c r="GUH11" s="1599"/>
      <c r="GUI11" s="1599"/>
      <c r="GUJ11" s="1599"/>
      <c r="GUK11" s="1599"/>
      <c r="GUL11" s="1599"/>
      <c r="GUM11" s="1599"/>
      <c r="GUN11" s="1599"/>
      <c r="GUO11" s="879"/>
      <c r="GUP11" s="1599"/>
      <c r="GUQ11" s="1599"/>
      <c r="GUR11" s="1599"/>
      <c r="GUS11" s="1599"/>
      <c r="GUT11" s="1599"/>
      <c r="GUU11" s="1599"/>
      <c r="GUV11" s="1599"/>
      <c r="GUW11" s="1599"/>
      <c r="GUX11" s="1599"/>
      <c r="GUY11" s="1599"/>
      <c r="GUZ11" s="1599"/>
      <c r="GVA11" s="1599"/>
      <c r="GVB11" s="1599"/>
      <c r="GVC11" s="1599"/>
      <c r="GVD11" s="1599"/>
      <c r="GVE11" s="1599"/>
      <c r="GVF11" s="1599"/>
      <c r="GVG11" s="879"/>
      <c r="GVH11" s="1599"/>
      <c r="GVI11" s="1599"/>
      <c r="GVJ11" s="1599"/>
      <c r="GVK11" s="1599"/>
      <c r="GVL11" s="1599"/>
      <c r="GVM11" s="1599"/>
      <c r="GVN11" s="1599"/>
      <c r="GVO11" s="1599"/>
      <c r="GVP11" s="1599"/>
      <c r="GVQ11" s="1599"/>
      <c r="GVR11" s="1599"/>
      <c r="GVS11" s="1599"/>
      <c r="GVT11" s="1599"/>
      <c r="GVU11" s="1599"/>
      <c r="GVV11" s="1599"/>
      <c r="GVW11" s="1599"/>
      <c r="GVX11" s="1599"/>
      <c r="GVY11" s="879"/>
      <c r="GVZ11" s="1599"/>
      <c r="GWA11" s="1599"/>
      <c r="GWB11" s="1599"/>
      <c r="GWC11" s="1599"/>
      <c r="GWD11" s="1599"/>
      <c r="GWE11" s="1599"/>
      <c r="GWF11" s="1599"/>
      <c r="GWG11" s="1599"/>
      <c r="GWH11" s="1599"/>
      <c r="GWI11" s="1599"/>
      <c r="GWJ11" s="1599"/>
      <c r="GWK11" s="1599"/>
      <c r="GWL11" s="1599"/>
      <c r="GWM11" s="1599"/>
      <c r="GWN11" s="1599"/>
      <c r="GWO11" s="1599"/>
      <c r="GWP11" s="1599"/>
      <c r="GWQ11" s="879"/>
      <c r="GWR11" s="1599"/>
      <c r="GWS11" s="1599"/>
      <c r="GWT11" s="1599"/>
      <c r="GWU11" s="1599"/>
      <c r="GWV11" s="1599"/>
      <c r="GWW11" s="1599"/>
      <c r="GWX11" s="1599"/>
      <c r="GWY11" s="1599"/>
      <c r="GWZ11" s="1599"/>
      <c r="GXA11" s="1599"/>
      <c r="GXB11" s="1599"/>
      <c r="GXC11" s="1599"/>
      <c r="GXD11" s="1599"/>
      <c r="GXE11" s="1599"/>
      <c r="GXF11" s="1599"/>
      <c r="GXG11" s="1599"/>
      <c r="GXH11" s="1599"/>
      <c r="GXI11" s="879"/>
      <c r="GXJ11" s="1599"/>
      <c r="GXK11" s="1599"/>
      <c r="GXL11" s="1599"/>
      <c r="GXM11" s="1599"/>
      <c r="GXN11" s="1599"/>
      <c r="GXO11" s="1599"/>
      <c r="GXP11" s="1599"/>
      <c r="GXQ11" s="1599"/>
      <c r="GXR11" s="1599"/>
      <c r="GXS11" s="1599"/>
      <c r="GXT11" s="1599"/>
      <c r="GXU11" s="1599"/>
      <c r="GXV11" s="1599"/>
      <c r="GXW11" s="1599"/>
      <c r="GXX11" s="1599"/>
      <c r="GXY11" s="1599"/>
      <c r="GXZ11" s="1599"/>
      <c r="GYA11" s="879"/>
      <c r="GYB11" s="1599"/>
      <c r="GYC11" s="1599"/>
      <c r="GYD11" s="1599"/>
      <c r="GYE11" s="1599"/>
      <c r="GYF11" s="1599"/>
      <c r="GYG11" s="1599"/>
      <c r="GYH11" s="1599"/>
      <c r="GYI11" s="1599"/>
      <c r="GYJ11" s="1599"/>
      <c r="GYK11" s="1599"/>
      <c r="GYL11" s="1599"/>
      <c r="GYM11" s="1599"/>
      <c r="GYN11" s="1599"/>
      <c r="GYO11" s="1599"/>
      <c r="GYP11" s="1599"/>
      <c r="GYQ11" s="1599"/>
      <c r="GYR11" s="1599"/>
      <c r="GYS11" s="879"/>
      <c r="GYT11" s="1599"/>
      <c r="GYU11" s="1599"/>
      <c r="GYV11" s="1599"/>
      <c r="GYW11" s="1599"/>
      <c r="GYX11" s="1599"/>
      <c r="GYY11" s="1599"/>
      <c r="GYZ11" s="1599"/>
      <c r="GZA11" s="1599"/>
      <c r="GZB11" s="1599"/>
      <c r="GZC11" s="1599"/>
      <c r="GZD11" s="1599"/>
      <c r="GZE11" s="1599"/>
      <c r="GZF11" s="1599"/>
      <c r="GZG11" s="1599"/>
      <c r="GZH11" s="1599"/>
      <c r="GZI11" s="1599"/>
      <c r="GZJ11" s="1599"/>
      <c r="GZK11" s="879"/>
      <c r="GZL11" s="1599"/>
      <c r="GZM11" s="1599"/>
      <c r="GZN11" s="1599"/>
      <c r="GZO11" s="1599"/>
      <c r="GZP11" s="1599"/>
      <c r="GZQ11" s="1599"/>
      <c r="GZR11" s="1599"/>
      <c r="GZS11" s="1599"/>
      <c r="GZT11" s="1599"/>
      <c r="GZU11" s="1599"/>
      <c r="GZV11" s="1599"/>
      <c r="GZW11" s="1599"/>
      <c r="GZX11" s="1599"/>
      <c r="GZY11" s="1599"/>
      <c r="GZZ11" s="1599"/>
      <c r="HAA11" s="1599"/>
      <c r="HAB11" s="1599"/>
      <c r="HAC11" s="879"/>
      <c r="HAD11" s="1599"/>
      <c r="HAE11" s="1599"/>
      <c r="HAF11" s="1599"/>
      <c r="HAG11" s="1599"/>
      <c r="HAH11" s="1599"/>
      <c r="HAI11" s="1599"/>
      <c r="HAJ11" s="1599"/>
      <c r="HAK11" s="1599"/>
      <c r="HAL11" s="1599"/>
      <c r="HAM11" s="1599"/>
      <c r="HAN11" s="1599"/>
      <c r="HAO11" s="1599"/>
      <c r="HAP11" s="1599"/>
      <c r="HAQ11" s="1599"/>
      <c r="HAR11" s="1599"/>
      <c r="HAS11" s="1599"/>
      <c r="HAT11" s="1599"/>
      <c r="HAU11" s="879"/>
      <c r="HAV11" s="1599"/>
      <c r="HAW11" s="1599"/>
      <c r="HAX11" s="1599"/>
      <c r="HAY11" s="1599"/>
      <c r="HAZ11" s="1599"/>
      <c r="HBA11" s="1599"/>
      <c r="HBB11" s="1599"/>
      <c r="HBC11" s="1599"/>
      <c r="HBD11" s="1599"/>
      <c r="HBE11" s="1599"/>
      <c r="HBF11" s="1599"/>
      <c r="HBG11" s="1599"/>
      <c r="HBH11" s="1599"/>
      <c r="HBI11" s="1599"/>
      <c r="HBJ11" s="1599"/>
      <c r="HBK11" s="1599"/>
      <c r="HBL11" s="1599"/>
      <c r="HBM11" s="879"/>
      <c r="HBN11" s="1599"/>
      <c r="HBO11" s="1599"/>
      <c r="HBP11" s="1599"/>
      <c r="HBQ11" s="1599"/>
      <c r="HBR11" s="1599"/>
      <c r="HBS11" s="1599"/>
      <c r="HBT11" s="1599"/>
      <c r="HBU11" s="1599"/>
      <c r="HBV11" s="1599"/>
      <c r="HBW11" s="1599"/>
      <c r="HBX11" s="1599"/>
      <c r="HBY11" s="1599"/>
      <c r="HBZ11" s="1599"/>
      <c r="HCA11" s="1599"/>
      <c r="HCB11" s="1599"/>
      <c r="HCC11" s="1599"/>
      <c r="HCD11" s="1599"/>
      <c r="HCE11" s="879"/>
      <c r="HCF11" s="1599"/>
      <c r="HCG11" s="1599"/>
      <c r="HCH11" s="1599"/>
      <c r="HCI11" s="1599"/>
      <c r="HCJ11" s="1599"/>
      <c r="HCK11" s="1599"/>
      <c r="HCL11" s="1599"/>
      <c r="HCM11" s="1599"/>
      <c r="HCN11" s="1599"/>
      <c r="HCO11" s="1599"/>
      <c r="HCP11" s="1599"/>
      <c r="HCQ11" s="1599"/>
      <c r="HCR11" s="1599"/>
      <c r="HCS11" s="1599"/>
      <c r="HCT11" s="1599"/>
      <c r="HCU11" s="1599"/>
      <c r="HCV11" s="1599"/>
      <c r="HCW11" s="879"/>
      <c r="HCX11" s="1599"/>
      <c r="HCY11" s="1599"/>
      <c r="HCZ11" s="1599"/>
      <c r="HDA11" s="1599"/>
      <c r="HDB11" s="1599"/>
      <c r="HDC11" s="1599"/>
      <c r="HDD11" s="1599"/>
      <c r="HDE11" s="1599"/>
      <c r="HDF11" s="1599"/>
      <c r="HDG11" s="1599"/>
      <c r="HDH11" s="1599"/>
      <c r="HDI11" s="1599"/>
      <c r="HDJ11" s="1599"/>
      <c r="HDK11" s="1599"/>
      <c r="HDL11" s="1599"/>
      <c r="HDM11" s="1599"/>
      <c r="HDN11" s="1599"/>
      <c r="HDO11" s="879"/>
      <c r="HDP11" s="1599"/>
      <c r="HDQ11" s="1599"/>
      <c r="HDR11" s="1599"/>
      <c r="HDS11" s="1599"/>
      <c r="HDT11" s="1599"/>
      <c r="HDU11" s="1599"/>
      <c r="HDV11" s="1599"/>
      <c r="HDW11" s="1599"/>
      <c r="HDX11" s="1599"/>
      <c r="HDY11" s="1599"/>
      <c r="HDZ11" s="1599"/>
      <c r="HEA11" s="1599"/>
      <c r="HEB11" s="1599"/>
      <c r="HEC11" s="1599"/>
      <c r="HED11" s="1599"/>
      <c r="HEE11" s="1599"/>
      <c r="HEF11" s="1599"/>
      <c r="HEG11" s="879"/>
      <c r="HEH11" s="1599"/>
      <c r="HEI11" s="1599"/>
      <c r="HEJ11" s="1599"/>
      <c r="HEK11" s="1599"/>
      <c r="HEL11" s="1599"/>
      <c r="HEM11" s="1599"/>
      <c r="HEN11" s="1599"/>
      <c r="HEO11" s="1599"/>
      <c r="HEP11" s="1599"/>
      <c r="HEQ11" s="1599"/>
      <c r="HER11" s="1599"/>
      <c r="HES11" s="1599"/>
      <c r="HET11" s="1599"/>
      <c r="HEU11" s="1599"/>
      <c r="HEV11" s="1599"/>
      <c r="HEW11" s="1599"/>
      <c r="HEX11" s="1599"/>
      <c r="HEY11" s="879"/>
      <c r="HEZ11" s="1599"/>
      <c r="HFA11" s="1599"/>
      <c r="HFB11" s="1599"/>
      <c r="HFC11" s="1599"/>
      <c r="HFD11" s="1599"/>
      <c r="HFE11" s="1599"/>
      <c r="HFF11" s="1599"/>
      <c r="HFG11" s="1599"/>
      <c r="HFH11" s="1599"/>
      <c r="HFI11" s="1599"/>
      <c r="HFJ11" s="1599"/>
      <c r="HFK11" s="1599"/>
      <c r="HFL11" s="1599"/>
      <c r="HFM11" s="1599"/>
      <c r="HFN11" s="1599"/>
      <c r="HFO11" s="1599"/>
      <c r="HFP11" s="1599"/>
      <c r="HFQ11" s="879"/>
      <c r="HFR11" s="1599"/>
      <c r="HFS11" s="1599"/>
      <c r="HFT11" s="1599"/>
      <c r="HFU11" s="1599"/>
      <c r="HFV11" s="1599"/>
      <c r="HFW11" s="1599"/>
      <c r="HFX11" s="1599"/>
      <c r="HFY11" s="1599"/>
      <c r="HFZ11" s="1599"/>
      <c r="HGA11" s="1599"/>
      <c r="HGB11" s="1599"/>
      <c r="HGC11" s="1599"/>
      <c r="HGD11" s="1599"/>
      <c r="HGE11" s="1599"/>
      <c r="HGF11" s="1599"/>
      <c r="HGG11" s="1599"/>
      <c r="HGH11" s="1599"/>
      <c r="HGI11" s="879"/>
      <c r="HGJ11" s="1599"/>
      <c r="HGK11" s="1599"/>
      <c r="HGL11" s="1599"/>
      <c r="HGM11" s="1599"/>
      <c r="HGN11" s="1599"/>
      <c r="HGO11" s="1599"/>
      <c r="HGP11" s="1599"/>
      <c r="HGQ11" s="1599"/>
      <c r="HGR11" s="1599"/>
      <c r="HGS11" s="1599"/>
      <c r="HGT11" s="1599"/>
      <c r="HGU11" s="1599"/>
      <c r="HGV11" s="1599"/>
      <c r="HGW11" s="1599"/>
      <c r="HGX11" s="1599"/>
      <c r="HGY11" s="1599"/>
      <c r="HGZ11" s="1599"/>
      <c r="HHA11" s="879"/>
      <c r="HHB11" s="1599"/>
      <c r="HHC11" s="1599"/>
      <c r="HHD11" s="1599"/>
      <c r="HHE11" s="1599"/>
      <c r="HHF11" s="1599"/>
      <c r="HHG11" s="1599"/>
      <c r="HHH11" s="1599"/>
      <c r="HHI11" s="1599"/>
      <c r="HHJ11" s="1599"/>
      <c r="HHK11" s="1599"/>
      <c r="HHL11" s="1599"/>
      <c r="HHM11" s="1599"/>
      <c r="HHN11" s="1599"/>
      <c r="HHO11" s="1599"/>
      <c r="HHP11" s="1599"/>
      <c r="HHQ11" s="1599"/>
      <c r="HHR11" s="1599"/>
      <c r="HHS11" s="879"/>
      <c r="HHT11" s="1599"/>
      <c r="HHU11" s="1599"/>
      <c r="HHV11" s="1599"/>
      <c r="HHW11" s="1599"/>
      <c r="HHX11" s="1599"/>
      <c r="HHY11" s="1599"/>
      <c r="HHZ11" s="1599"/>
      <c r="HIA11" s="1599"/>
      <c r="HIB11" s="1599"/>
      <c r="HIC11" s="1599"/>
      <c r="HID11" s="1599"/>
      <c r="HIE11" s="1599"/>
      <c r="HIF11" s="1599"/>
      <c r="HIG11" s="1599"/>
      <c r="HIH11" s="1599"/>
      <c r="HII11" s="1599"/>
      <c r="HIJ11" s="1599"/>
      <c r="HIK11" s="879"/>
      <c r="HIL11" s="1599"/>
      <c r="HIM11" s="1599"/>
      <c r="HIN11" s="1599"/>
      <c r="HIO11" s="1599"/>
      <c r="HIP11" s="1599"/>
      <c r="HIQ11" s="1599"/>
      <c r="HIR11" s="1599"/>
      <c r="HIS11" s="1599"/>
      <c r="HIT11" s="1599"/>
      <c r="HIU11" s="1599"/>
      <c r="HIV11" s="1599"/>
      <c r="HIW11" s="1599"/>
      <c r="HIX11" s="1599"/>
      <c r="HIY11" s="1599"/>
      <c r="HIZ11" s="1599"/>
      <c r="HJA11" s="1599"/>
      <c r="HJB11" s="1599"/>
      <c r="HJC11" s="879"/>
      <c r="HJD11" s="1599"/>
      <c r="HJE11" s="1599"/>
      <c r="HJF11" s="1599"/>
      <c r="HJG11" s="1599"/>
      <c r="HJH11" s="1599"/>
      <c r="HJI11" s="1599"/>
      <c r="HJJ11" s="1599"/>
      <c r="HJK11" s="1599"/>
      <c r="HJL11" s="1599"/>
      <c r="HJM11" s="1599"/>
      <c r="HJN11" s="1599"/>
      <c r="HJO11" s="1599"/>
      <c r="HJP11" s="1599"/>
      <c r="HJQ11" s="1599"/>
      <c r="HJR11" s="1599"/>
      <c r="HJS11" s="1599"/>
      <c r="HJT11" s="1599"/>
      <c r="HJU11" s="879"/>
      <c r="HJV11" s="1599"/>
      <c r="HJW11" s="1599"/>
      <c r="HJX11" s="1599"/>
      <c r="HJY11" s="1599"/>
      <c r="HJZ11" s="1599"/>
      <c r="HKA11" s="1599"/>
      <c r="HKB11" s="1599"/>
      <c r="HKC11" s="1599"/>
      <c r="HKD11" s="1599"/>
      <c r="HKE11" s="1599"/>
      <c r="HKF11" s="1599"/>
      <c r="HKG11" s="1599"/>
      <c r="HKH11" s="1599"/>
      <c r="HKI11" s="1599"/>
      <c r="HKJ11" s="1599"/>
      <c r="HKK11" s="1599"/>
      <c r="HKL11" s="1599"/>
      <c r="HKM11" s="879"/>
      <c r="HKN11" s="1599"/>
      <c r="HKO11" s="1599"/>
      <c r="HKP11" s="1599"/>
      <c r="HKQ11" s="1599"/>
      <c r="HKR11" s="1599"/>
      <c r="HKS11" s="1599"/>
      <c r="HKT11" s="1599"/>
      <c r="HKU11" s="1599"/>
      <c r="HKV11" s="1599"/>
      <c r="HKW11" s="1599"/>
      <c r="HKX11" s="1599"/>
      <c r="HKY11" s="1599"/>
      <c r="HKZ11" s="1599"/>
      <c r="HLA11" s="1599"/>
      <c r="HLB11" s="1599"/>
      <c r="HLC11" s="1599"/>
      <c r="HLD11" s="1599"/>
      <c r="HLE11" s="879"/>
      <c r="HLF11" s="1599"/>
      <c r="HLG11" s="1599"/>
      <c r="HLH11" s="1599"/>
      <c r="HLI11" s="1599"/>
      <c r="HLJ11" s="1599"/>
      <c r="HLK11" s="1599"/>
      <c r="HLL11" s="1599"/>
      <c r="HLM11" s="1599"/>
      <c r="HLN11" s="1599"/>
      <c r="HLO11" s="1599"/>
      <c r="HLP11" s="1599"/>
      <c r="HLQ11" s="1599"/>
      <c r="HLR11" s="1599"/>
      <c r="HLS11" s="1599"/>
      <c r="HLT11" s="1599"/>
      <c r="HLU11" s="1599"/>
      <c r="HLV11" s="1599"/>
      <c r="HLW11" s="879"/>
      <c r="HLX11" s="1599"/>
      <c r="HLY11" s="1599"/>
      <c r="HLZ11" s="1599"/>
      <c r="HMA11" s="1599"/>
      <c r="HMB11" s="1599"/>
      <c r="HMC11" s="1599"/>
      <c r="HMD11" s="1599"/>
      <c r="HME11" s="1599"/>
      <c r="HMF11" s="1599"/>
      <c r="HMG11" s="1599"/>
      <c r="HMH11" s="1599"/>
      <c r="HMI11" s="1599"/>
      <c r="HMJ11" s="1599"/>
      <c r="HMK11" s="1599"/>
      <c r="HML11" s="1599"/>
      <c r="HMM11" s="1599"/>
      <c r="HMN11" s="1599"/>
      <c r="HMO11" s="879"/>
      <c r="HMP11" s="1599"/>
      <c r="HMQ11" s="1599"/>
      <c r="HMR11" s="1599"/>
      <c r="HMS11" s="1599"/>
      <c r="HMT11" s="1599"/>
      <c r="HMU11" s="1599"/>
      <c r="HMV11" s="1599"/>
      <c r="HMW11" s="1599"/>
      <c r="HMX11" s="1599"/>
      <c r="HMY11" s="1599"/>
      <c r="HMZ11" s="1599"/>
      <c r="HNA11" s="1599"/>
      <c r="HNB11" s="1599"/>
      <c r="HNC11" s="1599"/>
      <c r="HND11" s="1599"/>
      <c r="HNE11" s="1599"/>
      <c r="HNF11" s="1599"/>
      <c r="HNG11" s="879"/>
      <c r="HNH11" s="1599"/>
      <c r="HNI11" s="1599"/>
      <c r="HNJ11" s="1599"/>
      <c r="HNK11" s="1599"/>
      <c r="HNL11" s="1599"/>
      <c r="HNM11" s="1599"/>
      <c r="HNN11" s="1599"/>
      <c r="HNO11" s="1599"/>
      <c r="HNP11" s="1599"/>
      <c r="HNQ11" s="1599"/>
      <c r="HNR11" s="1599"/>
      <c r="HNS11" s="1599"/>
      <c r="HNT11" s="1599"/>
      <c r="HNU11" s="1599"/>
      <c r="HNV11" s="1599"/>
      <c r="HNW11" s="1599"/>
      <c r="HNX11" s="1599"/>
      <c r="HNY11" s="879"/>
      <c r="HNZ11" s="1599"/>
      <c r="HOA11" s="1599"/>
      <c r="HOB11" s="1599"/>
      <c r="HOC11" s="1599"/>
      <c r="HOD11" s="1599"/>
      <c r="HOE11" s="1599"/>
      <c r="HOF11" s="1599"/>
      <c r="HOG11" s="1599"/>
      <c r="HOH11" s="1599"/>
      <c r="HOI11" s="1599"/>
      <c r="HOJ11" s="1599"/>
      <c r="HOK11" s="1599"/>
      <c r="HOL11" s="1599"/>
      <c r="HOM11" s="1599"/>
      <c r="HON11" s="1599"/>
      <c r="HOO11" s="1599"/>
      <c r="HOP11" s="1599"/>
      <c r="HOQ11" s="879"/>
      <c r="HOR11" s="1599"/>
      <c r="HOS11" s="1599"/>
      <c r="HOT11" s="1599"/>
      <c r="HOU11" s="1599"/>
      <c r="HOV11" s="1599"/>
      <c r="HOW11" s="1599"/>
      <c r="HOX11" s="1599"/>
      <c r="HOY11" s="1599"/>
      <c r="HOZ11" s="1599"/>
      <c r="HPA11" s="1599"/>
      <c r="HPB11" s="1599"/>
      <c r="HPC11" s="1599"/>
      <c r="HPD11" s="1599"/>
      <c r="HPE11" s="1599"/>
      <c r="HPF11" s="1599"/>
      <c r="HPG11" s="1599"/>
      <c r="HPH11" s="1599"/>
      <c r="HPI11" s="879"/>
      <c r="HPJ11" s="1599"/>
      <c r="HPK11" s="1599"/>
      <c r="HPL11" s="1599"/>
      <c r="HPM11" s="1599"/>
      <c r="HPN11" s="1599"/>
      <c r="HPO11" s="1599"/>
      <c r="HPP11" s="1599"/>
      <c r="HPQ11" s="1599"/>
      <c r="HPR11" s="1599"/>
      <c r="HPS11" s="1599"/>
      <c r="HPT11" s="1599"/>
      <c r="HPU11" s="1599"/>
      <c r="HPV11" s="1599"/>
      <c r="HPW11" s="1599"/>
      <c r="HPX11" s="1599"/>
      <c r="HPY11" s="1599"/>
      <c r="HPZ11" s="1599"/>
      <c r="HQA11" s="879"/>
      <c r="HQB11" s="1599"/>
      <c r="HQC11" s="1599"/>
      <c r="HQD11" s="1599"/>
      <c r="HQE11" s="1599"/>
      <c r="HQF11" s="1599"/>
      <c r="HQG11" s="1599"/>
      <c r="HQH11" s="1599"/>
      <c r="HQI11" s="1599"/>
      <c r="HQJ11" s="1599"/>
      <c r="HQK11" s="1599"/>
      <c r="HQL11" s="1599"/>
      <c r="HQM11" s="1599"/>
      <c r="HQN11" s="1599"/>
      <c r="HQO11" s="1599"/>
      <c r="HQP11" s="1599"/>
      <c r="HQQ11" s="1599"/>
      <c r="HQR11" s="1599"/>
      <c r="HQS11" s="879"/>
      <c r="HQT11" s="1599"/>
      <c r="HQU11" s="1599"/>
      <c r="HQV11" s="1599"/>
      <c r="HQW11" s="1599"/>
      <c r="HQX11" s="1599"/>
      <c r="HQY11" s="1599"/>
      <c r="HQZ11" s="1599"/>
      <c r="HRA11" s="1599"/>
      <c r="HRB11" s="1599"/>
      <c r="HRC11" s="1599"/>
      <c r="HRD11" s="1599"/>
      <c r="HRE11" s="1599"/>
      <c r="HRF11" s="1599"/>
      <c r="HRG11" s="1599"/>
      <c r="HRH11" s="1599"/>
      <c r="HRI11" s="1599"/>
      <c r="HRJ11" s="1599"/>
      <c r="HRK11" s="879"/>
      <c r="HRL11" s="1599"/>
      <c r="HRM11" s="1599"/>
      <c r="HRN11" s="1599"/>
      <c r="HRO11" s="1599"/>
      <c r="HRP11" s="1599"/>
      <c r="HRQ11" s="1599"/>
      <c r="HRR11" s="1599"/>
      <c r="HRS11" s="1599"/>
      <c r="HRT11" s="1599"/>
      <c r="HRU11" s="1599"/>
      <c r="HRV11" s="1599"/>
      <c r="HRW11" s="1599"/>
      <c r="HRX11" s="1599"/>
      <c r="HRY11" s="1599"/>
      <c r="HRZ11" s="1599"/>
      <c r="HSA11" s="1599"/>
      <c r="HSB11" s="1599"/>
      <c r="HSC11" s="879"/>
      <c r="HSD11" s="1599"/>
      <c r="HSE11" s="1599"/>
      <c r="HSF11" s="1599"/>
      <c r="HSG11" s="1599"/>
      <c r="HSH11" s="1599"/>
      <c r="HSI11" s="1599"/>
      <c r="HSJ11" s="1599"/>
      <c r="HSK11" s="1599"/>
      <c r="HSL11" s="1599"/>
      <c r="HSM11" s="1599"/>
      <c r="HSN11" s="1599"/>
      <c r="HSO11" s="1599"/>
      <c r="HSP11" s="1599"/>
      <c r="HSQ11" s="1599"/>
      <c r="HSR11" s="1599"/>
      <c r="HSS11" s="1599"/>
      <c r="HST11" s="1599"/>
      <c r="HSU11" s="879"/>
      <c r="HSV11" s="1599"/>
      <c r="HSW11" s="1599"/>
      <c r="HSX11" s="1599"/>
      <c r="HSY11" s="1599"/>
      <c r="HSZ11" s="1599"/>
      <c r="HTA11" s="1599"/>
      <c r="HTB11" s="1599"/>
      <c r="HTC11" s="1599"/>
      <c r="HTD11" s="1599"/>
      <c r="HTE11" s="1599"/>
      <c r="HTF11" s="1599"/>
      <c r="HTG11" s="1599"/>
      <c r="HTH11" s="1599"/>
      <c r="HTI11" s="1599"/>
      <c r="HTJ11" s="1599"/>
      <c r="HTK11" s="1599"/>
      <c r="HTL11" s="1599"/>
      <c r="HTM11" s="879"/>
      <c r="HTN11" s="1599"/>
      <c r="HTO11" s="1599"/>
      <c r="HTP11" s="1599"/>
      <c r="HTQ11" s="1599"/>
      <c r="HTR11" s="1599"/>
      <c r="HTS11" s="1599"/>
      <c r="HTT11" s="1599"/>
      <c r="HTU11" s="1599"/>
      <c r="HTV11" s="1599"/>
      <c r="HTW11" s="1599"/>
      <c r="HTX11" s="1599"/>
      <c r="HTY11" s="1599"/>
      <c r="HTZ11" s="1599"/>
      <c r="HUA11" s="1599"/>
      <c r="HUB11" s="1599"/>
      <c r="HUC11" s="1599"/>
      <c r="HUD11" s="1599"/>
      <c r="HUE11" s="879"/>
      <c r="HUF11" s="1599"/>
      <c r="HUG11" s="1599"/>
      <c r="HUH11" s="1599"/>
      <c r="HUI11" s="1599"/>
      <c r="HUJ11" s="1599"/>
      <c r="HUK11" s="1599"/>
      <c r="HUL11" s="1599"/>
      <c r="HUM11" s="1599"/>
      <c r="HUN11" s="1599"/>
      <c r="HUO11" s="1599"/>
      <c r="HUP11" s="1599"/>
      <c r="HUQ11" s="1599"/>
      <c r="HUR11" s="1599"/>
      <c r="HUS11" s="1599"/>
      <c r="HUT11" s="1599"/>
      <c r="HUU11" s="1599"/>
      <c r="HUV11" s="1599"/>
      <c r="HUW11" s="879"/>
      <c r="HUX11" s="1599"/>
      <c r="HUY11" s="1599"/>
      <c r="HUZ11" s="1599"/>
      <c r="HVA11" s="1599"/>
      <c r="HVB11" s="1599"/>
      <c r="HVC11" s="1599"/>
      <c r="HVD11" s="1599"/>
      <c r="HVE11" s="1599"/>
      <c r="HVF11" s="1599"/>
      <c r="HVG11" s="1599"/>
      <c r="HVH11" s="1599"/>
      <c r="HVI11" s="1599"/>
      <c r="HVJ11" s="1599"/>
      <c r="HVK11" s="1599"/>
      <c r="HVL11" s="1599"/>
      <c r="HVM11" s="1599"/>
      <c r="HVN11" s="1599"/>
      <c r="HVO11" s="879"/>
      <c r="HVP11" s="1599"/>
      <c r="HVQ11" s="1599"/>
      <c r="HVR11" s="1599"/>
      <c r="HVS11" s="1599"/>
      <c r="HVT11" s="1599"/>
      <c r="HVU11" s="1599"/>
      <c r="HVV11" s="1599"/>
      <c r="HVW11" s="1599"/>
      <c r="HVX11" s="1599"/>
      <c r="HVY11" s="1599"/>
      <c r="HVZ11" s="1599"/>
      <c r="HWA11" s="1599"/>
      <c r="HWB11" s="1599"/>
      <c r="HWC11" s="1599"/>
      <c r="HWD11" s="1599"/>
      <c r="HWE11" s="1599"/>
      <c r="HWF11" s="1599"/>
      <c r="HWG11" s="879"/>
      <c r="HWH11" s="1599"/>
      <c r="HWI11" s="1599"/>
      <c r="HWJ11" s="1599"/>
      <c r="HWK11" s="1599"/>
      <c r="HWL11" s="1599"/>
      <c r="HWM11" s="1599"/>
      <c r="HWN11" s="1599"/>
      <c r="HWO11" s="1599"/>
      <c r="HWP11" s="1599"/>
      <c r="HWQ11" s="1599"/>
      <c r="HWR11" s="1599"/>
      <c r="HWS11" s="1599"/>
      <c r="HWT11" s="1599"/>
      <c r="HWU11" s="1599"/>
      <c r="HWV11" s="1599"/>
      <c r="HWW11" s="1599"/>
      <c r="HWX11" s="1599"/>
      <c r="HWY11" s="879"/>
      <c r="HWZ11" s="1599"/>
      <c r="HXA11" s="1599"/>
      <c r="HXB11" s="1599"/>
      <c r="HXC11" s="1599"/>
      <c r="HXD11" s="1599"/>
      <c r="HXE11" s="1599"/>
      <c r="HXF11" s="1599"/>
      <c r="HXG11" s="1599"/>
      <c r="HXH11" s="1599"/>
      <c r="HXI11" s="1599"/>
      <c r="HXJ11" s="1599"/>
      <c r="HXK11" s="1599"/>
      <c r="HXL11" s="1599"/>
      <c r="HXM11" s="1599"/>
      <c r="HXN11" s="1599"/>
      <c r="HXO11" s="1599"/>
      <c r="HXP11" s="1599"/>
      <c r="HXQ11" s="879"/>
      <c r="HXR11" s="1599"/>
      <c r="HXS11" s="1599"/>
      <c r="HXT11" s="1599"/>
      <c r="HXU11" s="1599"/>
      <c r="HXV11" s="1599"/>
      <c r="HXW11" s="1599"/>
      <c r="HXX11" s="1599"/>
      <c r="HXY11" s="1599"/>
      <c r="HXZ11" s="1599"/>
      <c r="HYA11" s="1599"/>
      <c r="HYB11" s="1599"/>
      <c r="HYC11" s="1599"/>
      <c r="HYD11" s="1599"/>
      <c r="HYE11" s="1599"/>
      <c r="HYF11" s="1599"/>
      <c r="HYG11" s="1599"/>
      <c r="HYH11" s="1599"/>
      <c r="HYI11" s="879"/>
      <c r="HYJ11" s="1599"/>
      <c r="HYK11" s="1599"/>
      <c r="HYL11" s="1599"/>
      <c r="HYM11" s="1599"/>
      <c r="HYN11" s="1599"/>
      <c r="HYO11" s="1599"/>
      <c r="HYP11" s="1599"/>
      <c r="HYQ11" s="1599"/>
      <c r="HYR11" s="1599"/>
      <c r="HYS11" s="1599"/>
      <c r="HYT11" s="1599"/>
      <c r="HYU11" s="1599"/>
      <c r="HYV11" s="1599"/>
      <c r="HYW11" s="1599"/>
      <c r="HYX11" s="1599"/>
      <c r="HYY11" s="1599"/>
      <c r="HYZ11" s="1599"/>
      <c r="HZA11" s="879"/>
      <c r="HZB11" s="1599"/>
      <c r="HZC11" s="1599"/>
      <c r="HZD11" s="1599"/>
      <c r="HZE11" s="1599"/>
      <c r="HZF11" s="1599"/>
      <c r="HZG11" s="1599"/>
      <c r="HZH11" s="1599"/>
      <c r="HZI11" s="1599"/>
      <c r="HZJ11" s="1599"/>
      <c r="HZK11" s="1599"/>
      <c r="HZL11" s="1599"/>
      <c r="HZM11" s="1599"/>
      <c r="HZN11" s="1599"/>
      <c r="HZO11" s="1599"/>
      <c r="HZP11" s="1599"/>
      <c r="HZQ11" s="1599"/>
      <c r="HZR11" s="1599"/>
      <c r="HZS11" s="879"/>
      <c r="HZT11" s="1599"/>
      <c r="HZU11" s="1599"/>
      <c r="HZV11" s="1599"/>
      <c r="HZW11" s="1599"/>
      <c r="HZX11" s="1599"/>
      <c r="HZY11" s="1599"/>
      <c r="HZZ11" s="1599"/>
      <c r="IAA11" s="1599"/>
      <c r="IAB11" s="1599"/>
      <c r="IAC11" s="1599"/>
      <c r="IAD11" s="1599"/>
      <c r="IAE11" s="1599"/>
      <c r="IAF11" s="1599"/>
      <c r="IAG11" s="1599"/>
      <c r="IAH11" s="1599"/>
      <c r="IAI11" s="1599"/>
      <c r="IAJ11" s="1599"/>
      <c r="IAK11" s="879"/>
      <c r="IAL11" s="1599"/>
      <c r="IAM11" s="1599"/>
      <c r="IAN11" s="1599"/>
      <c r="IAO11" s="1599"/>
      <c r="IAP11" s="1599"/>
      <c r="IAQ11" s="1599"/>
      <c r="IAR11" s="1599"/>
      <c r="IAS11" s="1599"/>
      <c r="IAT11" s="1599"/>
      <c r="IAU11" s="1599"/>
      <c r="IAV11" s="1599"/>
      <c r="IAW11" s="1599"/>
      <c r="IAX11" s="1599"/>
      <c r="IAY11" s="1599"/>
      <c r="IAZ11" s="1599"/>
      <c r="IBA11" s="1599"/>
      <c r="IBB11" s="1599"/>
      <c r="IBC11" s="879"/>
      <c r="IBD11" s="1599"/>
      <c r="IBE11" s="1599"/>
      <c r="IBF11" s="1599"/>
      <c r="IBG11" s="1599"/>
      <c r="IBH11" s="1599"/>
      <c r="IBI11" s="1599"/>
      <c r="IBJ11" s="1599"/>
      <c r="IBK11" s="1599"/>
      <c r="IBL11" s="1599"/>
      <c r="IBM11" s="1599"/>
      <c r="IBN11" s="1599"/>
      <c r="IBO11" s="1599"/>
      <c r="IBP11" s="1599"/>
      <c r="IBQ11" s="1599"/>
      <c r="IBR11" s="1599"/>
      <c r="IBS11" s="1599"/>
      <c r="IBT11" s="1599"/>
      <c r="IBU11" s="879"/>
      <c r="IBV11" s="1599"/>
      <c r="IBW11" s="1599"/>
      <c r="IBX11" s="1599"/>
      <c r="IBY11" s="1599"/>
      <c r="IBZ11" s="1599"/>
      <c r="ICA11" s="1599"/>
      <c r="ICB11" s="1599"/>
      <c r="ICC11" s="1599"/>
      <c r="ICD11" s="1599"/>
      <c r="ICE11" s="1599"/>
      <c r="ICF11" s="1599"/>
      <c r="ICG11" s="1599"/>
      <c r="ICH11" s="1599"/>
      <c r="ICI11" s="1599"/>
      <c r="ICJ11" s="1599"/>
      <c r="ICK11" s="1599"/>
      <c r="ICL11" s="1599"/>
      <c r="ICM11" s="879"/>
      <c r="ICN11" s="1599"/>
      <c r="ICO11" s="1599"/>
      <c r="ICP11" s="1599"/>
      <c r="ICQ11" s="1599"/>
      <c r="ICR11" s="1599"/>
      <c r="ICS11" s="1599"/>
      <c r="ICT11" s="1599"/>
      <c r="ICU11" s="1599"/>
      <c r="ICV11" s="1599"/>
      <c r="ICW11" s="1599"/>
      <c r="ICX11" s="1599"/>
      <c r="ICY11" s="1599"/>
      <c r="ICZ11" s="1599"/>
      <c r="IDA11" s="1599"/>
      <c r="IDB11" s="1599"/>
      <c r="IDC11" s="1599"/>
      <c r="IDD11" s="1599"/>
      <c r="IDE11" s="879"/>
      <c r="IDF11" s="1599"/>
      <c r="IDG11" s="1599"/>
      <c r="IDH11" s="1599"/>
      <c r="IDI11" s="1599"/>
      <c r="IDJ11" s="1599"/>
      <c r="IDK11" s="1599"/>
      <c r="IDL11" s="1599"/>
      <c r="IDM11" s="1599"/>
      <c r="IDN11" s="1599"/>
      <c r="IDO11" s="1599"/>
      <c r="IDP11" s="1599"/>
      <c r="IDQ11" s="1599"/>
      <c r="IDR11" s="1599"/>
      <c r="IDS11" s="1599"/>
      <c r="IDT11" s="1599"/>
      <c r="IDU11" s="1599"/>
      <c r="IDV11" s="1599"/>
      <c r="IDW11" s="879"/>
      <c r="IDX11" s="1599"/>
      <c r="IDY11" s="1599"/>
      <c r="IDZ11" s="1599"/>
      <c r="IEA11" s="1599"/>
      <c r="IEB11" s="1599"/>
      <c r="IEC11" s="1599"/>
      <c r="IED11" s="1599"/>
      <c r="IEE11" s="1599"/>
      <c r="IEF11" s="1599"/>
      <c r="IEG11" s="1599"/>
      <c r="IEH11" s="1599"/>
      <c r="IEI11" s="1599"/>
      <c r="IEJ11" s="1599"/>
      <c r="IEK11" s="1599"/>
      <c r="IEL11" s="1599"/>
      <c r="IEM11" s="1599"/>
      <c r="IEN11" s="1599"/>
      <c r="IEO11" s="879"/>
      <c r="IEP11" s="1599"/>
      <c r="IEQ11" s="1599"/>
      <c r="IER11" s="1599"/>
      <c r="IES11" s="1599"/>
      <c r="IET11" s="1599"/>
      <c r="IEU11" s="1599"/>
      <c r="IEV11" s="1599"/>
      <c r="IEW11" s="1599"/>
      <c r="IEX11" s="1599"/>
      <c r="IEY11" s="1599"/>
      <c r="IEZ11" s="1599"/>
      <c r="IFA11" s="1599"/>
      <c r="IFB11" s="1599"/>
      <c r="IFC11" s="1599"/>
      <c r="IFD11" s="1599"/>
      <c r="IFE11" s="1599"/>
      <c r="IFF11" s="1599"/>
      <c r="IFG11" s="879"/>
      <c r="IFH11" s="1599"/>
      <c r="IFI11" s="1599"/>
      <c r="IFJ11" s="1599"/>
      <c r="IFK11" s="1599"/>
      <c r="IFL11" s="1599"/>
      <c r="IFM11" s="1599"/>
      <c r="IFN11" s="1599"/>
      <c r="IFO11" s="1599"/>
      <c r="IFP11" s="1599"/>
      <c r="IFQ11" s="1599"/>
      <c r="IFR11" s="1599"/>
      <c r="IFS11" s="1599"/>
      <c r="IFT11" s="1599"/>
      <c r="IFU11" s="1599"/>
      <c r="IFV11" s="1599"/>
      <c r="IFW11" s="1599"/>
      <c r="IFX11" s="1599"/>
      <c r="IFY11" s="879"/>
      <c r="IFZ11" s="1599"/>
      <c r="IGA11" s="1599"/>
      <c r="IGB11" s="1599"/>
      <c r="IGC11" s="1599"/>
      <c r="IGD11" s="1599"/>
      <c r="IGE11" s="1599"/>
      <c r="IGF11" s="1599"/>
      <c r="IGG11" s="1599"/>
      <c r="IGH11" s="1599"/>
      <c r="IGI11" s="1599"/>
      <c r="IGJ11" s="1599"/>
      <c r="IGK11" s="1599"/>
      <c r="IGL11" s="1599"/>
      <c r="IGM11" s="1599"/>
      <c r="IGN11" s="1599"/>
      <c r="IGO11" s="1599"/>
      <c r="IGP11" s="1599"/>
      <c r="IGQ11" s="879"/>
      <c r="IGR11" s="1599"/>
      <c r="IGS11" s="1599"/>
      <c r="IGT11" s="1599"/>
      <c r="IGU11" s="1599"/>
      <c r="IGV11" s="1599"/>
      <c r="IGW11" s="1599"/>
      <c r="IGX11" s="1599"/>
      <c r="IGY11" s="1599"/>
      <c r="IGZ11" s="1599"/>
      <c r="IHA11" s="1599"/>
      <c r="IHB11" s="1599"/>
      <c r="IHC11" s="1599"/>
      <c r="IHD11" s="1599"/>
      <c r="IHE11" s="1599"/>
      <c r="IHF11" s="1599"/>
      <c r="IHG11" s="1599"/>
      <c r="IHH11" s="1599"/>
      <c r="IHI11" s="879"/>
      <c r="IHJ11" s="1599"/>
      <c r="IHK11" s="1599"/>
      <c r="IHL11" s="1599"/>
      <c r="IHM11" s="1599"/>
      <c r="IHN11" s="1599"/>
      <c r="IHO11" s="1599"/>
      <c r="IHP11" s="1599"/>
      <c r="IHQ11" s="1599"/>
      <c r="IHR11" s="1599"/>
      <c r="IHS11" s="1599"/>
      <c r="IHT11" s="1599"/>
      <c r="IHU11" s="1599"/>
      <c r="IHV11" s="1599"/>
      <c r="IHW11" s="1599"/>
      <c r="IHX11" s="1599"/>
      <c r="IHY11" s="1599"/>
      <c r="IHZ11" s="1599"/>
      <c r="IIA11" s="879"/>
      <c r="IIB11" s="1599"/>
      <c r="IIC11" s="1599"/>
      <c r="IID11" s="1599"/>
      <c r="IIE11" s="1599"/>
      <c r="IIF11" s="1599"/>
      <c r="IIG11" s="1599"/>
      <c r="IIH11" s="1599"/>
      <c r="III11" s="1599"/>
      <c r="IIJ11" s="1599"/>
      <c r="IIK11" s="1599"/>
      <c r="IIL11" s="1599"/>
      <c r="IIM11" s="1599"/>
      <c r="IIN11" s="1599"/>
      <c r="IIO11" s="1599"/>
      <c r="IIP11" s="1599"/>
      <c r="IIQ11" s="1599"/>
      <c r="IIR11" s="1599"/>
      <c r="IIS11" s="879"/>
      <c r="IIT11" s="1599"/>
      <c r="IIU11" s="1599"/>
      <c r="IIV11" s="1599"/>
      <c r="IIW11" s="1599"/>
      <c r="IIX11" s="1599"/>
      <c r="IIY11" s="1599"/>
      <c r="IIZ11" s="1599"/>
      <c r="IJA11" s="1599"/>
      <c r="IJB11" s="1599"/>
      <c r="IJC11" s="1599"/>
      <c r="IJD11" s="1599"/>
      <c r="IJE11" s="1599"/>
      <c r="IJF11" s="1599"/>
      <c r="IJG11" s="1599"/>
      <c r="IJH11" s="1599"/>
      <c r="IJI11" s="1599"/>
      <c r="IJJ11" s="1599"/>
      <c r="IJK11" s="879"/>
      <c r="IJL11" s="1599"/>
      <c r="IJM11" s="1599"/>
      <c r="IJN11" s="1599"/>
      <c r="IJO11" s="1599"/>
      <c r="IJP11" s="1599"/>
      <c r="IJQ11" s="1599"/>
      <c r="IJR11" s="1599"/>
      <c r="IJS11" s="1599"/>
      <c r="IJT11" s="1599"/>
      <c r="IJU11" s="1599"/>
      <c r="IJV11" s="1599"/>
      <c r="IJW11" s="1599"/>
      <c r="IJX11" s="1599"/>
      <c r="IJY11" s="1599"/>
      <c r="IJZ11" s="1599"/>
      <c r="IKA11" s="1599"/>
      <c r="IKB11" s="1599"/>
      <c r="IKC11" s="879"/>
      <c r="IKD11" s="1599"/>
      <c r="IKE11" s="1599"/>
      <c r="IKF11" s="1599"/>
      <c r="IKG11" s="1599"/>
      <c r="IKH11" s="1599"/>
      <c r="IKI11" s="1599"/>
      <c r="IKJ11" s="1599"/>
      <c r="IKK11" s="1599"/>
      <c r="IKL11" s="1599"/>
      <c r="IKM11" s="1599"/>
      <c r="IKN11" s="1599"/>
      <c r="IKO11" s="1599"/>
      <c r="IKP11" s="1599"/>
      <c r="IKQ11" s="1599"/>
      <c r="IKR11" s="1599"/>
      <c r="IKS11" s="1599"/>
      <c r="IKT11" s="1599"/>
      <c r="IKU11" s="879"/>
      <c r="IKV11" s="1599"/>
      <c r="IKW11" s="1599"/>
      <c r="IKX11" s="1599"/>
      <c r="IKY11" s="1599"/>
      <c r="IKZ11" s="1599"/>
      <c r="ILA11" s="1599"/>
      <c r="ILB11" s="1599"/>
      <c r="ILC11" s="1599"/>
      <c r="ILD11" s="1599"/>
      <c r="ILE11" s="1599"/>
      <c r="ILF11" s="1599"/>
      <c r="ILG11" s="1599"/>
      <c r="ILH11" s="1599"/>
      <c r="ILI11" s="1599"/>
      <c r="ILJ11" s="1599"/>
      <c r="ILK11" s="1599"/>
      <c r="ILL11" s="1599"/>
      <c r="ILM11" s="879"/>
      <c r="ILN11" s="1599"/>
      <c r="ILO11" s="1599"/>
      <c r="ILP11" s="1599"/>
      <c r="ILQ11" s="1599"/>
      <c r="ILR11" s="1599"/>
      <c r="ILS11" s="1599"/>
      <c r="ILT11" s="1599"/>
      <c r="ILU11" s="1599"/>
      <c r="ILV11" s="1599"/>
      <c r="ILW11" s="1599"/>
      <c r="ILX11" s="1599"/>
      <c r="ILY11" s="1599"/>
      <c r="ILZ11" s="1599"/>
      <c r="IMA11" s="1599"/>
      <c r="IMB11" s="1599"/>
      <c r="IMC11" s="1599"/>
      <c r="IMD11" s="1599"/>
      <c r="IME11" s="879"/>
      <c r="IMF11" s="1599"/>
      <c r="IMG11" s="1599"/>
      <c r="IMH11" s="1599"/>
      <c r="IMI11" s="1599"/>
      <c r="IMJ11" s="1599"/>
      <c r="IMK11" s="1599"/>
      <c r="IML11" s="1599"/>
      <c r="IMM11" s="1599"/>
      <c r="IMN11" s="1599"/>
      <c r="IMO11" s="1599"/>
      <c r="IMP11" s="1599"/>
      <c r="IMQ11" s="1599"/>
      <c r="IMR11" s="1599"/>
      <c r="IMS11" s="1599"/>
      <c r="IMT11" s="1599"/>
      <c r="IMU11" s="1599"/>
      <c r="IMV11" s="1599"/>
      <c r="IMW11" s="879"/>
      <c r="IMX11" s="1599"/>
      <c r="IMY11" s="1599"/>
      <c r="IMZ11" s="1599"/>
      <c r="INA11" s="1599"/>
      <c r="INB11" s="1599"/>
      <c r="INC11" s="1599"/>
      <c r="IND11" s="1599"/>
      <c r="INE11" s="1599"/>
      <c r="INF11" s="1599"/>
      <c r="ING11" s="1599"/>
      <c r="INH11" s="1599"/>
      <c r="INI11" s="1599"/>
      <c r="INJ11" s="1599"/>
      <c r="INK11" s="1599"/>
      <c r="INL11" s="1599"/>
      <c r="INM11" s="1599"/>
      <c r="INN11" s="1599"/>
      <c r="INO11" s="879"/>
      <c r="INP11" s="1599"/>
      <c r="INQ11" s="1599"/>
      <c r="INR11" s="1599"/>
      <c r="INS11" s="1599"/>
      <c r="INT11" s="1599"/>
      <c r="INU11" s="1599"/>
      <c r="INV11" s="1599"/>
      <c r="INW11" s="1599"/>
      <c r="INX11" s="1599"/>
      <c r="INY11" s="1599"/>
      <c r="INZ11" s="1599"/>
      <c r="IOA11" s="1599"/>
      <c r="IOB11" s="1599"/>
      <c r="IOC11" s="1599"/>
      <c r="IOD11" s="1599"/>
      <c r="IOE11" s="1599"/>
      <c r="IOF11" s="1599"/>
      <c r="IOG11" s="879"/>
      <c r="IOH11" s="1599"/>
      <c r="IOI11" s="1599"/>
      <c r="IOJ11" s="1599"/>
      <c r="IOK11" s="1599"/>
      <c r="IOL11" s="1599"/>
      <c r="IOM11" s="1599"/>
      <c r="ION11" s="1599"/>
      <c r="IOO11" s="1599"/>
      <c r="IOP11" s="1599"/>
      <c r="IOQ11" s="1599"/>
      <c r="IOR11" s="1599"/>
      <c r="IOS11" s="1599"/>
      <c r="IOT11" s="1599"/>
      <c r="IOU11" s="1599"/>
      <c r="IOV11" s="1599"/>
      <c r="IOW11" s="1599"/>
      <c r="IOX11" s="1599"/>
      <c r="IOY11" s="879"/>
      <c r="IOZ11" s="1599"/>
      <c r="IPA11" s="1599"/>
      <c r="IPB11" s="1599"/>
      <c r="IPC11" s="1599"/>
      <c r="IPD11" s="1599"/>
      <c r="IPE11" s="1599"/>
      <c r="IPF11" s="1599"/>
      <c r="IPG11" s="1599"/>
      <c r="IPH11" s="1599"/>
      <c r="IPI11" s="1599"/>
      <c r="IPJ11" s="1599"/>
      <c r="IPK11" s="1599"/>
      <c r="IPL11" s="1599"/>
      <c r="IPM11" s="1599"/>
      <c r="IPN11" s="1599"/>
      <c r="IPO11" s="1599"/>
      <c r="IPP11" s="1599"/>
      <c r="IPQ11" s="879"/>
      <c r="IPR11" s="1599"/>
      <c r="IPS11" s="1599"/>
      <c r="IPT11" s="1599"/>
      <c r="IPU11" s="1599"/>
      <c r="IPV11" s="1599"/>
      <c r="IPW11" s="1599"/>
      <c r="IPX11" s="1599"/>
      <c r="IPY11" s="1599"/>
      <c r="IPZ11" s="1599"/>
      <c r="IQA11" s="1599"/>
      <c r="IQB11" s="1599"/>
      <c r="IQC11" s="1599"/>
      <c r="IQD11" s="1599"/>
      <c r="IQE11" s="1599"/>
      <c r="IQF11" s="1599"/>
      <c r="IQG11" s="1599"/>
      <c r="IQH11" s="1599"/>
      <c r="IQI11" s="879"/>
      <c r="IQJ11" s="1599"/>
      <c r="IQK11" s="1599"/>
      <c r="IQL11" s="1599"/>
      <c r="IQM11" s="1599"/>
      <c r="IQN11" s="1599"/>
      <c r="IQO11" s="1599"/>
      <c r="IQP11" s="1599"/>
      <c r="IQQ11" s="1599"/>
      <c r="IQR11" s="1599"/>
      <c r="IQS11" s="1599"/>
      <c r="IQT11" s="1599"/>
      <c r="IQU11" s="1599"/>
      <c r="IQV11" s="1599"/>
      <c r="IQW11" s="1599"/>
      <c r="IQX11" s="1599"/>
      <c r="IQY11" s="1599"/>
      <c r="IQZ11" s="1599"/>
      <c r="IRA11" s="879"/>
      <c r="IRB11" s="1599"/>
      <c r="IRC11" s="1599"/>
      <c r="IRD11" s="1599"/>
      <c r="IRE11" s="1599"/>
      <c r="IRF11" s="1599"/>
      <c r="IRG11" s="1599"/>
      <c r="IRH11" s="1599"/>
      <c r="IRI11" s="1599"/>
      <c r="IRJ11" s="1599"/>
      <c r="IRK11" s="1599"/>
      <c r="IRL11" s="1599"/>
      <c r="IRM11" s="1599"/>
      <c r="IRN11" s="1599"/>
      <c r="IRO11" s="1599"/>
      <c r="IRP11" s="1599"/>
      <c r="IRQ11" s="1599"/>
      <c r="IRR11" s="1599"/>
      <c r="IRS11" s="879"/>
      <c r="IRT11" s="1599"/>
      <c r="IRU11" s="1599"/>
      <c r="IRV11" s="1599"/>
      <c r="IRW11" s="1599"/>
      <c r="IRX11" s="1599"/>
      <c r="IRY11" s="1599"/>
      <c r="IRZ11" s="1599"/>
      <c r="ISA11" s="1599"/>
      <c r="ISB11" s="1599"/>
      <c r="ISC11" s="1599"/>
      <c r="ISD11" s="1599"/>
      <c r="ISE11" s="1599"/>
      <c r="ISF11" s="1599"/>
      <c r="ISG11" s="1599"/>
      <c r="ISH11" s="1599"/>
      <c r="ISI11" s="1599"/>
      <c r="ISJ11" s="1599"/>
      <c r="ISK11" s="879"/>
      <c r="ISL11" s="1599"/>
      <c r="ISM11" s="1599"/>
      <c r="ISN11" s="1599"/>
      <c r="ISO11" s="1599"/>
      <c r="ISP11" s="1599"/>
      <c r="ISQ11" s="1599"/>
      <c r="ISR11" s="1599"/>
      <c r="ISS11" s="1599"/>
      <c r="IST11" s="1599"/>
      <c r="ISU11" s="1599"/>
      <c r="ISV11" s="1599"/>
      <c r="ISW11" s="1599"/>
      <c r="ISX11" s="1599"/>
      <c r="ISY11" s="1599"/>
      <c r="ISZ11" s="1599"/>
      <c r="ITA11" s="1599"/>
      <c r="ITB11" s="1599"/>
      <c r="ITC11" s="879"/>
      <c r="ITD11" s="1599"/>
      <c r="ITE11" s="1599"/>
      <c r="ITF11" s="1599"/>
      <c r="ITG11" s="1599"/>
      <c r="ITH11" s="1599"/>
      <c r="ITI11" s="1599"/>
      <c r="ITJ11" s="1599"/>
      <c r="ITK11" s="1599"/>
      <c r="ITL11" s="1599"/>
      <c r="ITM11" s="1599"/>
      <c r="ITN11" s="1599"/>
      <c r="ITO11" s="1599"/>
      <c r="ITP11" s="1599"/>
      <c r="ITQ11" s="1599"/>
      <c r="ITR11" s="1599"/>
      <c r="ITS11" s="1599"/>
      <c r="ITT11" s="1599"/>
      <c r="ITU11" s="879"/>
      <c r="ITV11" s="1599"/>
      <c r="ITW11" s="1599"/>
      <c r="ITX11" s="1599"/>
      <c r="ITY11" s="1599"/>
      <c r="ITZ11" s="1599"/>
      <c r="IUA11" s="1599"/>
      <c r="IUB11" s="1599"/>
      <c r="IUC11" s="1599"/>
      <c r="IUD11" s="1599"/>
      <c r="IUE11" s="1599"/>
      <c r="IUF11" s="1599"/>
      <c r="IUG11" s="1599"/>
      <c r="IUH11" s="1599"/>
      <c r="IUI11" s="1599"/>
      <c r="IUJ11" s="1599"/>
      <c r="IUK11" s="1599"/>
      <c r="IUL11" s="1599"/>
      <c r="IUM11" s="879"/>
      <c r="IUN11" s="1599"/>
      <c r="IUO11" s="1599"/>
      <c r="IUP11" s="1599"/>
      <c r="IUQ11" s="1599"/>
      <c r="IUR11" s="1599"/>
      <c r="IUS11" s="1599"/>
      <c r="IUT11" s="1599"/>
      <c r="IUU11" s="1599"/>
      <c r="IUV11" s="1599"/>
      <c r="IUW11" s="1599"/>
      <c r="IUX11" s="1599"/>
      <c r="IUY11" s="1599"/>
      <c r="IUZ11" s="1599"/>
      <c r="IVA11" s="1599"/>
      <c r="IVB11" s="1599"/>
      <c r="IVC11" s="1599"/>
      <c r="IVD11" s="1599"/>
      <c r="IVE11" s="879"/>
      <c r="IVF11" s="1599"/>
      <c r="IVG11" s="1599"/>
      <c r="IVH11" s="1599"/>
      <c r="IVI11" s="1599"/>
      <c r="IVJ11" s="1599"/>
      <c r="IVK11" s="1599"/>
      <c r="IVL11" s="1599"/>
      <c r="IVM11" s="1599"/>
      <c r="IVN11" s="1599"/>
      <c r="IVO11" s="1599"/>
      <c r="IVP11" s="1599"/>
      <c r="IVQ11" s="1599"/>
      <c r="IVR11" s="1599"/>
      <c r="IVS11" s="1599"/>
      <c r="IVT11" s="1599"/>
      <c r="IVU11" s="1599"/>
      <c r="IVV11" s="1599"/>
      <c r="IVW11" s="879"/>
      <c r="IVX11" s="1599"/>
      <c r="IVY11" s="1599"/>
      <c r="IVZ11" s="1599"/>
      <c r="IWA11" s="1599"/>
      <c r="IWB11" s="1599"/>
      <c r="IWC11" s="1599"/>
      <c r="IWD11" s="1599"/>
      <c r="IWE11" s="1599"/>
      <c r="IWF11" s="1599"/>
      <c r="IWG11" s="1599"/>
      <c r="IWH11" s="1599"/>
      <c r="IWI11" s="1599"/>
      <c r="IWJ11" s="1599"/>
      <c r="IWK11" s="1599"/>
      <c r="IWL11" s="1599"/>
      <c r="IWM11" s="1599"/>
      <c r="IWN11" s="1599"/>
      <c r="IWO11" s="879"/>
      <c r="IWP11" s="1599"/>
      <c r="IWQ11" s="1599"/>
      <c r="IWR11" s="1599"/>
      <c r="IWS11" s="1599"/>
      <c r="IWT11" s="1599"/>
      <c r="IWU11" s="1599"/>
      <c r="IWV11" s="1599"/>
      <c r="IWW11" s="1599"/>
      <c r="IWX11" s="1599"/>
      <c r="IWY11" s="1599"/>
      <c r="IWZ11" s="1599"/>
      <c r="IXA11" s="1599"/>
      <c r="IXB11" s="1599"/>
      <c r="IXC11" s="1599"/>
      <c r="IXD11" s="1599"/>
      <c r="IXE11" s="1599"/>
      <c r="IXF11" s="1599"/>
      <c r="IXG11" s="879"/>
      <c r="IXH11" s="1599"/>
      <c r="IXI11" s="1599"/>
      <c r="IXJ11" s="1599"/>
      <c r="IXK11" s="1599"/>
      <c r="IXL11" s="1599"/>
      <c r="IXM11" s="1599"/>
      <c r="IXN11" s="1599"/>
      <c r="IXO11" s="1599"/>
      <c r="IXP11" s="1599"/>
      <c r="IXQ11" s="1599"/>
      <c r="IXR11" s="1599"/>
      <c r="IXS11" s="1599"/>
      <c r="IXT11" s="1599"/>
      <c r="IXU11" s="1599"/>
      <c r="IXV11" s="1599"/>
      <c r="IXW11" s="1599"/>
      <c r="IXX11" s="1599"/>
      <c r="IXY11" s="879"/>
      <c r="IXZ11" s="1599"/>
      <c r="IYA11" s="1599"/>
      <c r="IYB11" s="1599"/>
      <c r="IYC11" s="1599"/>
      <c r="IYD11" s="1599"/>
      <c r="IYE11" s="1599"/>
      <c r="IYF11" s="1599"/>
      <c r="IYG11" s="1599"/>
      <c r="IYH11" s="1599"/>
      <c r="IYI11" s="1599"/>
      <c r="IYJ11" s="1599"/>
      <c r="IYK11" s="1599"/>
      <c r="IYL11" s="1599"/>
      <c r="IYM11" s="1599"/>
      <c r="IYN11" s="1599"/>
      <c r="IYO11" s="1599"/>
      <c r="IYP11" s="1599"/>
      <c r="IYQ11" s="879"/>
      <c r="IYR11" s="1599"/>
      <c r="IYS11" s="1599"/>
      <c r="IYT11" s="1599"/>
      <c r="IYU11" s="1599"/>
      <c r="IYV11" s="1599"/>
      <c r="IYW11" s="1599"/>
      <c r="IYX11" s="1599"/>
      <c r="IYY11" s="1599"/>
      <c r="IYZ11" s="1599"/>
      <c r="IZA11" s="1599"/>
      <c r="IZB11" s="1599"/>
      <c r="IZC11" s="1599"/>
      <c r="IZD11" s="1599"/>
      <c r="IZE11" s="1599"/>
      <c r="IZF11" s="1599"/>
      <c r="IZG11" s="1599"/>
      <c r="IZH11" s="1599"/>
      <c r="IZI11" s="879"/>
      <c r="IZJ11" s="1599"/>
      <c r="IZK11" s="1599"/>
      <c r="IZL11" s="1599"/>
      <c r="IZM11" s="1599"/>
      <c r="IZN11" s="1599"/>
      <c r="IZO11" s="1599"/>
      <c r="IZP11" s="1599"/>
      <c r="IZQ11" s="1599"/>
      <c r="IZR11" s="1599"/>
      <c r="IZS11" s="1599"/>
      <c r="IZT11" s="1599"/>
      <c r="IZU11" s="1599"/>
      <c r="IZV11" s="1599"/>
      <c r="IZW11" s="1599"/>
      <c r="IZX11" s="1599"/>
      <c r="IZY11" s="1599"/>
      <c r="IZZ11" s="1599"/>
      <c r="JAA11" s="879"/>
      <c r="JAB11" s="1599"/>
      <c r="JAC11" s="1599"/>
      <c r="JAD11" s="1599"/>
      <c r="JAE11" s="1599"/>
      <c r="JAF11" s="1599"/>
      <c r="JAG11" s="1599"/>
      <c r="JAH11" s="1599"/>
      <c r="JAI11" s="1599"/>
      <c r="JAJ11" s="1599"/>
      <c r="JAK11" s="1599"/>
      <c r="JAL11" s="1599"/>
      <c r="JAM11" s="1599"/>
      <c r="JAN11" s="1599"/>
      <c r="JAO11" s="1599"/>
      <c r="JAP11" s="1599"/>
      <c r="JAQ11" s="1599"/>
      <c r="JAR11" s="1599"/>
      <c r="JAS11" s="879"/>
      <c r="JAT11" s="1599"/>
      <c r="JAU11" s="1599"/>
      <c r="JAV11" s="1599"/>
      <c r="JAW11" s="1599"/>
      <c r="JAX11" s="1599"/>
      <c r="JAY11" s="1599"/>
      <c r="JAZ11" s="1599"/>
      <c r="JBA11" s="1599"/>
      <c r="JBB11" s="1599"/>
      <c r="JBC11" s="1599"/>
      <c r="JBD11" s="1599"/>
      <c r="JBE11" s="1599"/>
      <c r="JBF11" s="1599"/>
      <c r="JBG11" s="1599"/>
      <c r="JBH11" s="1599"/>
      <c r="JBI11" s="1599"/>
      <c r="JBJ11" s="1599"/>
      <c r="JBK11" s="879"/>
      <c r="JBL11" s="1599"/>
      <c r="JBM11" s="1599"/>
      <c r="JBN11" s="1599"/>
      <c r="JBO11" s="1599"/>
      <c r="JBP11" s="1599"/>
      <c r="JBQ11" s="1599"/>
      <c r="JBR11" s="1599"/>
      <c r="JBS11" s="1599"/>
      <c r="JBT11" s="1599"/>
      <c r="JBU11" s="1599"/>
      <c r="JBV11" s="1599"/>
      <c r="JBW11" s="1599"/>
      <c r="JBX11" s="1599"/>
      <c r="JBY11" s="1599"/>
      <c r="JBZ11" s="1599"/>
      <c r="JCA11" s="1599"/>
      <c r="JCB11" s="1599"/>
      <c r="JCC11" s="879"/>
      <c r="JCD11" s="1599"/>
      <c r="JCE11" s="1599"/>
      <c r="JCF11" s="1599"/>
      <c r="JCG11" s="1599"/>
      <c r="JCH11" s="1599"/>
      <c r="JCI11" s="1599"/>
      <c r="JCJ11" s="1599"/>
      <c r="JCK11" s="1599"/>
      <c r="JCL11" s="1599"/>
      <c r="JCM11" s="1599"/>
      <c r="JCN11" s="1599"/>
      <c r="JCO11" s="1599"/>
      <c r="JCP11" s="1599"/>
      <c r="JCQ11" s="1599"/>
      <c r="JCR11" s="1599"/>
      <c r="JCS11" s="1599"/>
      <c r="JCT11" s="1599"/>
      <c r="JCU11" s="879"/>
      <c r="JCV11" s="1599"/>
      <c r="JCW11" s="1599"/>
      <c r="JCX11" s="1599"/>
      <c r="JCY11" s="1599"/>
      <c r="JCZ11" s="1599"/>
      <c r="JDA11" s="1599"/>
      <c r="JDB11" s="1599"/>
      <c r="JDC11" s="1599"/>
      <c r="JDD11" s="1599"/>
      <c r="JDE11" s="1599"/>
      <c r="JDF11" s="1599"/>
      <c r="JDG11" s="1599"/>
      <c r="JDH11" s="1599"/>
      <c r="JDI11" s="1599"/>
      <c r="JDJ11" s="1599"/>
      <c r="JDK11" s="1599"/>
      <c r="JDL11" s="1599"/>
      <c r="JDM11" s="879"/>
      <c r="JDN11" s="1599"/>
      <c r="JDO11" s="1599"/>
      <c r="JDP11" s="1599"/>
      <c r="JDQ11" s="1599"/>
      <c r="JDR11" s="1599"/>
      <c r="JDS11" s="1599"/>
      <c r="JDT11" s="1599"/>
      <c r="JDU11" s="1599"/>
      <c r="JDV11" s="1599"/>
      <c r="JDW11" s="1599"/>
      <c r="JDX11" s="1599"/>
      <c r="JDY11" s="1599"/>
      <c r="JDZ11" s="1599"/>
      <c r="JEA11" s="1599"/>
      <c r="JEB11" s="1599"/>
      <c r="JEC11" s="1599"/>
      <c r="JED11" s="1599"/>
      <c r="JEE11" s="879"/>
      <c r="JEF11" s="1599"/>
      <c r="JEG11" s="1599"/>
      <c r="JEH11" s="1599"/>
      <c r="JEI11" s="1599"/>
      <c r="JEJ11" s="1599"/>
      <c r="JEK11" s="1599"/>
      <c r="JEL11" s="1599"/>
      <c r="JEM11" s="1599"/>
      <c r="JEN11" s="1599"/>
      <c r="JEO11" s="1599"/>
      <c r="JEP11" s="1599"/>
      <c r="JEQ11" s="1599"/>
      <c r="JER11" s="1599"/>
      <c r="JES11" s="1599"/>
      <c r="JET11" s="1599"/>
      <c r="JEU11" s="1599"/>
      <c r="JEV11" s="1599"/>
      <c r="JEW11" s="879"/>
      <c r="JEX11" s="1599"/>
      <c r="JEY11" s="1599"/>
      <c r="JEZ11" s="1599"/>
      <c r="JFA11" s="1599"/>
      <c r="JFB11" s="1599"/>
      <c r="JFC11" s="1599"/>
      <c r="JFD11" s="1599"/>
      <c r="JFE11" s="1599"/>
      <c r="JFF11" s="1599"/>
      <c r="JFG11" s="1599"/>
      <c r="JFH11" s="1599"/>
      <c r="JFI11" s="1599"/>
      <c r="JFJ11" s="1599"/>
      <c r="JFK11" s="1599"/>
      <c r="JFL11" s="1599"/>
      <c r="JFM11" s="1599"/>
      <c r="JFN11" s="1599"/>
      <c r="JFO11" s="879"/>
      <c r="JFP11" s="1599"/>
      <c r="JFQ11" s="1599"/>
      <c r="JFR11" s="1599"/>
      <c r="JFS11" s="1599"/>
      <c r="JFT11" s="1599"/>
      <c r="JFU11" s="1599"/>
      <c r="JFV11" s="1599"/>
      <c r="JFW11" s="1599"/>
      <c r="JFX11" s="1599"/>
      <c r="JFY11" s="1599"/>
      <c r="JFZ11" s="1599"/>
      <c r="JGA11" s="1599"/>
      <c r="JGB11" s="1599"/>
      <c r="JGC11" s="1599"/>
      <c r="JGD11" s="1599"/>
      <c r="JGE11" s="1599"/>
      <c r="JGF11" s="1599"/>
      <c r="JGG11" s="879"/>
      <c r="JGH11" s="1599"/>
      <c r="JGI11" s="1599"/>
      <c r="JGJ11" s="1599"/>
      <c r="JGK11" s="1599"/>
      <c r="JGL11" s="1599"/>
      <c r="JGM11" s="1599"/>
      <c r="JGN11" s="1599"/>
      <c r="JGO11" s="1599"/>
      <c r="JGP11" s="1599"/>
      <c r="JGQ11" s="1599"/>
      <c r="JGR11" s="1599"/>
      <c r="JGS11" s="1599"/>
      <c r="JGT11" s="1599"/>
      <c r="JGU11" s="1599"/>
      <c r="JGV11" s="1599"/>
      <c r="JGW11" s="1599"/>
      <c r="JGX11" s="1599"/>
      <c r="JGY11" s="879"/>
      <c r="JGZ11" s="1599"/>
      <c r="JHA11" s="1599"/>
      <c r="JHB11" s="1599"/>
      <c r="JHC11" s="1599"/>
      <c r="JHD11" s="1599"/>
      <c r="JHE11" s="1599"/>
      <c r="JHF11" s="1599"/>
      <c r="JHG11" s="1599"/>
      <c r="JHH11" s="1599"/>
      <c r="JHI11" s="1599"/>
      <c r="JHJ11" s="1599"/>
      <c r="JHK11" s="1599"/>
      <c r="JHL11" s="1599"/>
      <c r="JHM11" s="1599"/>
      <c r="JHN11" s="1599"/>
      <c r="JHO11" s="1599"/>
      <c r="JHP11" s="1599"/>
      <c r="JHQ11" s="879"/>
      <c r="JHR11" s="1599"/>
      <c r="JHS11" s="1599"/>
      <c r="JHT11" s="1599"/>
      <c r="JHU11" s="1599"/>
      <c r="JHV11" s="1599"/>
      <c r="JHW11" s="1599"/>
      <c r="JHX11" s="1599"/>
      <c r="JHY11" s="1599"/>
      <c r="JHZ11" s="1599"/>
      <c r="JIA11" s="1599"/>
      <c r="JIB11" s="1599"/>
      <c r="JIC11" s="1599"/>
      <c r="JID11" s="1599"/>
      <c r="JIE11" s="1599"/>
      <c r="JIF11" s="1599"/>
      <c r="JIG11" s="1599"/>
      <c r="JIH11" s="1599"/>
      <c r="JII11" s="879"/>
      <c r="JIJ11" s="1599"/>
      <c r="JIK11" s="1599"/>
      <c r="JIL11" s="1599"/>
      <c r="JIM11" s="1599"/>
      <c r="JIN11" s="1599"/>
      <c r="JIO11" s="1599"/>
      <c r="JIP11" s="1599"/>
      <c r="JIQ11" s="1599"/>
      <c r="JIR11" s="1599"/>
      <c r="JIS11" s="1599"/>
      <c r="JIT11" s="1599"/>
      <c r="JIU11" s="1599"/>
      <c r="JIV11" s="1599"/>
      <c r="JIW11" s="1599"/>
      <c r="JIX11" s="1599"/>
      <c r="JIY11" s="1599"/>
      <c r="JIZ11" s="1599"/>
      <c r="JJA11" s="879"/>
      <c r="JJB11" s="1599"/>
      <c r="JJC11" s="1599"/>
      <c r="JJD11" s="1599"/>
      <c r="JJE11" s="1599"/>
      <c r="JJF11" s="1599"/>
      <c r="JJG11" s="1599"/>
      <c r="JJH11" s="1599"/>
      <c r="JJI11" s="1599"/>
      <c r="JJJ11" s="1599"/>
      <c r="JJK11" s="1599"/>
      <c r="JJL11" s="1599"/>
      <c r="JJM11" s="1599"/>
      <c r="JJN11" s="1599"/>
      <c r="JJO11" s="1599"/>
      <c r="JJP11" s="1599"/>
      <c r="JJQ11" s="1599"/>
      <c r="JJR11" s="1599"/>
      <c r="JJS11" s="879"/>
      <c r="JJT11" s="1599"/>
      <c r="JJU11" s="1599"/>
      <c r="JJV11" s="1599"/>
      <c r="JJW11" s="1599"/>
      <c r="JJX11" s="1599"/>
      <c r="JJY11" s="1599"/>
      <c r="JJZ11" s="1599"/>
      <c r="JKA11" s="1599"/>
      <c r="JKB11" s="1599"/>
      <c r="JKC11" s="1599"/>
      <c r="JKD11" s="1599"/>
      <c r="JKE11" s="1599"/>
      <c r="JKF11" s="1599"/>
      <c r="JKG11" s="1599"/>
      <c r="JKH11" s="1599"/>
      <c r="JKI11" s="1599"/>
      <c r="JKJ11" s="1599"/>
      <c r="JKK11" s="879"/>
      <c r="JKL11" s="1599"/>
      <c r="JKM11" s="1599"/>
      <c r="JKN11" s="1599"/>
      <c r="JKO11" s="1599"/>
      <c r="JKP11" s="1599"/>
      <c r="JKQ11" s="1599"/>
      <c r="JKR11" s="1599"/>
      <c r="JKS11" s="1599"/>
      <c r="JKT11" s="1599"/>
      <c r="JKU11" s="1599"/>
      <c r="JKV11" s="1599"/>
      <c r="JKW11" s="1599"/>
      <c r="JKX11" s="1599"/>
      <c r="JKY11" s="1599"/>
      <c r="JKZ11" s="1599"/>
      <c r="JLA11" s="1599"/>
      <c r="JLB11" s="1599"/>
      <c r="JLC11" s="879"/>
      <c r="JLD11" s="1599"/>
      <c r="JLE11" s="1599"/>
      <c r="JLF11" s="1599"/>
      <c r="JLG11" s="1599"/>
      <c r="JLH11" s="1599"/>
      <c r="JLI11" s="1599"/>
      <c r="JLJ11" s="1599"/>
      <c r="JLK11" s="1599"/>
      <c r="JLL11" s="1599"/>
      <c r="JLM11" s="1599"/>
      <c r="JLN11" s="1599"/>
      <c r="JLO11" s="1599"/>
      <c r="JLP11" s="1599"/>
      <c r="JLQ11" s="1599"/>
      <c r="JLR11" s="1599"/>
      <c r="JLS11" s="1599"/>
      <c r="JLT11" s="1599"/>
      <c r="JLU11" s="879"/>
      <c r="JLV11" s="1599"/>
      <c r="JLW11" s="1599"/>
      <c r="JLX11" s="1599"/>
      <c r="JLY11" s="1599"/>
      <c r="JLZ11" s="1599"/>
      <c r="JMA11" s="1599"/>
      <c r="JMB11" s="1599"/>
      <c r="JMC11" s="1599"/>
      <c r="JMD11" s="1599"/>
      <c r="JME11" s="1599"/>
      <c r="JMF11" s="1599"/>
      <c r="JMG11" s="1599"/>
      <c r="JMH11" s="1599"/>
      <c r="JMI11" s="1599"/>
      <c r="JMJ11" s="1599"/>
      <c r="JMK11" s="1599"/>
      <c r="JML11" s="1599"/>
      <c r="JMM11" s="879"/>
      <c r="JMN11" s="1599"/>
      <c r="JMO11" s="1599"/>
      <c r="JMP11" s="1599"/>
      <c r="JMQ11" s="1599"/>
      <c r="JMR11" s="1599"/>
      <c r="JMS11" s="1599"/>
      <c r="JMT11" s="1599"/>
      <c r="JMU11" s="1599"/>
      <c r="JMV11" s="1599"/>
      <c r="JMW11" s="1599"/>
      <c r="JMX11" s="1599"/>
      <c r="JMY11" s="1599"/>
      <c r="JMZ11" s="1599"/>
      <c r="JNA11" s="1599"/>
      <c r="JNB11" s="1599"/>
      <c r="JNC11" s="1599"/>
      <c r="JND11" s="1599"/>
      <c r="JNE11" s="879"/>
      <c r="JNF11" s="1599"/>
      <c r="JNG11" s="1599"/>
      <c r="JNH11" s="1599"/>
      <c r="JNI11" s="1599"/>
      <c r="JNJ11" s="1599"/>
      <c r="JNK11" s="1599"/>
      <c r="JNL11" s="1599"/>
      <c r="JNM11" s="1599"/>
      <c r="JNN11" s="1599"/>
      <c r="JNO11" s="1599"/>
      <c r="JNP11" s="1599"/>
      <c r="JNQ11" s="1599"/>
      <c r="JNR11" s="1599"/>
      <c r="JNS11" s="1599"/>
      <c r="JNT11" s="1599"/>
      <c r="JNU11" s="1599"/>
      <c r="JNV11" s="1599"/>
      <c r="JNW11" s="879"/>
      <c r="JNX11" s="1599"/>
      <c r="JNY11" s="1599"/>
      <c r="JNZ11" s="1599"/>
      <c r="JOA11" s="1599"/>
      <c r="JOB11" s="1599"/>
      <c r="JOC11" s="1599"/>
      <c r="JOD11" s="1599"/>
      <c r="JOE11" s="1599"/>
      <c r="JOF11" s="1599"/>
      <c r="JOG11" s="1599"/>
      <c r="JOH11" s="1599"/>
      <c r="JOI11" s="1599"/>
      <c r="JOJ11" s="1599"/>
      <c r="JOK11" s="1599"/>
      <c r="JOL11" s="1599"/>
      <c r="JOM11" s="1599"/>
      <c r="JON11" s="1599"/>
      <c r="JOO11" s="879"/>
      <c r="JOP11" s="1599"/>
      <c r="JOQ11" s="1599"/>
      <c r="JOR11" s="1599"/>
      <c r="JOS11" s="1599"/>
      <c r="JOT11" s="1599"/>
      <c r="JOU11" s="1599"/>
      <c r="JOV11" s="1599"/>
      <c r="JOW11" s="1599"/>
      <c r="JOX11" s="1599"/>
      <c r="JOY11" s="1599"/>
      <c r="JOZ11" s="1599"/>
      <c r="JPA11" s="1599"/>
      <c r="JPB11" s="1599"/>
      <c r="JPC11" s="1599"/>
      <c r="JPD11" s="1599"/>
      <c r="JPE11" s="1599"/>
      <c r="JPF11" s="1599"/>
      <c r="JPG11" s="879"/>
      <c r="JPH11" s="1599"/>
      <c r="JPI11" s="1599"/>
      <c r="JPJ11" s="1599"/>
      <c r="JPK11" s="1599"/>
      <c r="JPL11" s="1599"/>
      <c r="JPM11" s="1599"/>
      <c r="JPN11" s="1599"/>
      <c r="JPO11" s="1599"/>
      <c r="JPP11" s="1599"/>
      <c r="JPQ11" s="1599"/>
      <c r="JPR11" s="1599"/>
      <c r="JPS11" s="1599"/>
      <c r="JPT11" s="1599"/>
      <c r="JPU11" s="1599"/>
      <c r="JPV11" s="1599"/>
      <c r="JPW11" s="1599"/>
      <c r="JPX11" s="1599"/>
      <c r="JPY11" s="879"/>
      <c r="JPZ11" s="1599"/>
      <c r="JQA11" s="1599"/>
      <c r="JQB11" s="1599"/>
      <c r="JQC11" s="1599"/>
      <c r="JQD11" s="1599"/>
      <c r="JQE11" s="1599"/>
      <c r="JQF11" s="1599"/>
      <c r="JQG11" s="1599"/>
      <c r="JQH11" s="1599"/>
      <c r="JQI11" s="1599"/>
      <c r="JQJ11" s="1599"/>
      <c r="JQK11" s="1599"/>
      <c r="JQL11" s="1599"/>
      <c r="JQM11" s="1599"/>
      <c r="JQN11" s="1599"/>
      <c r="JQO11" s="1599"/>
      <c r="JQP11" s="1599"/>
      <c r="JQQ11" s="879"/>
      <c r="JQR11" s="1599"/>
      <c r="JQS11" s="1599"/>
      <c r="JQT11" s="1599"/>
      <c r="JQU11" s="1599"/>
      <c r="JQV11" s="1599"/>
      <c r="JQW11" s="1599"/>
      <c r="JQX11" s="1599"/>
      <c r="JQY11" s="1599"/>
      <c r="JQZ11" s="1599"/>
      <c r="JRA11" s="1599"/>
      <c r="JRB11" s="1599"/>
      <c r="JRC11" s="1599"/>
      <c r="JRD11" s="1599"/>
      <c r="JRE11" s="1599"/>
      <c r="JRF11" s="1599"/>
      <c r="JRG11" s="1599"/>
      <c r="JRH11" s="1599"/>
      <c r="JRI11" s="879"/>
      <c r="JRJ11" s="1599"/>
      <c r="JRK11" s="1599"/>
      <c r="JRL11" s="1599"/>
      <c r="JRM11" s="1599"/>
      <c r="JRN11" s="1599"/>
      <c r="JRO11" s="1599"/>
      <c r="JRP11" s="1599"/>
      <c r="JRQ11" s="1599"/>
      <c r="JRR11" s="1599"/>
      <c r="JRS11" s="1599"/>
      <c r="JRT11" s="1599"/>
      <c r="JRU11" s="1599"/>
      <c r="JRV11" s="1599"/>
      <c r="JRW11" s="1599"/>
      <c r="JRX11" s="1599"/>
      <c r="JRY11" s="1599"/>
      <c r="JRZ11" s="1599"/>
      <c r="JSA11" s="879"/>
      <c r="JSB11" s="1599"/>
      <c r="JSC11" s="1599"/>
      <c r="JSD11" s="1599"/>
      <c r="JSE11" s="1599"/>
      <c r="JSF11" s="1599"/>
      <c r="JSG11" s="1599"/>
      <c r="JSH11" s="1599"/>
      <c r="JSI11" s="1599"/>
      <c r="JSJ11" s="1599"/>
      <c r="JSK11" s="1599"/>
      <c r="JSL11" s="1599"/>
      <c r="JSM11" s="1599"/>
      <c r="JSN11" s="1599"/>
      <c r="JSO11" s="1599"/>
      <c r="JSP11" s="1599"/>
      <c r="JSQ11" s="1599"/>
      <c r="JSR11" s="1599"/>
      <c r="JSS11" s="879"/>
      <c r="JST11" s="1599"/>
      <c r="JSU11" s="1599"/>
      <c r="JSV11" s="1599"/>
      <c r="JSW11" s="1599"/>
      <c r="JSX11" s="1599"/>
      <c r="JSY11" s="1599"/>
      <c r="JSZ11" s="1599"/>
      <c r="JTA11" s="1599"/>
      <c r="JTB11" s="1599"/>
      <c r="JTC11" s="1599"/>
      <c r="JTD11" s="1599"/>
      <c r="JTE11" s="1599"/>
      <c r="JTF11" s="1599"/>
      <c r="JTG11" s="1599"/>
      <c r="JTH11" s="1599"/>
      <c r="JTI11" s="1599"/>
      <c r="JTJ11" s="1599"/>
      <c r="JTK11" s="879"/>
      <c r="JTL11" s="1599"/>
      <c r="JTM11" s="1599"/>
      <c r="JTN11" s="1599"/>
      <c r="JTO11" s="1599"/>
      <c r="JTP11" s="1599"/>
      <c r="JTQ11" s="1599"/>
      <c r="JTR11" s="1599"/>
      <c r="JTS11" s="1599"/>
      <c r="JTT11" s="1599"/>
      <c r="JTU11" s="1599"/>
      <c r="JTV11" s="1599"/>
      <c r="JTW11" s="1599"/>
      <c r="JTX11" s="1599"/>
      <c r="JTY11" s="1599"/>
      <c r="JTZ11" s="1599"/>
      <c r="JUA11" s="1599"/>
      <c r="JUB11" s="1599"/>
      <c r="JUC11" s="879"/>
      <c r="JUD11" s="1599"/>
      <c r="JUE11" s="1599"/>
      <c r="JUF11" s="1599"/>
      <c r="JUG11" s="1599"/>
      <c r="JUH11" s="1599"/>
      <c r="JUI11" s="1599"/>
      <c r="JUJ11" s="1599"/>
      <c r="JUK11" s="1599"/>
      <c r="JUL11" s="1599"/>
      <c r="JUM11" s="1599"/>
      <c r="JUN11" s="1599"/>
      <c r="JUO11" s="1599"/>
      <c r="JUP11" s="1599"/>
      <c r="JUQ11" s="1599"/>
      <c r="JUR11" s="1599"/>
      <c r="JUS11" s="1599"/>
      <c r="JUT11" s="1599"/>
      <c r="JUU11" s="879"/>
      <c r="JUV11" s="1599"/>
      <c r="JUW11" s="1599"/>
      <c r="JUX11" s="1599"/>
      <c r="JUY11" s="1599"/>
      <c r="JUZ11" s="1599"/>
      <c r="JVA11" s="1599"/>
      <c r="JVB11" s="1599"/>
      <c r="JVC11" s="1599"/>
      <c r="JVD11" s="1599"/>
      <c r="JVE11" s="1599"/>
      <c r="JVF11" s="1599"/>
      <c r="JVG11" s="1599"/>
      <c r="JVH11" s="1599"/>
      <c r="JVI11" s="1599"/>
      <c r="JVJ11" s="1599"/>
      <c r="JVK11" s="1599"/>
      <c r="JVL11" s="1599"/>
      <c r="JVM11" s="879"/>
      <c r="JVN11" s="1599"/>
      <c r="JVO11" s="1599"/>
      <c r="JVP11" s="1599"/>
      <c r="JVQ11" s="1599"/>
      <c r="JVR11" s="1599"/>
      <c r="JVS11" s="1599"/>
      <c r="JVT11" s="1599"/>
      <c r="JVU11" s="1599"/>
      <c r="JVV11" s="1599"/>
      <c r="JVW11" s="1599"/>
      <c r="JVX11" s="1599"/>
      <c r="JVY11" s="1599"/>
      <c r="JVZ11" s="1599"/>
      <c r="JWA11" s="1599"/>
      <c r="JWB11" s="1599"/>
      <c r="JWC11" s="1599"/>
      <c r="JWD11" s="1599"/>
      <c r="JWE11" s="879"/>
      <c r="JWF11" s="1599"/>
      <c r="JWG11" s="1599"/>
      <c r="JWH11" s="1599"/>
      <c r="JWI11" s="1599"/>
      <c r="JWJ11" s="1599"/>
      <c r="JWK11" s="1599"/>
      <c r="JWL11" s="1599"/>
      <c r="JWM11" s="1599"/>
      <c r="JWN11" s="1599"/>
      <c r="JWO11" s="1599"/>
      <c r="JWP11" s="1599"/>
      <c r="JWQ11" s="1599"/>
      <c r="JWR11" s="1599"/>
      <c r="JWS11" s="1599"/>
      <c r="JWT11" s="1599"/>
      <c r="JWU11" s="1599"/>
      <c r="JWV11" s="1599"/>
      <c r="JWW11" s="879"/>
      <c r="JWX11" s="1599"/>
      <c r="JWY11" s="1599"/>
      <c r="JWZ11" s="1599"/>
      <c r="JXA11" s="1599"/>
      <c r="JXB11" s="1599"/>
      <c r="JXC11" s="1599"/>
      <c r="JXD11" s="1599"/>
      <c r="JXE11" s="1599"/>
      <c r="JXF11" s="1599"/>
      <c r="JXG11" s="1599"/>
      <c r="JXH11" s="1599"/>
      <c r="JXI11" s="1599"/>
      <c r="JXJ11" s="1599"/>
      <c r="JXK11" s="1599"/>
      <c r="JXL11" s="1599"/>
      <c r="JXM11" s="1599"/>
      <c r="JXN11" s="1599"/>
      <c r="JXO11" s="879"/>
      <c r="JXP11" s="1599"/>
      <c r="JXQ11" s="1599"/>
      <c r="JXR11" s="1599"/>
      <c r="JXS11" s="1599"/>
      <c r="JXT11" s="1599"/>
      <c r="JXU11" s="1599"/>
      <c r="JXV11" s="1599"/>
      <c r="JXW11" s="1599"/>
      <c r="JXX11" s="1599"/>
      <c r="JXY11" s="1599"/>
      <c r="JXZ11" s="1599"/>
      <c r="JYA11" s="1599"/>
      <c r="JYB11" s="1599"/>
      <c r="JYC11" s="1599"/>
      <c r="JYD11" s="1599"/>
      <c r="JYE11" s="1599"/>
      <c r="JYF11" s="1599"/>
      <c r="JYG11" s="879"/>
      <c r="JYH11" s="1599"/>
      <c r="JYI11" s="1599"/>
      <c r="JYJ11" s="1599"/>
      <c r="JYK11" s="1599"/>
      <c r="JYL11" s="1599"/>
      <c r="JYM11" s="1599"/>
      <c r="JYN11" s="1599"/>
      <c r="JYO11" s="1599"/>
      <c r="JYP11" s="1599"/>
      <c r="JYQ11" s="1599"/>
      <c r="JYR11" s="1599"/>
      <c r="JYS11" s="1599"/>
      <c r="JYT11" s="1599"/>
      <c r="JYU11" s="1599"/>
      <c r="JYV11" s="1599"/>
      <c r="JYW11" s="1599"/>
      <c r="JYX11" s="1599"/>
      <c r="JYY11" s="879"/>
      <c r="JYZ11" s="1599"/>
      <c r="JZA11" s="1599"/>
      <c r="JZB11" s="1599"/>
      <c r="JZC11" s="1599"/>
      <c r="JZD11" s="1599"/>
      <c r="JZE11" s="1599"/>
      <c r="JZF11" s="1599"/>
      <c r="JZG11" s="1599"/>
      <c r="JZH11" s="1599"/>
      <c r="JZI11" s="1599"/>
      <c r="JZJ11" s="1599"/>
      <c r="JZK11" s="1599"/>
      <c r="JZL11" s="1599"/>
      <c r="JZM11" s="1599"/>
      <c r="JZN11" s="1599"/>
      <c r="JZO11" s="1599"/>
      <c r="JZP11" s="1599"/>
      <c r="JZQ11" s="879"/>
      <c r="JZR11" s="1599"/>
      <c r="JZS11" s="1599"/>
      <c r="JZT11" s="1599"/>
      <c r="JZU11" s="1599"/>
      <c r="JZV11" s="1599"/>
      <c r="JZW11" s="1599"/>
      <c r="JZX11" s="1599"/>
      <c r="JZY11" s="1599"/>
      <c r="JZZ11" s="1599"/>
      <c r="KAA11" s="1599"/>
      <c r="KAB11" s="1599"/>
      <c r="KAC11" s="1599"/>
      <c r="KAD11" s="1599"/>
      <c r="KAE11" s="1599"/>
      <c r="KAF11" s="1599"/>
      <c r="KAG11" s="1599"/>
      <c r="KAH11" s="1599"/>
      <c r="KAI11" s="879"/>
      <c r="KAJ11" s="1599"/>
      <c r="KAK11" s="1599"/>
      <c r="KAL11" s="1599"/>
      <c r="KAM11" s="1599"/>
      <c r="KAN11" s="1599"/>
      <c r="KAO11" s="1599"/>
      <c r="KAP11" s="1599"/>
      <c r="KAQ11" s="1599"/>
      <c r="KAR11" s="1599"/>
      <c r="KAS11" s="1599"/>
      <c r="KAT11" s="1599"/>
      <c r="KAU11" s="1599"/>
      <c r="KAV11" s="1599"/>
      <c r="KAW11" s="1599"/>
      <c r="KAX11" s="1599"/>
      <c r="KAY11" s="1599"/>
      <c r="KAZ11" s="1599"/>
      <c r="KBA11" s="879"/>
      <c r="KBB11" s="1599"/>
      <c r="KBC11" s="1599"/>
      <c r="KBD11" s="1599"/>
      <c r="KBE11" s="1599"/>
      <c r="KBF11" s="1599"/>
      <c r="KBG11" s="1599"/>
      <c r="KBH11" s="1599"/>
      <c r="KBI11" s="1599"/>
      <c r="KBJ11" s="1599"/>
      <c r="KBK11" s="1599"/>
      <c r="KBL11" s="1599"/>
      <c r="KBM11" s="1599"/>
      <c r="KBN11" s="1599"/>
      <c r="KBO11" s="1599"/>
      <c r="KBP11" s="1599"/>
      <c r="KBQ11" s="1599"/>
      <c r="KBR11" s="1599"/>
      <c r="KBS11" s="879"/>
      <c r="KBT11" s="1599"/>
      <c r="KBU11" s="1599"/>
      <c r="KBV11" s="1599"/>
      <c r="KBW11" s="1599"/>
      <c r="KBX11" s="1599"/>
      <c r="KBY11" s="1599"/>
      <c r="KBZ11" s="1599"/>
      <c r="KCA11" s="1599"/>
      <c r="KCB11" s="1599"/>
      <c r="KCC11" s="1599"/>
      <c r="KCD11" s="1599"/>
      <c r="KCE11" s="1599"/>
      <c r="KCF11" s="1599"/>
      <c r="KCG11" s="1599"/>
      <c r="KCH11" s="1599"/>
      <c r="KCI11" s="1599"/>
      <c r="KCJ11" s="1599"/>
      <c r="KCK11" s="879"/>
      <c r="KCL11" s="1599"/>
      <c r="KCM11" s="1599"/>
      <c r="KCN11" s="1599"/>
      <c r="KCO11" s="1599"/>
      <c r="KCP11" s="1599"/>
      <c r="KCQ11" s="1599"/>
      <c r="KCR11" s="1599"/>
      <c r="KCS11" s="1599"/>
      <c r="KCT11" s="1599"/>
      <c r="KCU11" s="1599"/>
      <c r="KCV11" s="1599"/>
      <c r="KCW11" s="1599"/>
      <c r="KCX11" s="1599"/>
      <c r="KCY11" s="1599"/>
      <c r="KCZ11" s="1599"/>
      <c r="KDA11" s="1599"/>
      <c r="KDB11" s="1599"/>
      <c r="KDC11" s="879"/>
      <c r="KDD11" s="1599"/>
      <c r="KDE11" s="1599"/>
      <c r="KDF11" s="1599"/>
      <c r="KDG11" s="1599"/>
      <c r="KDH11" s="1599"/>
      <c r="KDI11" s="1599"/>
      <c r="KDJ11" s="1599"/>
      <c r="KDK11" s="1599"/>
      <c r="KDL11" s="1599"/>
      <c r="KDM11" s="1599"/>
      <c r="KDN11" s="1599"/>
      <c r="KDO11" s="1599"/>
      <c r="KDP11" s="1599"/>
      <c r="KDQ11" s="1599"/>
      <c r="KDR11" s="1599"/>
      <c r="KDS11" s="1599"/>
      <c r="KDT11" s="1599"/>
      <c r="KDU11" s="879"/>
      <c r="KDV11" s="1599"/>
      <c r="KDW11" s="1599"/>
      <c r="KDX11" s="1599"/>
      <c r="KDY11" s="1599"/>
      <c r="KDZ11" s="1599"/>
      <c r="KEA11" s="1599"/>
      <c r="KEB11" s="1599"/>
      <c r="KEC11" s="1599"/>
      <c r="KED11" s="1599"/>
      <c r="KEE11" s="1599"/>
      <c r="KEF11" s="1599"/>
      <c r="KEG11" s="1599"/>
      <c r="KEH11" s="1599"/>
      <c r="KEI11" s="1599"/>
      <c r="KEJ11" s="1599"/>
      <c r="KEK11" s="1599"/>
      <c r="KEL11" s="1599"/>
      <c r="KEM11" s="879"/>
      <c r="KEN11" s="1599"/>
      <c r="KEO11" s="1599"/>
      <c r="KEP11" s="1599"/>
      <c r="KEQ11" s="1599"/>
      <c r="KER11" s="1599"/>
      <c r="KES11" s="1599"/>
      <c r="KET11" s="1599"/>
      <c r="KEU11" s="1599"/>
      <c r="KEV11" s="1599"/>
      <c r="KEW11" s="1599"/>
      <c r="KEX11" s="1599"/>
      <c r="KEY11" s="1599"/>
      <c r="KEZ11" s="1599"/>
      <c r="KFA11" s="1599"/>
      <c r="KFB11" s="1599"/>
      <c r="KFC11" s="1599"/>
      <c r="KFD11" s="1599"/>
      <c r="KFE11" s="879"/>
      <c r="KFF11" s="1599"/>
      <c r="KFG11" s="1599"/>
      <c r="KFH11" s="1599"/>
      <c r="KFI11" s="1599"/>
      <c r="KFJ11" s="1599"/>
      <c r="KFK11" s="1599"/>
      <c r="KFL11" s="1599"/>
      <c r="KFM11" s="1599"/>
      <c r="KFN11" s="1599"/>
      <c r="KFO11" s="1599"/>
      <c r="KFP11" s="1599"/>
      <c r="KFQ11" s="1599"/>
      <c r="KFR11" s="1599"/>
      <c r="KFS11" s="1599"/>
      <c r="KFT11" s="1599"/>
      <c r="KFU11" s="1599"/>
      <c r="KFV11" s="1599"/>
      <c r="KFW11" s="879"/>
      <c r="KFX11" s="1599"/>
      <c r="KFY11" s="1599"/>
      <c r="KFZ11" s="1599"/>
      <c r="KGA11" s="1599"/>
      <c r="KGB11" s="1599"/>
      <c r="KGC11" s="1599"/>
      <c r="KGD11" s="1599"/>
      <c r="KGE11" s="1599"/>
      <c r="KGF11" s="1599"/>
      <c r="KGG11" s="1599"/>
      <c r="KGH11" s="1599"/>
      <c r="KGI11" s="1599"/>
      <c r="KGJ11" s="1599"/>
      <c r="KGK11" s="1599"/>
      <c r="KGL11" s="1599"/>
      <c r="KGM11" s="1599"/>
      <c r="KGN11" s="1599"/>
      <c r="KGO11" s="879"/>
      <c r="KGP11" s="1599"/>
      <c r="KGQ11" s="1599"/>
      <c r="KGR11" s="1599"/>
      <c r="KGS11" s="1599"/>
      <c r="KGT11" s="1599"/>
      <c r="KGU11" s="1599"/>
      <c r="KGV11" s="1599"/>
      <c r="KGW11" s="1599"/>
      <c r="KGX11" s="1599"/>
      <c r="KGY11" s="1599"/>
      <c r="KGZ11" s="1599"/>
      <c r="KHA11" s="1599"/>
      <c r="KHB11" s="1599"/>
      <c r="KHC11" s="1599"/>
      <c r="KHD11" s="1599"/>
      <c r="KHE11" s="1599"/>
      <c r="KHF11" s="1599"/>
      <c r="KHG11" s="879"/>
      <c r="KHH11" s="1599"/>
      <c r="KHI11" s="1599"/>
      <c r="KHJ11" s="1599"/>
      <c r="KHK11" s="1599"/>
      <c r="KHL11" s="1599"/>
      <c r="KHM11" s="1599"/>
      <c r="KHN11" s="1599"/>
      <c r="KHO11" s="1599"/>
      <c r="KHP11" s="1599"/>
      <c r="KHQ11" s="1599"/>
      <c r="KHR11" s="1599"/>
      <c r="KHS11" s="1599"/>
      <c r="KHT11" s="1599"/>
      <c r="KHU11" s="1599"/>
      <c r="KHV11" s="1599"/>
      <c r="KHW11" s="1599"/>
      <c r="KHX11" s="1599"/>
      <c r="KHY11" s="879"/>
      <c r="KHZ11" s="1599"/>
      <c r="KIA11" s="1599"/>
      <c r="KIB11" s="1599"/>
      <c r="KIC11" s="1599"/>
      <c r="KID11" s="1599"/>
      <c r="KIE11" s="1599"/>
      <c r="KIF11" s="1599"/>
      <c r="KIG11" s="1599"/>
      <c r="KIH11" s="1599"/>
      <c r="KII11" s="1599"/>
      <c r="KIJ11" s="1599"/>
      <c r="KIK11" s="1599"/>
      <c r="KIL11" s="1599"/>
      <c r="KIM11" s="1599"/>
      <c r="KIN11" s="1599"/>
      <c r="KIO11" s="1599"/>
      <c r="KIP11" s="1599"/>
      <c r="KIQ11" s="879"/>
      <c r="KIR11" s="1599"/>
      <c r="KIS11" s="1599"/>
      <c r="KIT11" s="1599"/>
      <c r="KIU11" s="1599"/>
      <c r="KIV11" s="1599"/>
      <c r="KIW11" s="1599"/>
      <c r="KIX11" s="1599"/>
      <c r="KIY11" s="1599"/>
      <c r="KIZ11" s="1599"/>
      <c r="KJA11" s="1599"/>
      <c r="KJB11" s="1599"/>
      <c r="KJC11" s="1599"/>
      <c r="KJD11" s="1599"/>
      <c r="KJE11" s="1599"/>
      <c r="KJF11" s="1599"/>
      <c r="KJG11" s="1599"/>
      <c r="KJH11" s="1599"/>
      <c r="KJI11" s="879"/>
      <c r="KJJ11" s="1599"/>
      <c r="KJK11" s="1599"/>
      <c r="KJL11" s="1599"/>
      <c r="KJM11" s="1599"/>
      <c r="KJN11" s="1599"/>
      <c r="KJO11" s="1599"/>
      <c r="KJP11" s="1599"/>
      <c r="KJQ11" s="1599"/>
      <c r="KJR11" s="1599"/>
      <c r="KJS11" s="1599"/>
      <c r="KJT11" s="1599"/>
      <c r="KJU11" s="1599"/>
      <c r="KJV11" s="1599"/>
      <c r="KJW11" s="1599"/>
      <c r="KJX11" s="1599"/>
      <c r="KJY11" s="1599"/>
      <c r="KJZ11" s="1599"/>
      <c r="KKA11" s="879"/>
      <c r="KKB11" s="1599"/>
      <c r="KKC11" s="1599"/>
      <c r="KKD11" s="1599"/>
      <c r="KKE11" s="1599"/>
      <c r="KKF11" s="1599"/>
      <c r="KKG11" s="1599"/>
      <c r="KKH11" s="1599"/>
      <c r="KKI11" s="1599"/>
      <c r="KKJ11" s="1599"/>
      <c r="KKK11" s="1599"/>
      <c r="KKL11" s="1599"/>
      <c r="KKM11" s="1599"/>
      <c r="KKN11" s="1599"/>
      <c r="KKO11" s="1599"/>
      <c r="KKP11" s="1599"/>
      <c r="KKQ11" s="1599"/>
      <c r="KKR11" s="1599"/>
      <c r="KKS11" s="879"/>
      <c r="KKT11" s="1599"/>
      <c r="KKU11" s="1599"/>
      <c r="KKV11" s="1599"/>
      <c r="KKW11" s="1599"/>
      <c r="KKX11" s="1599"/>
      <c r="KKY11" s="1599"/>
      <c r="KKZ11" s="1599"/>
      <c r="KLA11" s="1599"/>
      <c r="KLB11" s="1599"/>
      <c r="KLC11" s="1599"/>
      <c r="KLD11" s="1599"/>
      <c r="KLE11" s="1599"/>
      <c r="KLF11" s="1599"/>
      <c r="KLG11" s="1599"/>
      <c r="KLH11" s="1599"/>
      <c r="KLI11" s="1599"/>
      <c r="KLJ11" s="1599"/>
      <c r="KLK11" s="879"/>
      <c r="KLL11" s="1599"/>
      <c r="KLM11" s="1599"/>
      <c r="KLN11" s="1599"/>
      <c r="KLO11" s="1599"/>
      <c r="KLP11" s="1599"/>
      <c r="KLQ11" s="1599"/>
      <c r="KLR11" s="1599"/>
      <c r="KLS11" s="1599"/>
      <c r="KLT11" s="1599"/>
      <c r="KLU11" s="1599"/>
      <c r="KLV11" s="1599"/>
      <c r="KLW11" s="1599"/>
      <c r="KLX11" s="1599"/>
      <c r="KLY11" s="1599"/>
      <c r="KLZ11" s="1599"/>
      <c r="KMA11" s="1599"/>
      <c r="KMB11" s="1599"/>
      <c r="KMC11" s="879"/>
      <c r="KMD11" s="1599"/>
      <c r="KME11" s="1599"/>
      <c r="KMF11" s="1599"/>
      <c r="KMG11" s="1599"/>
      <c r="KMH11" s="1599"/>
      <c r="KMI11" s="1599"/>
      <c r="KMJ11" s="1599"/>
      <c r="KMK11" s="1599"/>
      <c r="KML11" s="1599"/>
      <c r="KMM11" s="1599"/>
      <c r="KMN11" s="1599"/>
      <c r="KMO11" s="1599"/>
      <c r="KMP11" s="1599"/>
      <c r="KMQ11" s="1599"/>
      <c r="KMR11" s="1599"/>
      <c r="KMS11" s="1599"/>
      <c r="KMT11" s="1599"/>
      <c r="KMU11" s="879"/>
      <c r="KMV11" s="1599"/>
      <c r="KMW11" s="1599"/>
      <c r="KMX11" s="1599"/>
      <c r="KMY11" s="1599"/>
      <c r="KMZ11" s="1599"/>
      <c r="KNA11" s="1599"/>
      <c r="KNB11" s="1599"/>
      <c r="KNC11" s="1599"/>
      <c r="KND11" s="1599"/>
      <c r="KNE11" s="1599"/>
      <c r="KNF11" s="1599"/>
      <c r="KNG11" s="1599"/>
      <c r="KNH11" s="1599"/>
      <c r="KNI11" s="1599"/>
      <c r="KNJ11" s="1599"/>
      <c r="KNK11" s="1599"/>
      <c r="KNL11" s="1599"/>
      <c r="KNM11" s="879"/>
      <c r="KNN11" s="1599"/>
      <c r="KNO11" s="1599"/>
      <c r="KNP11" s="1599"/>
      <c r="KNQ11" s="1599"/>
      <c r="KNR11" s="1599"/>
      <c r="KNS11" s="1599"/>
      <c r="KNT11" s="1599"/>
      <c r="KNU11" s="1599"/>
      <c r="KNV11" s="1599"/>
      <c r="KNW11" s="1599"/>
      <c r="KNX11" s="1599"/>
      <c r="KNY11" s="1599"/>
      <c r="KNZ11" s="1599"/>
      <c r="KOA11" s="1599"/>
      <c r="KOB11" s="1599"/>
      <c r="KOC11" s="1599"/>
      <c r="KOD11" s="1599"/>
      <c r="KOE11" s="879"/>
      <c r="KOF11" s="1599"/>
      <c r="KOG11" s="1599"/>
      <c r="KOH11" s="1599"/>
      <c r="KOI11" s="1599"/>
      <c r="KOJ11" s="1599"/>
      <c r="KOK11" s="1599"/>
      <c r="KOL11" s="1599"/>
      <c r="KOM11" s="1599"/>
      <c r="KON11" s="1599"/>
      <c r="KOO11" s="1599"/>
      <c r="KOP11" s="1599"/>
      <c r="KOQ11" s="1599"/>
      <c r="KOR11" s="1599"/>
      <c r="KOS11" s="1599"/>
      <c r="KOT11" s="1599"/>
      <c r="KOU11" s="1599"/>
      <c r="KOV11" s="1599"/>
      <c r="KOW11" s="879"/>
      <c r="KOX11" s="1599"/>
      <c r="KOY11" s="1599"/>
      <c r="KOZ11" s="1599"/>
      <c r="KPA11" s="1599"/>
      <c r="KPB11" s="1599"/>
      <c r="KPC11" s="1599"/>
      <c r="KPD11" s="1599"/>
      <c r="KPE11" s="1599"/>
      <c r="KPF11" s="1599"/>
      <c r="KPG11" s="1599"/>
      <c r="KPH11" s="1599"/>
      <c r="KPI11" s="1599"/>
      <c r="KPJ11" s="1599"/>
      <c r="KPK11" s="1599"/>
      <c r="KPL11" s="1599"/>
      <c r="KPM11" s="1599"/>
      <c r="KPN11" s="1599"/>
      <c r="KPO11" s="879"/>
      <c r="KPP11" s="1599"/>
      <c r="KPQ11" s="1599"/>
      <c r="KPR11" s="1599"/>
      <c r="KPS11" s="1599"/>
      <c r="KPT11" s="1599"/>
      <c r="KPU11" s="1599"/>
      <c r="KPV11" s="1599"/>
      <c r="KPW11" s="1599"/>
      <c r="KPX11" s="1599"/>
      <c r="KPY11" s="1599"/>
      <c r="KPZ11" s="1599"/>
      <c r="KQA11" s="1599"/>
      <c r="KQB11" s="1599"/>
      <c r="KQC11" s="1599"/>
      <c r="KQD11" s="1599"/>
      <c r="KQE11" s="1599"/>
      <c r="KQF11" s="1599"/>
      <c r="KQG11" s="879"/>
      <c r="KQH11" s="1599"/>
      <c r="KQI11" s="1599"/>
      <c r="KQJ11" s="1599"/>
      <c r="KQK11" s="1599"/>
      <c r="KQL11" s="1599"/>
      <c r="KQM11" s="1599"/>
      <c r="KQN11" s="1599"/>
      <c r="KQO11" s="1599"/>
      <c r="KQP11" s="1599"/>
      <c r="KQQ11" s="1599"/>
      <c r="KQR11" s="1599"/>
      <c r="KQS11" s="1599"/>
      <c r="KQT11" s="1599"/>
      <c r="KQU11" s="1599"/>
      <c r="KQV11" s="1599"/>
      <c r="KQW11" s="1599"/>
      <c r="KQX11" s="1599"/>
      <c r="KQY11" s="879"/>
      <c r="KQZ11" s="1599"/>
      <c r="KRA11" s="1599"/>
      <c r="KRB11" s="1599"/>
      <c r="KRC11" s="1599"/>
      <c r="KRD11" s="1599"/>
      <c r="KRE11" s="1599"/>
      <c r="KRF11" s="1599"/>
      <c r="KRG11" s="1599"/>
      <c r="KRH11" s="1599"/>
      <c r="KRI11" s="1599"/>
      <c r="KRJ11" s="1599"/>
      <c r="KRK11" s="1599"/>
      <c r="KRL11" s="1599"/>
      <c r="KRM11" s="1599"/>
      <c r="KRN11" s="1599"/>
      <c r="KRO11" s="1599"/>
      <c r="KRP11" s="1599"/>
      <c r="KRQ11" s="879"/>
      <c r="KRR11" s="1599"/>
      <c r="KRS11" s="1599"/>
      <c r="KRT11" s="1599"/>
      <c r="KRU11" s="1599"/>
      <c r="KRV11" s="1599"/>
      <c r="KRW11" s="1599"/>
      <c r="KRX11" s="1599"/>
      <c r="KRY11" s="1599"/>
      <c r="KRZ11" s="1599"/>
      <c r="KSA11" s="1599"/>
      <c r="KSB11" s="1599"/>
      <c r="KSC11" s="1599"/>
      <c r="KSD11" s="1599"/>
      <c r="KSE11" s="1599"/>
      <c r="KSF11" s="1599"/>
      <c r="KSG11" s="1599"/>
      <c r="KSH11" s="1599"/>
      <c r="KSI11" s="879"/>
      <c r="KSJ11" s="1599"/>
      <c r="KSK11" s="1599"/>
      <c r="KSL11" s="1599"/>
      <c r="KSM11" s="1599"/>
      <c r="KSN11" s="1599"/>
      <c r="KSO11" s="1599"/>
      <c r="KSP11" s="1599"/>
      <c r="KSQ11" s="1599"/>
      <c r="KSR11" s="1599"/>
      <c r="KSS11" s="1599"/>
      <c r="KST11" s="1599"/>
      <c r="KSU11" s="1599"/>
      <c r="KSV11" s="1599"/>
      <c r="KSW11" s="1599"/>
      <c r="KSX11" s="1599"/>
      <c r="KSY11" s="1599"/>
      <c r="KSZ11" s="1599"/>
      <c r="KTA11" s="879"/>
      <c r="KTB11" s="1599"/>
      <c r="KTC11" s="1599"/>
      <c r="KTD11" s="1599"/>
      <c r="KTE11" s="1599"/>
      <c r="KTF11" s="1599"/>
      <c r="KTG11" s="1599"/>
      <c r="KTH11" s="1599"/>
      <c r="KTI11" s="1599"/>
      <c r="KTJ11" s="1599"/>
      <c r="KTK11" s="1599"/>
      <c r="KTL11" s="1599"/>
      <c r="KTM11" s="1599"/>
      <c r="KTN11" s="1599"/>
      <c r="KTO11" s="1599"/>
      <c r="KTP11" s="1599"/>
      <c r="KTQ11" s="1599"/>
      <c r="KTR11" s="1599"/>
      <c r="KTS11" s="879"/>
      <c r="KTT11" s="1599"/>
      <c r="KTU11" s="1599"/>
      <c r="KTV11" s="1599"/>
      <c r="KTW11" s="1599"/>
      <c r="KTX11" s="1599"/>
      <c r="KTY11" s="1599"/>
      <c r="KTZ11" s="1599"/>
      <c r="KUA11" s="1599"/>
      <c r="KUB11" s="1599"/>
      <c r="KUC11" s="1599"/>
      <c r="KUD11" s="1599"/>
      <c r="KUE11" s="1599"/>
      <c r="KUF11" s="1599"/>
      <c r="KUG11" s="1599"/>
      <c r="KUH11" s="1599"/>
      <c r="KUI11" s="1599"/>
      <c r="KUJ11" s="1599"/>
      <c r="KUK11" s="879"/>
      <c r="KUL11" s="1599"/>
      <c r="KUM11" s="1599"/>
      <c r="KUN11" s="1599"/>
      <c r="KUO11" s="1599"/>
      <c r="KUP11" s="1599"/>
      <c r="KUQ11" s="1599"/>
      <c r="KUR11" s="1599"/>
      <c r="KUS11" s="1599"/>
      <c r="KUT11" s="1599"/>
      <c r="KUU11" s="1599"/>
      <c r="KUV11" s="1599"/>
      <c r="KUW11" s="1599"/>
      <c r="KUX11" s="1599"/>
      <c r="KUY11" s="1599"/>
      <c r="KUZ11" s="1599"/>
      <c r="KVA11" s="1599"/>
      <c r="KVB11" s="1599"/>
      <c r="KVC11" s="879"/>
      <c r="KVD11" s="1599"/>
      <c r="KVE11" s="1599"/>
      <c r="KVF11" s="1599"/>
      <c r="KVG11" s="1599"/>
      <c r="KVH11" s="1599"/>
      <c r="KVI11" s="1599"/>
      <c r="KVJ11" s="1599"/>
      <c r="KVK11" s="1599"/>
      <c r="KVL11" s="1599"/>
      <c r="KVM11" s="1599"/>
      <c r="KVN11" s="1599"/>
      <c r="KVO11" s="1599"/>
      <c r="KVP11" s="1599"/>
      <c r="KVQ11" s="1599"/>
      <c r="KVR11" s="1599"/>
      <c r="KVS11" s="1599"/>
      <c r="KVT11" s="1599"/>
      <c r="KVU11" s="879"/>
      <c r="KVV11" s="1599"/>
      <c r="KVW11" s="1599"/>
      <c r="KVX11" s="1599"/>
      <c r="KVY11" s="1599"/>
      <c r="KVZ11" s="1599"/>
      <c r="KWA11" s="1599"/>
      <c r="KWB11" s="1599"/>
      <c r="KWC11" s="1599"/>
      <c r="KWD11" s="1599"/>
      <c r="KWE11" s="1599"/>
      <c r="KWF11" s="1599"/>
      <c r="KWG11" s="1599"/>
      <c r="KWH11" s="1599"/>
      <c r="KWI11" s="1599"/>
      <c r="KWJ11" s="1599"/>
      <c r="KWK11" s="1599"/>
      <c r="KWL11" s="1599"/>
      <c r="KWM11" s="879"/>
      <c r="KWN11" s="1599"/>
      <c r="KWO11" s="1599"/>
      <c r="KWP11" s="1599"/>
      <c r="KWQ11" s="1599"/>
      <c r="KWR11" s="1599"/>
      <c r="KWS11" s="1599"/>
      <c r="KWT11" s="1599"/>
      <c r="KWU11" s="1599"/>
      <c r="KWV11" s="1599"/>
      <c r="KWW11" s="1599"/>
      <c r="KWX11" s="1599"/>
      <c r="KWY11" s="1599"/>
      <c r="KWZ11" s="1599"/>
      <c r="KXA11" s="1599"/>
      <c r="KXB11" s="1599"/>
      <c r="KXC11" s="1599"/>
      <c r="KXD11" s="1599"/>
      <c r="KXE11" s="879"/>
      <c r="KXF11" s="1599"/>
      <c r="KXG11" s="1599"/>
      <c r="KXH11" s="1599"/>
      <c r="KXI11" s="1599"/>
      <c r="KXJ11" s="1599"/>
      <c r="KXK11" s="1599"/>
      <c r="KXL11" s="1599"/>
      <c r="KXM11" s="1599"/>
      <c r="KXN11" s="1599"/>
      <c r="KXO11" s="1599"/>
      <c r="KXP11" s="1599"/>
      <c r="KXQ11" s="1599"/>
      <c r="KXR11" s="1599"/>
      <c r="KXS11" s="1599"/>
      <c r="KXT11" s="1599"/>
      <c r="KXU11" s="1599"/>
      <c r="KXV11" s="1599"/>
      <c r="KXW11" s="879"/>
      <c r="KXX11" s="1599"/>
      <c r="KXY11" s="1599"/>
      <c r="KXZ11" s="1599"/>
      <c r="KYA11" s="1599"/>
      <c r="KYB11" s="1599"/>
      <c r="KYC11" s="1599"/>
      <c r="KYD11" s="1599"/>
      <c r="KYE11" s="1599"/>
      <c r="KYF11" s="1599"/>
      <c r="KYG11" s="1599"/>
      <c r="KYH11" s="1599"/>
      <c r="KYI11" s="1599"/>
      <c r="KYJ11" s="1599"/>
      <c r="KYK11" s="1599"/>
      <c r="KYL11" s="1599"/>
      <c r="KYM11" s="1599"/>
      <c r="KYN11" s="1599"/>
      <c r="KYO11" s="879"/>
      <c r="KYP11" s="1599"/>
      <c r="KYQ11" s="1599"/>
      <c r="KYR11" s="1599"/>
      <c r="KYS11" s="1599"/>
      <c r="KYT11" s="1599"/>
      <c r="KYU11" s="1599"/>
      <c r="KYV11" s="1599"/>
      <c r="KYW11" s="1599"/>
      <c r="KYX11" s="1599"/>
      <c r="KYY11" s="1599"/>
      <c r="KYZ11" s="1599"/>
      <c r="KZA11" s="1599"/>
      <c r="KZB11" s="1599"/>
      <c r="KZC11" s="1599"/>
      <c r="KZD11" s="1599"/>
      <c r="KZE11" s="1599"/>
      <c r="KZF11" s="1599"/>
      <c r="KZG11" s="879"/>
      <c r="KZH11" s="1599"/>
      <c r="KZI11" s="1599"/>
      <c r="KZJ11" s="1599"/>
      <c r="KZK11" s="1599"/>
      <c r="KZL11" s="1599"/>
      <c r="KZM11" s="1599"/>
      <c r="KZN11" s="1599"/>
      <c r="KZO11" s="1599"/>
      <c r="KZP11" s="1599"/>
      <c r="KZQ11" s="1599"/>
      <c r="KZR11" s="1599"/>
      <c r="KZS11" s="1599"/>
      <c r="KZT11" s="1599"/>
      <c r="KZU11" s="1599"/>
      <c r="KZV11" s="1599"/>
      <c r="KZW11" s="1599"/>
      <c r="KZX11" s="1599"/>
      <c r="KZY11" s="879"/>
      <c r="KZZ11" s="1599"/>
      <c r="LAA11" s="1599"/>
      <c r="LAB11" s="1599"/>
      <c r="LAC11" s="1599"/>
      <c r="LAD11" s="1599"/>
      <c r="LAE11" s="1599"/>
      <c r="LAF11" s="1599"/>
      <c r="LAG11" s="1599"/>
      <c r="LAH11" s="1599"/>
      <c r="LAI11" s="1599"/>
      <c r="LAJ11" s="1599"/>
      <c r="LAK11" s="1599"/>
      <c r="LAL11" s="1599"/>
      <c r="LAM11" s="1599"/>
      <c r="LAN11" s="1599"/>
      <c r="LAO11" s="1599"/>
      <c r="LAP11" s="1599"/>
      <c r="LAQ11" s="879"/>
      <c r="LAR11" s="1599"/>
      <c r="LAS11" s="1599"/>
      <c r="LAT11" s="1599"/>
      <c r="LAU11" s="1599"/>
      <c r="LAV11" s="1599"/>
      <c r="LAW11" s="1599"/>
      <c r="LAX11" s="1599"/>
      <c r="LAY11" s="1599"/>
      <c r="LAZ11" s="1599"/>
      <c r="LBA11" s="1599"/>
      <c r="LBB11" s="1599"/>
      <c r="LBC11" s="1599"/>
      <c r="LBD11" s="1599"/>
      <c r="LBE11" s="1599"/>
      <c r="LBF11" s="1599"/>
      <c r="LBG11" s="1599"/>
      <c r="LBH11" s="1599"/>
      <c r="LBI11" s="879"/>
      <c r="LBJ11" s="1599"/>
      <c r="LBK11" s="1599"/>
      <c r="LBL11" s="1599"/>
      <c r="LBM11" s="1599"/>
      <c r="LBN11" s="1599"/>
      <c r="LBO11" s="1599"/>
      <c r="LBP11" s="1599"/>
      <c r="LBQ11" s="1599"/>
      <c r="LBR11" s="1599"/>
      <c r="LBS11" s="1599"/>
      <c r="LBT11" s="1599"/>
      <c r="LBU11" s="1599"/>
      <c r="LBV11" s="1599"/>
      <c r="LBW11" s="1599"/>
      <c r="LBX11" s="1599"/>
      <c r="LBY11" s="1599"/>
      <c r="LBZ11" s="1599"/>
      <c r="LCA11" s="879"/>
      <c r="LCB11" s="1599"/>
      <c r="LCC11" s="1599"/>
      <c r="LCD11" s="1599"/>
      <c r="LCE11" s="1599"/>
      <c r="LCF11" s="1599"/>
      <c r="LCG11" s="1599"/>
      <c r="LCH11" s="1599"/>
      <c r="LCI11" s="1599"/>
      <c r="LCJ11" s="1599"/>
      <c r="LCK11" s="1599"/>
      <c r="LCL11" s="1599"/>
      <c r="LCM11" s="1599"/>
      <c r="LCN11" s="1599"/>
      <c r="LCO11" s="1599"/>
      <c r="LCP11" s="1599"/>
      <c r="LCQ11" s="1599"/>
      <c r="LCR11" s="1599"/>
      <c r="LCS11" s="879"/>
      <c r="LCT11" s="1599"/>
      <c r="LCU11" s="1599"/>
      <c r="LCV11" s="1599"/>
      <c r="LCW11" s="1599"/>
      <c r="LCX11" s="1599"/>
      <c r="LCY11" s="1599"/>
      <c r="LCZ11" s="1599"/>
      <c r="LDA11" s="1599"/>
      <c r="LDB11" s="1599"/>
      <c r="LDC11" s="1599"/>
      <c r="LDD11" s="1599"/>
      <c r="LDE11" s="1599"/>
      <c r="LDF11" s="1599"/>
      <c r="LDG11" s="1599"/>
      <c r="LDH11" s="1599"/>
      <c r="LDI11" s="1599"/>
      <c r="LDJ11" s="1599"/>
      <c r="LDK11" s="879"/>
      <c r="LDL11" s="1599"/>
      <c r="LDM11" s="1599"/>
      <c r="LDN11" s="1599"/>
      <c r="LDO11" s="1599"/>
      <c r="LDP11" s="1599"/>
      <c r="LDQ11" s="1599"/>
      <c r="LDR11" s="1599"/>
      <c r="LDS11" s="1599"/>
      <c r="LDT11" s="1599"/>
      <c r="LDU11" s="1599"/>
      <c r="LDV11" s="1599"/>
      <c r="LDW11" s="1599"/>
      <c r="LDX11" s="1599"/>
      <c r="LDY11" s="1599"/>
      <c r="LDZ11" s="1599"/>
      <c r="LEA11" s="1599"/>
      <c r="LEB11" s="1599"/>
      <c r="LEC11" s="879"/>
      <c r="LED11" s="1599"/>
      <c r="LEE11" s="1599"/>
      <c r="LEF11" s="1599"/>
      <c r="LEG11" s="1599"/>
      <c r="LEH11" s="1599"/>
      <c r="LEI11" s="1599"/>
      <c r="LEJ11" s="1599"/>
      <c r="LEK11" s="1599"/>
      <c r="LEL11" s="1599"/>
      <c r="LEM11" s="1599"/>
      <c r="LEN11" s="1599"/>
      <c r="LEO11" s="1599"/>
      <c r="LEP11" s="1599"/>
      <c r="LEQ11" s="1599"/>
      <c r="LER11" s="1599"/>
      <c r="LES11" s="1599"/>
      <c r="LET11" s="1599"/>
      <c r="LEU11" s="879"/>
      <c r="LEV11" s="1599"/>
      <c r="LEW11" s="1599"/>
      <c r="LEX11" s="1599"/>
      <c r="LEY11" s="1599"/>
      <c r="LEZ11" s="1599"/>
      <c r="LFA11" s="1599"/>
      <c r="LFB11" s="1599"/>
      <c r="LFC11" s="1599"/>
      <c r="LFD11" s="1599"/>
      <c r="LFE11" s="1599"/>
      <c r="LFF11" s="1599"/>
      <c r="LFG11" s="1599"/>
      <c r="LFH11" s="1599"/>
      <c r="LFI11" s="1599"/>
      <c r="LFJ11" s="1599"/>
      <c r="LFK11" s="1599"/>
      <c r="LFL11" s="1599"/>
      <c r="LFM11" s="879"/>
      <c r="LFN11" s="1599"/>
      <c r="LFO11" s="1599"/>
      <c r="LFP11" s="1599"/>
      <c r="LFQ11" s="1599"/>
      <c r="LFR11" s="1599"/>
      <c r="LFS11" s="1599"/>
      <c r="LFT11" s="1599"/>
      <c r="LFU11" s="1599"/>
      <c r="LFV11" s="1599"/>
      <c r="LFW11" s="1599"/>
      <c r="LFX11" s="1599"/>
      <c r="LFY11" s="1599"/>
      <c r="LFZ11" s="1599"/>
      <c r="LGA11" s="1599"/>
      <c r="LGB11" s="1599"/>
      <c r="LGC11" s="1599"/>
      <c r="LGD11" s="1599"/>
      <c r="LGE11" s="879"/>
      <c r="LGF11" s="1599"/>
      <c r="LGG11" s="1599"/>
      <c r="LGH11" s="1599"/>
      <c r="LGI11" s="1599"/>
      <c r="LGJ11" s="1599"/>
      <c r="LGK11" s="1599"/>
      <c r="LGL11" s="1599"/>
      <c r="LGM11" s="1599"/>
      <c r="LGN11" s="1599"/>
      <c r="LGO11" s="1599"/>
      <c r="LGP11" s="1599"/>
      <c r="LGQ11" s="1599"/>
      <c r="LGR11" s="1599"/>
      <c r="LGS11" s="1599"/>
      <c r="LGT11" s="1599"/>
      <c r="LGU11" s="1599"/>
      <c r="LGV11" s="1599"/>
      <c r="LGW11" s="879"/>
      <c r="LGX11" s="1599"/>
      <c r="LGY11" s="1599"/>
      <c r="LGZ11" s="1599"/>
      <c r="LHA11" s="1599"/>
      <c r="LHB11" s="1599"/>
      <c r="LHC11" s="1599"/>
      <c r="LHD11" s="1599"/>
      <c r="LHE11" s="1599"/>
      <c r="LHF11" s="1599"/>
      <c r="LHG11" s="1599"/>
      <c r="LHH11" s="1599"/>
      <c r="LHI11" s="1599"/>
      <c r="LHJ11" s="1599"/>
      <c r="LHK11" s="1599"/>
      <c r="LHL11" s="1599"/>
      <c r="LHM11" s="1599"/>
      <c r="LHN11" s="1599"/>
      <c r="LHO11" s="879"/>
      <c r="LHP11" s="1599"/>
      <c r="LHQ11" s="1599"/>
      <c r="LHR11" s="1599"/>
      <c r="LHS11" s="1599"/>
      <c r="LHT11" s="1599"/>
      <c r="LHU11" s="1599"/>
      <c r="LHV11" s="1599"/>
      <c r="LHW11" s="1599"/>
      <c r="LHX11" s="1599"/>
      <c r="LHY11" s="1599"/>
      <c r="LHZ11" s="1599"/>
      <c r="LIA11" s="1599"/>
      <c r="LIB11" s="1599"/>
      <c r="LIC11" s="1599"/>
      <c r="LID11" s="1599"/>
      <c r="LIE11" s="1599"/>
      <c r="LIF11" s="1599"/>
      <c r="LIG11" s="879"/>
      <c r="LIH11" s="1599"/>
      <c r="LII11" s="1599"/>
      <c r="LIJ11" s="1599"/>
      <c r="LIK11" s="1599"/>
      <c r="LIL11" s="1599"/>
      <c r="LIM11" s="1599"/>
      <c r="LIN11" s="1599"/>
      <c r="LIO11" s="1599"/>
      <c r="LIP11" s="1599"/>
      <c r="LIQ11" s="1599"/>
      <c r="LIR11" s="1599"/>
      <c r="LIS11" s="1599"/>
      <c r="LIT11" s="1599"/>
      <c r="LIU11" s="1599"/>
      <c r="LIV11" s="1599"/>
      <c r="LIW11" s="1599"/>
      <c r="LIX11" s="1599"/>
      <c r="LIY11" s="879"/>
      <c r="LIZ11" s="1599"/>
      <c r="LJA11" s="1599"/>
      <c r="LJB11" s="1599"/>
      <c r="LJC11" s="1599"/>
      <c r="LJD11" s="1599"/>
      <c r="LJE11" s="1599"/>
      <c r="LJF11" s="1599"/>
      <c r="LJG11" s="1599"/>
      <c r="LJH11" s="1599"/>
      <c r="LJI11" s="1599"/>
      <c r="LJJ11" s="1599"/>
      <c r="LJK11" s="1599"/>
      <c r="LJL11" s="1599"/>
      <c r="LJM11" s="1599"/>
      <c r="LJN11" s="1599"/>
      <c r="LJO11" s="1599"/>
      <c r="LJP11" s="1599"/>
      <c r="LJQ11" s="879"/>
      <c r="LJR11" s="1599"/>
      <c r="LJS11" s="1599"/>
      <c r="LJT11" s="1599"/>
      <c r="LJU11" s="1599"/>
      <c r="LJV11" s="1599"/>
      <c r="LJW11" s="1599"/>
      <c r="LJX11" s="1599"/>
      <c r="LJY11" s="1599"/>
      <c r="LJZ11" s="1599"/>
      <c r="LKA11" s="1599"/>
      <c r="LKB11" s="1599"/>
      <c r="LKC11" s="1599"/>
      <c r="LKD11" s="1599"/>
      <c r="LKE11" s="1599"/>
      <c r="LKF11" s="1599"/>
      <c r="LKG11" s="1599"/>
      <c r="LKH11" s="1599"/>
      <c r="LKI11" s="879"/>
      <c r="LKJ11" s="1599"/>
      <c r="LKK11" s="1599"/>
      <c r="LKL11" s="1599"/>
      <c r="LKM11" s="1599"/>
      <c r="LKN11" s="1599"/>
      <c r="LKO11" s="1599"/>
      <c r="LKP11" s="1599"/>
      <c r="LKQ11" s="1599"/>
      <c r="LKR11" s="1599"/>
      <c r="LKS11" s="1599"/>
      <c r="LKT11" s="1599"/>
      <c r="LKU11" s="1599"/>
      <c r="LKV11" s="1599"/>
      <c r="LKW11" s="1599"/>
      <c r="LKX11" s="1599"/>
      <c r="LKY11" s="1599"/>
      <c r="LKZ11" s="1599"/>
      <c r="LLA11" s="879"/>
      <c r="LLB11" s="1599"/>
      <c r="LLC11" s="1599"/>
      <c r="LLD11" s="1599"/>
      <c r="LLE11" s="1599"/>
      <c r="LLF11" s="1599"/>
      <c r="LLG11" s="1599"/>
      <c r="LLH11" s="1599"/>
      <c r="LLI11" s="1599"/>
      <c r="LLJ11" s="1599"/>
      <c r="LLK11" s="1599"/>
      <c r="LLL11" s="1599"/>
      <c r="LLM11" s="1599"/>
      <c r="LLN11" s="1599"/>
      <c r="LLO11" s="1599"/>
      <c r="LLP11" s="1599"/>
      <c r="LLQ11" s="1599"/>
      <c r="LLR11" s="1599"/>
      <c r="LLS11" s="879"/>
      <c r="LLT11" s="1599"/>
      <c r="LLU11" s="1599"/>
      <c r="LLV11" s="1599"/>
      <c r="LLW11" s="1599"/>
      <c r="LLX11" s="1599"/>
      <c r="LLY11" s="1599"/>
      <c r="LLZ11" s="1599"/>
      <c r="LMA11" s="1599"/>
      <c r="LMB11" s="1599"/>
      <c r="LMC11" s="1599"/>
      <c r="LMD11" s="1599"/>
      <c r="LME11" s="1599"/>
      <c r="LMF11" s="1599"/>
      <c r="LMG11" s="1599"/>
      <c r="LMH11" s="1599"/>
      <c r="LMI11" s="1599"/>
      <c r="LMJ11" s="1599"/>
      <c r="LMK11" s="879"/>
      <c r="LML11" s="1599"/>
      <c r="LMM11" s="1599"/>
      <c r="LMN11" s="1599"/>
      <c r="LMO11" s="1599"/>
      <c r="LMP11" s="1599"/>
      <c r="LMQ11" s="1599"/>
      <c r="LMR11" s="1599"/>
      <c r="LMS11" s="1599"/>
      <c r="LMT11" s="1599"/>
      <c r="LMU11" s="1599"/>
      <c r="LMV11" s="1599"/>
      <c r="LMW11" s="1599"/>
      <c r="LMX11" s="1599"/>
      <c r="LMY11" s="1599"/>
      <c r="LMZ11" s="1599"/>
      <c r="LNA11" s="1599"/>
      <c r="LNB11" s="1599"/>
      <c r="LNC11" s="879"/>
      <c r="LND11" s="1599"/>
      <c r="LNE11" s="1599"/>
      <c r="LNF11" s="1599"/>
      <c r="LNG11" s="1599"/>
      <c r="LNH11" s="1599"/>
      <c r="LNI11" s="1599"/>
      <c r="LNJ11" s="1599"/>
      <c r="LNK11" s="1599"/>
      <c r="LNL11" s="1599"/>
      <c r="LNM11" s="1599"/>
      <c r="LNN11" s="1599"/>
      <c r="LNO11" s="1599"/>
      <c r="LNP11" s="1599"/>
      <c r="LNQ11" s="1599"/>
      <c r="LNR11" s="1599"/>
      <c r="LNS11" s="1599"/>
      <c r="LNT11" s="1599"/>
      <c r="LNU11" s="879"/>
      <c r="LNV11" s="1599"/>
      <c r="LNW11" s="1599"/>
      <c r="LNX11" s="1599"/>
      <c r="LNY11" s="1599"/>
      <c r="LNZ11" s="1599"/>
      <c r="LOA11" s="1599"/>
      <c r="LOB11" s="1599"/>
      <c r="LOC11" s="1599"/>
      <c r="LOD11" s="1599"/>
      <c r="LOE11" s="1599"/>
      <c r="LOF11" s="1599"/>
      <c r="LOG11" s="1599"/>
      <c r="LOH11" s="1599"/>
      <c r="LOI11" s="1599"/>
      <c r="LOJ11" s="1599"/>
      <c r="LOK11" s="1599"/>
      <c r="LOL11" s="1599"/>
      <c r="LOM11" s="879"/>
      <c r="LON11" s="1599"/>
      <c r="LOO11" s="1599"/>
      <c r="LOP11" s="1599"/>
      <c r="LOQ11" s="1599"/>
      <c r="LOR11" s="1599"/>
      <c r="LOS11" s="1599"/>
      <c r="LOT11" s="1599"/>
      <c r="LOU11" s="1599"/>
      <c r="LOV11" s="1599"/>
      <c r="LOW11" s="1599"/>
      <c r="LOX11" s="1599"/>
      <c r="LOY11" s="1599"/>
      <c r="LOZ11" s="1599"/>
      <c r="LPA11" s="1599"/>
      <c r="LPB11" s="1599"/>
      <c r="LPC11" s="1599"/>
      <c r="LPD11" s="1599"/>
      <c r="LPE11" s="879"/>
      <c r="LPF11" s="1599"/>
      <c r="LPG11" s="1599"/>
      <c r="LPH11" s="1599"/>
      <c r="LPI11" s="1599"/>
      <c r="LPJ11" s="1599"/>
      <c r="LPK11" s="1599"/>
      <c r="LPL11" s="1599"/>
      <c r="LPM11" s="1599"/>
      <c r="LPN11" s="1599"/>
      <c r="LPO11" s="1599"/>
      <c r="LPP11" s="1599"/>
      <c r="LPQ11" s="1599"/>
      <c r="LPR11" s="1599"/>
      <c r="LPS11" s="1599"/>
      <c r="LPT11" s="1599"/>
      <c r="LPU11" s="1599"/>
      <c r="LPV11" s="1599"/>
      <c r="LPW11" s="879"/>
      <c r="LPX11" s="1599"/>
      <c r="LPY11" s="1599"/>
      <c r="LPZ11" s="1599"/>
      <c r="LQA11" s="1599"/>
      <c r="LQB11" s="1599"/>
      <c r="LQC11" s="1599"/>
      <c r="LQD11" s="1599"/>
      <c r="LQE11" s="1599"/>
      <c r="LQF11" s="1599"/>
      <c r="LQG11" s="1599"/>
      <c r="LQH11" s="1599"/>
      <c r="LQI11" s="1599"/>
      <c r="LQJ11" s="1599"/>
      <c r="LQK11" s="1599"/>
      <c r="LQL11" s="1599"/>
      <c r="LQM11" s="1599"/>
      <c r="LQN11" s="1599"/>
      <c r="LQO11" s="879"/>
      <c r="LQP11" s="1599"/>
      <c r="LQQ11" s="1599"/>
      <c r="LQR11" s="1599"/>
      <c r="LQS11" s="1599"/>
      <c r="LQT11" s="1599"/>
      <c r="LQU11" s="1599"/>
      <c r="LQV11" s="1599"/>
      <c r="LQW11" s="1599"/>
      <c r="LQX11" s="1599"/>
      <c r="LQY11" s="1599"/>
      <c r="LQZ11" s="1599"/>
      <c r="LRA11" s="1599"/>
      <c r="LRB11" s="1599"/>
      <c r="LRC11" s="1599"/>
      <c r="LRD11" s="1599"/>
      <c r="LRE11" s="1599"/>
      <c r="LRF11" s="1599"/>
      <c r="LRG11" s="879"/>
      <c r="LRH11" s="1599"/>
      <c r="LRI11" s="1599"/>
      <c r="LRJ11" s="1599"/>
      <c r="LRK11" s="1599"/>
      <c r="LRL11" s="1599"/>
      <c r="LRM11" s="1599"/>
      <c r="LRN11" s="1599"/>
      <c r="LRO11" s="1599"/>
      <c r="LRP11" s="1599"/>
      <c r="LRQ11" s="1599"/>
      <c r="LRR11" s="1599"/>
      <c r="LRS11" s="1599"/>
      <c r="LRT11" s="1599"/>
      <c r="LRU11" s="1599"/>
      <c r="LRV11" s="1599"/>
      <c r="LRW11" s="1599"/>
      <c r="LRX11" s="1599"/>
      <c r="LRY11" s="879"/>
      <c r="LRZ11" s="1599"/>
      <c r="LSA11" s="1599"/>
      <c r="LSB11" s="1599"/>
      <c r="LSC11" s="1599"/>
      <c r="LSD11" s="1599"/>
      <c r="LSE11" s="1599"/>
      <c r="LSF11" s="1599"/>
      <c r="LSG11" s="1599"/>
      <c r="LSH11" s="1599"/>
      <c r="LSI11" s="1599"/>
      <c r="LSJ11" s="1599"/>
      <c r="LSK11" s="1599"/>
      <c r="LSL11" s="1599"/>
      <c r="LSM11" s="1599"/>
      <c r="LSN11" s="1599"/>
      <c r="LSO11" s="1599"/>
      <c r="LSP11" s="1599"/>
      <c r="LSQ11" s="879"/>
      <c r="LSR11" s="1599"/>
      <c r="LSS11" s="1599"/>
      <c r="LST11" s="1599"/>
      <c r="LSU11" s="1599"/>
      <c r="LSV11" s="1599"/>
      <c r="LSW11" s="1599"/>
      <c r="LSX11" s="1599"/>
      <c r="LSY11" s="1599"/>
      <c r="LSZ11" s="1599"/>
      <c r="LTA11" s="1599"/>
      <c r="LTB11" s="1599"/>
      <c r="LTC11" s="1599"/>
      <c r="LTD11" s="1599"/>
      <c r="LTE11" s="1599"/>
      <c r="LTF11" s="1599"/>
      <c r="LTG11" s="1599"/>
      <c r="LTH11" s="1599"/>
      <c r="LTI11" s="879"/>
      <c r="LTJ11" s="1599"/>
      <c r="LTK11" s="1599"/>
      <c r="LTL11" s="1599"/>
      <c r="LTM11" s="1599"/>
      <c r="LTN11" s="1599"/>
      <c r="LTO11" s="1599"/>
      <c r="LTP11" s="1599"/>
      <c r="LTQ11" s="1599"/>
      <c r="LTR11" s="1599"/>
      <c r="LTS11" s="1599"/>
      <c r="LTT11" s="1599"/>
      <c r="LTU11" s="1599"/>
      <c r="LTV11" s="1599"/>
      <c r="LTW11" s="1599"/>
      <c r="LTX11" s="1599"/>
      <c r="LTY11" s="1599"/>
      <c r="LTZ11" s="1599"/>
      <c r="LUA11" s="879"/>
      <c r="LUB11" s="1599"/>
      <c r="LUC11" s="1599"/>
      <c r="LUD11" s="1599"/>
      <c r="LUE11" s="1599"/>
      <c r="LUF11" s="1599"/>
      <c r="LUG11" s="1599"/>
      <c r="LUH11" s="1599"/>
      <c r="LUI11" s="1599"/>
      <c r="LUJ11" s="1599"/>
      <c r="LUK11" s="1599"/>
      <c r="LUL11" s="1599"/>
      <c r="LUM11" s="1599"/>
      <c r="LUN11" s="1599"/>
      <c r="LUO11" s="1599"/>
      <c r="LUP11" s="1599"/>
      <c r="LUQ11" s="1599"/>
      <c r="LUR11" s="1599"/>
      <c r="LUS11" s="879"/>
      <c r="LUT11" s="1599"/>
      <c r="LUU11" s="1599"/>
      <c r="LUV11" s="1599"/>
      <c r="LUW11" s="1599"/>
      <c r="LUX11" s="1599"/>
      <c r="LUY11" s="1599"/>
      <c r="LUZ11" s="1599"/>
      <c r="LVA11" s="1599"/>
      <c r="LVB11" s="1599"/>
      <c r="LVC11" s="1599"/>
      <c r="LVD11" s="1599"/>
      <c r="LVE11" s="1599"/>
      <c r="LVF11" s="1599"/>
      <c r="LVG11" s="1599"/>
      <c r="LVH11" s="1599"/>
      <c r="LVI11" s="1599"/>
      <c r="LVJ11" s="1599"/>
      <c r="LVK11" s="879"/>
      <c r="LVL11" s="1599"/>
      <c r="LVM11" s="1599"/>
      <c r="LVN11" s="1599"/>
      <c r="LVO11" s="1599"/>
      <c r="LVP11" s="1599"/>
      <c r="LVQ11" s="1599"/>
      <c r="LVR11" s="1599"/>
      <c r="LVS11" s="1599"/>
      <c r="LVT11" s="1599"/>
      <c r="LVU11" s="1599"/>
      <c r="LVV11" s="1599"/>
      <c r="LVW11" s="1599"/>
      <c r="LVX11" s="1599"/>
      <c r="LVY11" s="1599"/>
      <c r="LVZ11" s="1599"/>
      <c r="LWA11" s="1599"/>
      <c r="LWB11" s="1599"/>
      <c r="LWC11" s="879"/>
      <c r="LWD11" s="1599"/>
      <c r="LWE11" s="1599"/>
      <c r="LWF11" s="1599"/>
      <c r="LWG11" s="1599"/>
      <c r="LWH11" s="1599"/>
      <c r="LWI11" s="1599"/>
      <c r="LWJ11" s="1599"/>
      <c r="LWK11" s="1599"/>
      <c r="LWL11" s="1599"/>
      <c r="LWM11" s="1599"/>
      <c r="LWN11" s="1599"/>
      <c r="LWO11" s="1599"/>
      <c r="LWP11" s="1599"/>
      <c r="LWQ11" s="1599"/>
      <c r="LWR11" s="1599"/>
      <c r="LWS11" s="1599"/>
      <c r="LWT11" s="1599"/>
      <c r="LWU11" s="879"/>
      <c r="LWV11" s="1599"/>
      <c r="LWW11" s="1599"/>
      <c r="LWX11" s="1599"/>
      <c r="LWY11" s="1599"/>
      <c r="LWZ11" s="1599"/>
      <c r="LXA11" s="1599"/>
      <c r="LXB11" s="1599"/>
      <c r="LXC11" s="1599"/>
      <c r="LXD11" s="1599"/>
      <c r="LXE11" s="1599"/>
      <c r="LXF11" s="1599"/>
      <c r="LXG11" s="1599"/>
      <c r="LXH11" s="1599"/>
      <c r="LXI11" s="1599"/>
      <c r="LXJ11" s="1599"/>
      <c r="LXK11" s="1599"/>
      <c r="LXL11" s="1599"/>
      <c r="LXM11" s="879"/>
      <c r="LXN11" s="1599"/>
      <c r="LXO11" s="1599"/>
      <c r="LXP11" s="1599"/>
      <c r="LXQ11" s="1599"/>
      <c r="LXR11" s="1599"/>
      <c r="LXS11" s="1599"/>
      <c r="LXT11" s="1599"/>
      <c r="LXU11" s="1599"/>
      <c r="LXV11" s="1599"/>
      <c r="LXW11" s="1599"/>
      <c r="LXX11" s="1599"/>
      <c r="LXY11" s="1599"/>
      <c r="LXZ11" s="1599"/>
      <c r="LYA11" s="1599"/>
      <c r="LYB11" s="1599"/>
      <c r="LYC11" s="1599"/>
      <c r="LYD11" s="1599"/>
      <c r="LYE11" s="879"/>
      <c r="LYF11" s="1599"/>
      <c r="LYG11" s="1599"/>
      <c r="LYH11" s="1599"/>
      <c r="LYI11" s="1599"/>
      <c r="LYJ11" s="1599"/>
      <c r="LYK11" s="1599"/>
      <c r="LYL11" s="1599"/>
      <c r="LYM11" s="1599"/>
      <c r="LYN11" s="1599"/>
      <c r="LYO11" s="1599"/>
      <c r="LYP11" s="1599"/>
      <c r="LYQ11" s="1599"/>
      <c r="LYR11" s="1599"/>
      <c r="LYS11" s="1599"/>
      <c r="LYT11" s="1599"/>
      <c r="LYU11" s="1599"/>
      <c r="LYV11" s="1599"/>
      <c r="LYW11" s="879"/>
      <c r="LYX11" s="1599"/>
      <c r="LYY11" s="1599"/>
      <c r="LYZ11" s="1599"/>
      <c r="LZA11" s="1599"/>
      <c r="LZB11" s="1599"/>
      <c r="LZC11" s="1599"/>
      <c r="LZD11" s="1599"/>
      <c r="LZE11" s="1599"/>
      <c r="LZF11" s="1599"/>
      <c r="LZG11" s="1599"/>
      <c r="LZH11" s="1599"/>
      <c r="LZI11" s="1599"/>
      <c r="LZJ11" s="1599"/>
      <c r="LZK11" s="1599"/>
      <c r="LZL11" s="1599"/>
      <c r="LZM11" s="1599"/>
      <c r="LZN11" s="1599"/>
      <c r="LZO11" s="879"/>
      <c r="LZP11" s="1599"/>
      <c r="LZQ11" s="1599"/>
      <c r="LZR11" s="1599"/>
      <c r="LZS11" s="1599"/>
      <c r="LZT11" s="1599"/>
      <c r="LZU11" s="1599"/>
      <c r="LZV11" s="1599"/>
      <c r="LZW11" s="1599"/>
      <c r="LZX11" s="1599"/>
      <c r="LZY11" s="1599"/>
      <c r="LZZ11" s="1599"/>
      <c r="MAA11" s="1599"/>
      <c r="MAB11" s="1599"/>
      <c r="MAC11" s="1599"/>
      <c r="MAD11" s="1599"/>
      <c r="MAE11" s="1599"/>
      <c r="MAF11" s="1599"/>
      <c r="MAG11" s="879"/>
      <c r="MAH11" s="1599"/>
      <c r="MAI11" s="1599"/>
      <c r="MAJ11" s="1599"/>
      <c r="MAK11" s="1599"/>
      <c r="MAL11" s="1599"/>
      <c r="MAM11" s="1599"/>
      <c r="MAN11" s="1599"/>
      <c r="MAO11" s="1599"/>
      <c r="MAP11" s="1599"/>
      <c r="MAQ11" s="1599"/>
      <c r="MAR11" s="1599"/>
      <c r="MAS11" s="1599"/>
      <c r="MAT11" s="1599"/>
      <c r="MAU11" s="1599"/>
      <c r="MAV11" s="1599"/>
      <c r="MAW11" s="1599"/>
      <c r="MAX11" s="1599"/>
      <c r="MAY11" s="879"/>
      <c r="MAZ11" s="1599"/>
      <c r="MBA11" s="1599"/>
      <c r="MBB11" s="1599"/>
      <c r="MBC11" s="1599"/>
      <c r="MBD11" s="1599"/>
      <c r="MBE11" s="1599"/>
      <c r="MBF11" s="1599"/>
      <c r="MBG11" s="1599"/>
      <c r="MBH11" s="1599"/>
      <c r="MBI11" s="1599"/>
      <c r="MBJ11" s="1599"/>
      <c r="MBK11" s="1599"/>
      <c r="MBL11" s="1599"/>
      <c r="MBM11" s="1599"/>
      <c r="MBN11" s="1599"/>
      <c r="MBO11" s="1599"/>
      <c r="MBP11" s="1599"/>
      <c r="MBQ11" s="879"/>
      <c r="MBR11" s="1599"/>
      <c r="MBS11" s="1599"/>
      <c r="MBT11" s="1599"/>
      <c r="MBU11" s="1599"/>
      <c r="MBV11" s="1599"/>
      <c r="MBW11" s="1599"/>
      <c r="MBX11" s="1599"/>
      <c r="MBY11" s="1599"/>
      <c r="MBZ11" s="1599"/>
      <c r="MCA11" s="1599"/>
      <c r="MCB11" s="1599"/>
      <c r="MCC11" s="1599"/>
      <c r="MCD11" s="1599"/>
      <c r="MCE11" s="1599"/>
      <c r="MCF11" s="1599"/>
      <c r="MCG11" s="1599"/>
      <c r="MCH11" s="1599"/>
      <c r="MCI11" s="879"/>
      <c r="MCJ11" s="1599"/>
      <c r="MCK11" s="1599"/>
      <c r="MCL11" s="1599"/>
      <c r="MCM11" s="1599"/>
      <c r="MCN11" s="1599"/>
      <c r="MCO11" s="1599"/>
      <c r="MCP11" s="1599"/>
      <c r="MCQ11" s="1599"/>
      <c r="MCR11" s="1599"/>
      <c r="MCS11" s="1599"/>
      <c r="MCT11" s="1599"/>
      <c r="MCU11" s="1599"/>
      <c r="MCV11" s="1599"/>
      <c r="MCW11" s="1599"/>
      <c r="MCX11" s="1599"/>
      <c r="MCY11" s="1599"/>
      <c r="MCZ11" s="1599"/>
      <c r="MDA11" s="879"/>
      <c r="MDB11" s="1599"/>
      <c r="MDC11" s="1599"/>
      <c r="MDD11" s="1599"/>
      <c r="MDE11" s="1599"/>
      <c r="MDF11" s="1599"/>
      <c r="MDG11" s="1599"/>
      <c r="MDH11" s="1599"/>
      <c r="MDI11" s="1599"/>
      <c r="MDJ11" s="1599"/>
      <c r="MDK11" s="1599"/>
      <c r="MDL11" s="1599"/>
      <c r="MDM11" s="1599"/>
      <c r="MDN11" s="1599"/>
      <c r="MDO11" s="1599"/>
      <c r="MDP11" s="1599"/>
      <c r="MDQ11" s="1599"/>
      <c r="MDR11" s="1599"/>
      <c r="MDS11" s="879"/>
      <c r="MDT11" s="1599"/>
      <c r="MDU11" s="1599"/>
      <c r="MDV11" s="1599"/>
      <c r="MDW11" s="1599"/>
      <c r="MDX11" s="1599"/>
      <c r="MDY11" s="1599"/>
      <c r="MDZ11" s="1599"/>
      <c r="MEA11" s="1599"/>
      <c r="MEB11" s="1599"/>
      <c r="MEC11" s="1599"/>
      <c r="MED11" s="1599"/>
      <c r="MEE11" s="1599"/>
      <c r="MEF11" s="1599"/>
      <c r="MEG11" s="1599"/>
      <c r="MEH11" s="1599"/>
      <c r="MEI11" s="1599"/>
      <c r="MEJ11" s="1599"/>
      <c r="MEK11" s="879"/>
      <c r="MEL11" s="1599"/>
      <c r="MEM11" s="1599"/>
      <c r="MEN11" s="1599"/>
      <c r="MEO11" s="1599"/>
      <c r="MEP11" s="1599"/>
      <c r="MEQ11" s="1599"/>
      <c r="MER11" s="1599"/>
      <c r="MES11" s="1599"/>
      <c r="MET11" s="1599"/>
      <c r="MEU11" s="1599"/>
      <c r="MEV11" s="1599"/>
      <c r="MEW11" s="1599"/>
      <c r="MEX11" s="1599"/>
      <c r="MEY11" s="1599"/>
      <c r="MEZ11" s="1599"/>
      <c r="MFA11" s="1599"/>
      <c r="MFB11" s="1599"/>
      <c r="MFC11" s="879"/>
      <c r="MFD11" s="1599"/>
      <c r="MFE11" s="1599"/>
      <c r="MFF11" s="1599"/>
      <c r="MFG11" s="1599"/>
      <c r="MFH11" s="1599"/>
      <c r="MFI11" s="1599"/>
      <c r="MFJ11" s="1599"/>
      <c r="MFK11" s="1599"/>
      <c r="MFL11" s="1599"/>
      <c r="MFM11" s="1599"/>
      <c r="MFN11" s="1599"/>
      <c r="MFO11" s="1599"/>
      <c r="MFP11" s="1599"/>
      <c r="MFQ11" s="1599"/>
      <c r="MFR11" s="1599"/>
      <c r="MFS11" s="1599"/>
      <c r="MFT11" s="1599"/>
      <c r="MFU11" s="879"/>
      <c r="MFV11" s="1599"/>
      <c r="MFW11" s="1599"/>
      <c r="MFX11" s="1599"/>
      <c r="MFY11" s="1599"/>
      <c r="MFZ11" s="1599"/>
      <c r="MGA11" s="1599"/>
      <c r="MGB11" s="1599"/>
      <c r="MGC11" s="1599"/>
      <c r="MGD11" s="1599"/>
      <c r="MGE11" s="1599"/>
      <c r="MGF11" s="1599"/>
      <c r="MGG11" s="1599"/>
      <c r="MGH11" s="1599"/>
      <c r="MGI11" s="1599"/>
      <c r="MGJ11" s="1599"/>
      <c r="MGK11" s="1599"/>
      <c r="MGL11" s="1599"/>
      <c r="MGM11" s="879"/>
      <c r="MGN11" s="1599"/>
      <c r="MGO11" s="1599"/>
      <c r="MGP11" s="1599"/>
      <c r="MGQ11" s="1599"/>
      <c r="MGR11" s="1599"/>
      <c r="MGS11" s="1599"/>
      <c r="MGT11" s="1599"/>
      <c r="MGU11" s="1599"/>
      <c r="MGV11" s="1599"/>
      <c r="MGW11" s="1599"/>
      <c r="MGX11" s="1599"/>
      <c r="MGY11" s="1599"/>
      <c r="MGZ11" s="1599"/>
      <c r="MHA11" s="1599"/>
      <c r="MHB11" s="1599"/>
      <c r="MHC11" s="1599"/>
      <c r="MHD11" s="1599"/>
      <c r="MHE11" s="879"/>
      <c r="MHF11" s="1599"/>
      <c r="MHG11" s="1599"/>
      <c r="MHH11" s="1599"/>
      <c r="MHI11" s="1599"/>
      <c r="MHJ11" s="1599"/>
      <c r="MHK11" s="1599"/>
      <c r="MHL11" s="1599"/>
      <c r="MHM11" s="1599"/>
      <c r="MHN11" s="1599"/>
      <c r="MHO11" s="1599"/>
      <c r="MHP11" s="1599"/>
      <c r="MHQ11" s="1599"/>
      <c r="MHR11" s="1599"/>
      <c r="MHS11" s="1599"/>
      <c r="MHT11" s="1599"/>
      <c r="MHU11" s="1599"/>
      <c r="MHV11" s="1599"/>
      <c r="MHW11" s="879"/>
      <c r="MHX11" s="1599"/>
      <c r="MHY11" s="1599"/>
      <c r="MHZ11" s="1599"/>
      <c r="MIA11" s="1599"/>
      <c r="MIB11" s="1599"/>
      <c r="MIC11" s="1599"/>
      <c r="MID11" s="1599"/>
      <c r="MIE11" s="1599"/>
      <c r="MIF11" s="1599"/>
      <c r="MIG11" s="1599"/>
      <c r="MIH11" s="1599"/>
      <c r="MII11" s="1599"/>
      <c r="MIJ11" s="1599"/>
      <c r="MIK11" s="1599"/>
      <c r="MIL11" s="1599"/>
      <c r="MIM11" s="1599"/>
      <c r="MIN11" s="1599"/>
      <c r="MIO11" s="879"/>
      <c r="MIP11" s="1599"/>
      <c r="MIQ11" s="1599"/>
      <c r="MIR11" s="1599"/>
      <c r="MIS11" s="1599"/>
      <c r="MIT11" s="1599"/>
      <c r="MIU11" s="1599"/>
      <c r="MIV11" s="1599"/>
      <c r="MIW11" s="1599"/>
      <c r="MIX11" s="1599"/>
      <c r="MIY11" s="1599"/>
      <c r="MIZ11" s="1599"/>
      <c r="MJA11" s="1599"/>
      <c r="MJB11" s="1599"/>
      <c r="MJC11" s="1599"/>
      <c r="MJD11" s="1599"/>
      <c r="MJE11" s="1599"/>
      <c r="MJF11" s="1599"/>
      <c r="MJG11" s="879"/>
      <c r="MJH11" s="1599"/>
      <c r="MJI11" s="1599"/>
      <c r="MJJ11" s="1599"/>
      <c r="MJK11" s="1599"/>
      <c r="MJL11" s="1599"/>
      <c r="MJM11" s="1599"/>
      <c r="MJN11" s="1599"/>
      <c r="MJO11" s="1599"/>
      <c r="MJP11" s="1599"/>
      <c r="MJQ11" s="1599"/>
      <c r="MJR11" s="1599"/>
      <c r="MJS11" s="1599"/>
      <c r="MJT11" s="1599"/>
      <c r="MJU11" s="1599"/>
      <c r="MJV11" s="1599"/>
      <c r="MJW11" s="1599"/>
      <c r="MJX11" s="1599"/>
      <c r="MJY11" s="879"/>
      <c r="MJZ11" s="1599"/>
      <c r="MKA11" s="1599"/>
      <c r="MKB11" s="1599"/>
      <c r="MKC11" s="1599"/>
      <c r="MKD11" s="1599"/>
      <c r="MKE11" s="1599"/>
      <c r="MKF11" s="1599"/>
      <c r="MKG11" s="1599"/>
      <c r="MKH11" s="1599"/>
      <c r="MKI11" s="1599"/>
      <c r="MKJ11" s="1599"/>
      <c r="MKK11" s="1599"/>
      <c r="MKL11" s="1599"/>
      <c r="MKM11" s="1599"/>
      <c r="MKN11" s="1599"/>
      <c r="MKO11" s="1599"/>
      <c r="MKP11" s="1599"/>
      <c r="MKQ11" s="879"/>
      <c r="MKR11" s="1599"/>
      <c r="MKS11" s="1599"/>
      <c r="MKT11" s="1599"/>
      <c r="MKU11" s="1599"/>
      <c r="MKV11" s="1599"/>
      <c r="MKW11" s="1599"/>
      <c r="MKX11" s="1599"/>
      <c r="MKY11" s="1599"/>
      <c r="MKZ11" s="1599"/>
      <c r="MLA11" s="1599"/>
      <c r="MLB11" s="1599"/>
      <c r="MLC11" s="1599"/>
      <c r="MLD11" s="1599"/>
      <c r="MLE11" s="1599"/>
      <c r="MLF11" s="1599"/>
      <c r="MLG11" s="1599"/>
      <c r="MLH11" s="1599"/>
      <c r="MLI11" s="879"/>
      <c r="MLJ11" s="1599"/>
      <c r="MLK11" s="1599"/>
      <c r="MLL11" s="1599"/>
      <c r="MLM11" s="1599"/>
      <c r="MLN11" s="1599"/>
      <c r="MLO11" s="1599"/>
      <c r="MLP11" s="1599"/>
      <c r="MLQ11" s="1599"/>
      <c r="MLR11" s="1599"/>
      <c r="MLS11" s="1599"/>
      <c r="MLT11" s="1599"/>
      <c r="MLU11" s="1599"/>
      <c r="MLV11" s="1599"/>
      <c r="MLW11" s="1599"/>
      <c r="MLX11" s="1599"/>
      <c r="MLY11" s="1599"/>
      <c r="MLZ11" s="1599"/>
      <c r="MMA11" s="879"/>
      <c r="MMB11" s="1599"/>
      <c r="MMC11" s="1599"/>
      <c r="MMD11" s="1599"/>
      <c r="MME11" s="1599"/>
      <c r="MMF11" s="1599"/>
      <c r="MMG11" s="1599"/>
      <c r="MMH11" s="1599"/>
      <c r="MMI11" s="1599"/>
      <c r="MMJ11" s="1599"/>
      <c r="MMK11" s="1599"/>
      <c r="MML11" s="1599"/>
      <c r="MMM11" s="1599"/>
      <c r="MMN11" s="1599"/>
      <c r="MMO11" s="1599"/>
      <c r="MMP11" s="1599"/>
      <c r="MMQ11" s="1599"/>
      <c r="MMR11" s="1599"/>
      <c r="MMS11" s="879"/>
      <c r="MMT11" s="1599"/>
      <c r="MMU11" s="1599"/>
      <c r="MMV11" s="1599"/>
      <c r="MMW11" s="1599"/>
      <c r="MMX11" s="1599"/>
      <c r="MMY11" s="1599"/>
      <c r="MMZ11" s="1599"/>
      <c r="MNA11" s="1599"/>
      <c r="MNB11" s="1599"/>
      <c r="MNC11" s="1599"/>
      <c r="MND11" s="1599"/>
      <c r="MNE11" s="1599"/>
      <c r="MNF11" s="1599"/>
      <c r="MNG11" s="1599"/>
      <c r="MNH11" s="1599"/>
      <c r="MNI11" s="1599"/>
      <c r="MNJ11" s="1599"/>
      <c r="MNK11" s="879"/>
      <c r="MNL11" s="1599"/>
      <c r="MNM11" s="1599"/>
      <c r="MNN11" s="1599"/>
      <c r="MNO11" s="1599"/>
      <c r="MNP11" s="1599"/>
      <c r="MNQ11" s="1599"/>
      <c r="MNR11" s="1599"/>
      <c r="MNS11" s="1599"/>
      <c r="MNT11" s="1599"/>
      <c r="MNU11" s="1599"/>
      <c r="MNV11" s="1599"/>
      <c r="MNW11" s="1599"/>
      <c r="MNX11" s="1599"/>
      <c r="MNY11" s="1599"/>
      <c r="MNZ11" s="1599"/>
      <c r="MOA11" s="1599"/>
      <c r="MOB11" s="1599"/>
      <c r="MOC11" s="879"/>
      <c r="MOD11" s="1599"/>
      <c r="MOE11" s="1599"/>
      <c r="MOF11" s="1599"/>
      <c r="MOG11" s="1599"/>
      <c r="MOH11" s="1599"/>
      <c r="MOI11" s="1599"/>
      <c r="MOJ11" s="1599"/>
      <c r="MOK11" s="1599"/>
      <c r="MOL11" s="1599"/>
      <c r="MOM11" s="1599"/>
      <c r="MON11" s="1599"/>
      <c r="MOO11" s="1599"/>
      <c r="MOP11" s="1599"/>
      <c r="MOQ11" s="1599"/>
      <c r="MOR11" s="1599"/>
      <c r="MOS11" s="1599"/>
      <c r="MOT11" s="1599"/>
      <c r="MOU11" s="879"/>
      <c r="MOV11" s="1599"/>
      <c r="MOW11" s="1599"/>
      <c r="MOX11" s="1599"/>
      <c r="MOY11" s="1599"/>
      <c r="MOZ11" s="1599"/>
      <c r="MPA11" s="1599"/>
      <c r="MPB11" s="1599"/>
      <c r="MPC11" s="1599"/>
      <c r="MPD11" s="1599"/>
      <c r="MPE11" s="1599"/>
      <c r="MPF11" s="1599"/>
      <c r="MPG11" s="1599"/>
      <c r="MPH11" s="1599"/>
      <c r="MPI11" s="1599"/>
      <c r="MPJ11" s="1599"/>
      <c r="MPK11" s="1599"/>
      <c r="MPL11" s="1599"/>
      <c r="MPM11" s="879"/>
      <c r="MPN11" s="1599"/>
      <c r="MPO11" s="1599"/>
      <c r="MPP11" s="1599"/>
      <c r="MPQ11" s="1599"/>
      <c r="MPR11" s="1599"/>
      <c r="MPS11" s="1599"/>
      <c r="MPT11" s="1599"/>
      <c r="MPU11" s="1599"/>
      <c r="MPV11" s="1599"/>
      <c r="MPW11" s="1599"/>
      <c r="MPX11" s="1599"/>
      <c r="MPY11" s="1599"/>
      <c r="MPZ11" s="1599"/>
      <c r="MQA11" s="1599"/>
      <c r="MQB11" s="1599"/>
      <c r="MQC11" s="1599"/>
      <c r="MQD11" s="1599"/>
      <c r="MQE11" s="879"/>
      <c r="MQF11" s="1599"/>
      <c r="MQG11" s="1599"/>
      <c r="MQH11" s="1599"/>
      <c r="MQI11" s="1599"/>
      <c r="MQJ11" s="1599"/>
      <c r="MQK11" s="1599"/>
      <c r="MQL11" s="1599"/>
      <c r="MQM11" s="1599"/>
      <c r="MQN11" s="1599"/>
      <c r="MQO11" s="1599"/>
      <c r="MQP11" s="1599"/>
      <c r="MQQ11" s="1599"/>
      <c r="MQR11" s="1599"/>
      <c r="MQS11" s="1599"/>
      <c r="MQT11" s="1599"/>
      <c r="MQU11" s="1599"/>
      <c r="MQV11" s="1599"/>
      <c r="MQW11" s="879"/>
      <c r="MQX11" s="1599"/>
      <c r="MQY11" s="1599"/>
      <c r="MQZ11" s="1599"/>
      <c r="MRA11" s="1599"/>
      <c r="MRB11" s="1599"/>
      <c r="MRC11" s="1599"/>
      <c r="MRD11" s="1599"/>
      <c r="MRE11" s="1599"/>
      <c r="MRF11" s="1599"/>
      <c r="MRG11" s="1599"/>
      <c r="MRH11" s="1599"/>
      <c r="MRI11" s="1599"/>
      <c r="MRJ11" s="1599"/>
      <c r="MRK11" s="1599"/>
      <c r="MRL11" s="1599"/>
      <c r="MRM11" s="1599"/>
      <c r="MRN11" s="1599"/>
      <c r="MRO11" s="879"/>
      <c r="MRP11" s="1599"/>
      <c r="MRQ11" s="1599"/>
      <c r="MRR11" s="1599"/>
      <c r="MRS11" s="1599"/>
      <c r="MRT11" s="1599"/>
      <c r="MRU11" s="1599"/>
      <c r="MRV11" s="1599"/>
      <c r="MRW11" s="1599"/>
      <c r="MRX11" s="1599"/>
      <c r="MRY11" s="1599"/>
      <c r="MRZ11" s="1599"/>
      <c r="MSA11" s="1599"/>
      <c r="MSB11" s="1599"/>
      <c r="MSC11" s="1599"/>
      <c r="MSD11" s="1599"/>
      <c r="MSE11" s="1599"/>
      <c r="MSF11" s="1599"/>
      <c r="MSG11" s="879"/>
      <c r="MSH11" s="1599"/>
      <c r="MSI11" s="1599"/>
      <c r="MSJ11" s="1599"/>
      <c r="MSK11" s="1599"/>
      <c r="MSL11" s="1599"/>
      <c r="MSM11" s="1599"/>
      <c r="MSN11" s="1599"/>
      <c r="MSO11" s="1599"/>
      <c r="MSP11" s="1599"/>
      <c r="MSQ11" s="1599"/>
      <c r="MSR11" s="1599"/>
      <c r="MSS11" s="1599"/>
      <c r="MST11" s="1599"/>
      <c r="MSU11" s="1599"/>
      <c r="MSV11" s="1599"/>
      <c r="MSW11" s="1599"/>
      <c r="MSX11" s="1599"/>
      <c r="MSY11" s="879"/>
      <c r="MSZ11" s="1599"/>
      <c r="MTA11" s="1599"/>
      <c r="MTB11" s="1599"/>
      <c r="MTC11" s="1599"/>
      <c r="MTD11" s="1599"/>
      <c r="MTE11" s="1599"/>
      <c r="MTF11" s="1599"/>
      <c r="MTG11" s="1599"/>
      <c r="MTH11" s="1599"/>
      <c r="MTI11" s="1599"/>
      <c r="MTJ11" s="1599"/>
      <c r="MTK11" s="1599"/>
      <c r="MTL11" s="1599"/>
      <c r="MTM11" s="1599"/>
      <c r="MTN11" s="1599"/>
      <c r="MTO11" s="1599"/>
      <c r="MTP11" s="1599"/>
      <c r="MTQ11" s="879"/>
      <c r="MTR11" s="1599"/>
      <c r="MTS11" s="1599"/>
      <c r="MTT11" s="1599"/>
      <c r="MTU11" s="1599"/>
      <c r="MTV11" s="1599"/>
      <c r="MTW11" s="1599"/>
      <c r="MTX11" s="1599"/>
      <c r="MTY11" s="1599"/>
      <c r="MTZ11" s="1599"/>
      <c r="MUA11" s="1599"/>
      <c r="MUB11" s="1599"/>
      <c r="MUC11" s="1599"/>
      <c r="MUD11" s="1599"/>
      <c r="MUE11" s="1599"/>
      <c r="MUF11" s="1599"/>
      <c r="MUG11" s="1599"/>
      <c r="MUH11" s="1599"/>
      <c r="MUI11" s="879"/>
      <c r="MUJ11" s="1599"/>
      <c r="MUK11" s="1599"/>
      <c r="MUL11" s="1599"/>
      <c r="MUM11" s="1599"/>
      <c r="MUN11" s="1599"/>
      <c r="MUO11" s="1599"/>
      <c r="MUP11" s="1599"/>
      <c r="MUQ11" s="1599"/>
      <c r="MUR11" s="1599"/>
      <c r="MUS11" s="1599"/>
      <c r="MUT11" s="1599"/>
      <c r="MUU11" s="1599"/>
      <c r="MUV11" s="1599"/>
      <c r="MUW11" s="1599"/>
      <c r="MUX11" s="1599"/>
      <c r="MUY11" s="1599"/>
      <c r="MUZ11" s="1599"/>
      <c r="MVA11" s="879"/>
      <c r="MVB11" s="1599"/>
      <c r="MVC11" s="1599"/>
      <c r="MVD11" s="1599"/>
      <c r="MVE11" s="1599"/>
      <c r="MVF11" s="1599"/>
      <c r="MVG11" s="1599"/>
      <c r="MVH11" s="1599"/>
      <c r="MVI11" s="1599"/>
      <c r="MVJ11" s="1599"/>
      <c r="MVK11" s="1599"/>
      <c r="MVL11" s="1599"/>
      <c r="MVM11" s="1599"/>
      <c r="MVN11" s="1599"/>
      <c r="MVO11" s="1599"/>
      <c r="MVP11" s="1599"/>
      <c r="MVQ11" s="1599"/>
      <c r="MVR11" s="1599"/>
      <c r="MVS11" s="879"/>
      <c r="MVT11" s="1599"/>
      <c r="MVU11" s="1599"/>
      <c r="MVV11" s="1599"/>
      <c r="MVW11" s="1599"/>
      <c r="MVX11" s="1599"/>
      <c r="MVY11" s="1599"/>
      <c r="MVZ11" s="1599"/>
      <c r="MWA11" s="1599"/>
      <c r="MWB11" s="1599"/>
      <c r="MWC11" s="1599"/>
      <c r="MWD11" s="1599"/>
      <c r="MWE11" s="1599"/>
      <c r="MWF11" s="1599"/>
      <c r="MWG11" s="1599"/>
      <c r="MWH11" s="1599"/>
      <c r="MWI11" s="1599"/>
      <c r="MWJ11" s="1599"/>
      <c r="MWK11" s="879"/>
      <c r="MWL11" s="1599"/>
      <c r="MWM11" s="1599"/>
      <c r="MWN11" s="1599"/>
      <c r="MWO11" s="1599"/>
      <c r="MWP11" s="1599"/>
      <c r="MWQ11" s="1599"/>
      <c r="MWR11" s="1599"/>
      <c r="MWS11" s="1599"/>
      <c r="MWT11" s="1599"/>
      <c r="MWU11" s="1599"/>
      <c r="MWV11" s="1599"/>
      <c r="MWW11" s="1599"/>
      <c r="MWX11" s="1599"/>
      <c r="MWY11" s="1599"/>
      <c r="MWZ11" s="1599"/>
      <c r="MXA11" s="1599"/>
      <c r="MXB11" s="1599"/>
      <c r="MXC11" s="879"/>
      <c r="MXD11" s="1599"/>
      <c r="MXE11" s="1599"/>
      <c r="MXF11" s="1599"/>
      <c r="MXG11" s="1599"/>
      <c r="MXH11" s="1599"/>
      <c r="MXI11" s="1599"/>
      <c r="MXJ11" s="1599"/>
      <c r="MXK11" s="1599"/>
      <c r="MXL11" s="1599"/>
      <c r="MXM11" s="1599"/>
      <c r="MXN11" s="1599"/>
      <c r="MXO11" s="1599"/>
      <c r="MXP11" s="1599"/>
      <c r="MXQ11" s="1599"/>
      <c r="MXR11" s="1599"/>
      <c r="MXS11" s="1599"/>
      <c r="MXT11" s="1599"/>
      <c r="MXU11" s="879"/>
      <c r="MXV11" s="1599"/>
      <c r="MXW11" s="1599"/>
      <c r="MXX11" s="1599"/>
      <c r="MXY11" s="1599"/>
      <c r="MXZ11" s="1599"/>
      <c r="MYA11" s="1599"/>
      <c r="MYB11" s="1599"/>
      <c r="MYC11" s="1599"/>
      <c r="MYD11" s="1599"/>
      <c r="MYE11" s="1599"/>
      <c r="MYF11" s="1599"/>
      <c r="MYG11" s="1599"/>
      <c r="MYH11" s="1599"/>
      <c r="MYI11" s="1599"/>
      <c r="MYJ11" s="1599"/>
      <c r="MYK11" s="1599"/>
      <c r="MYL11" s="1599"/>
      <c r="MYM11" s="879"/>
      <c r="MYN11" s="1599"/>
      <c r="MYO11" s="1599"/>
      <c r="MYP11" s="1599"/>
      <c r="MYQ11" s="1599"/>
      <c r="MYR11" s="1599"/>
      <c r="MYS11" s="1599"/>
      <c r="MYT11" s="1599"/>
      <c r="MYU11" s="1599"/>
      <c r="MYV11" s="1599"/>
      <c r="MYW11" s="1599"/>
      <c r="MYX11" s="1599"/>
      <c r="MYY11" s="1599"/>
      <c r="MYZ11" s="1599"/>
      <c r="MZA11" s="1599"/>
      <c r="MZB11" s="1599"/>
      <c r="MZC11" s="1599"/>
      <c r="MZD11" s="1599"/>
      <c r="MZE11" s="879"/>
      <c r="MZF11" s="1599"/>
      <c r="MZG11" s="1599"/>
      <c r="MZH11" s="1599"/>
      <c r="MZI11" s="1599"/>
      <c r="MZJ11" s="1599"/>
      <c r="MZK11" s="1599"/>
      <c r="MZL11" s="1599"/>
      <c r="MZM11" s="1599"/>
      <c r="MZN11" s="1599"/>
      <c r="MZO11" s="1599"/>
      <c r="MZP11" s="1599"/>
      <c r="MZQ11" s="1599"/>
      <c r="MZR11" s="1599"/>
      <c r="MZS11" s="1599"/>
      <c r="MZT11" s="1599"/>
      <c r="MZU11" s="1599"/>
      <c r="MZV11" s="1599"/>
      <c r="MZW11" s="879"/>
      <c r="MZX11" s="1599"/>
      <c r="MZY11" s="1599"/>
      <c r="MZZ11" s="1599"/>
      <c r="NAA11" s="1599"/>
      <c r="NAB11" s="1599"/>
      <c r="NAC11" s="1599"/>
      <c r="NAD11" s="1599"/>
      <c r="NAE11" s="1599"/>
      <c r="NAF11" s="1599"/>
      <c r="NAG11" s="1599"/>
      <c r="NAH11" s="1599"/>
      <c r="NAI11" s="1599"/>
      <c r="NAJ11" s="1599"/>
      <c r="NAK11" s="1599"/>
      <c r="NAL11" s="1599"/>
      <c r="NAM11" s="1599"/>
      <c r="NAN11" s="1599"/>
      <c r="NAO11" s="879"/>
      <c r="NAP11" s="1599"/>
      <c r="NAQ11" s="1599"/>
      <c r="NAR11" s="1599"/>
      <c r="NAS11" s="1599"/>
      <c r="NAT11" s="1599"/>
      <c r="NAU11" s="1599"/>
      <c r="NAV11" s="1599"/>
      <c r="NAW11" s="1599"/>
      <c r="NAX11" s="1599"/>
      <c r="NAY11" s="1599"/>
      <c r="NAZ11" s="1599"/>
      <c r="NBA11" s="1599"/>
      <c r="NBB11" s="1599"/>
      <c r="NBC11" s="1599"/>
      <c r="NBD11" s="1599"/>
      <c r="NBE11" s="1599"/>
      <c r="NBF11" s="1599"/>
      <c r="NBG11" s="879"/>
      <c r="NBH11" s="1599"/>
      <c r="NBI11" s="1599"/>
      <c r="NBJ11" s="1599"/>
      <c r="NBK11" s="1599"/>
      <c r="NBL11" s="1599"/>
      <c r="NBM11" s="1599"/>
      <c r="NBN11" s="1599"/>
      <c r="NBO11" s="1599"/>
      <c r="NBP11" s="1599"/>
      <c r="NBQ11" s="1599"/>
      <c r="NBR11" s="1599"/>
      <c r="NBS11" s="1599"/>
      <c r="NBT11" s="1599"/>
      <c r="NBU11" s="1599"/>
      <c r="NBV11" s="1599"/>
      <c r="NBW11" s="1599"/>
      <c r="NBX11" s="1599"/>
      <c r="NBY11" s="879"/>
      <c r="NBZ11" s="1599"/>
      <c r="NCA11" s="1599"/>
      <c r="NCB11" s="1599"/>
      <c r="NCC11" s="1599"/>
      <c r="NCD11" s="1599"/>
      <c r="NCE11" s="1599"/>
      <c r="NCF11" s="1599"/>
      <c r="NCG11" s="1599"/>
      <c r="NCH11" s="1599"/>
      <c r="NCI11" s="1599"/>
      <c r="NCJ11" s="1599"/>
      <c r="NCK11" s="1599"/>
      <c r="NCL11" s="1599"/>
      <c r="NCM11" s="1599"/>
      <c r="NCN11" s="1599"/>
      <c r="NCO11" s="1599"/>
      <c r="NCP11" s="1599"/>
      <c r="NCQ11" s="879"/>
      <c r="NCR11" s="1599"/>
      <c r="NCS11" s="1599"/>
      <c r="NCT11" s="1599"/>
      <c r="NCU11" s="1599"/>
      <c r="NCV11" s="1599"/>
      <c r="NCW11" s="1599"/>
      <c r="NCX11" s="1599"/>
      <c r="NCY11" s="1599"/>
      <c r="NCZ11" s="1599"/>
      <c r="NDA11" s="1599"/>
      <c r="NDB11" s="1599"/>
      <c r="NDC11" s="1599"/>
      <c r="NDD11" s="1599"/>
      <c r="NDE11" s="1599"/>
      <c r="NDF11" s="1599"/>
      <c r="NDG11" s="1599"/>
      <c r="NDH11" s="1599"/>
      <c r="NDI11" s="879"/>
      <c r="NDJ11" s="1599"/>
      <c r="NDK11" s="1599"/>
      <c r="NDL11" s="1599"/>
      <c r="NDM11" s="1599"/>
      <c r="NDN11" s="1599"/>
      <c r="NDO11" s="1599"/>
      <c r="NDP11" s="1599"/>
      <c r="NDQ11" s="1599"/>
      <c r="NDR11" s="1599"/>
      <c r="NDS11" s="1599"/>
      <c r="NDT11" s="1599"/>
      <c r="NDU11" s="1599"/>
      <c r="NDV11" s="1599"/>
      <c r="NDW11" s="1599"/>
      <c r="NDX11" s="1599"/>
      <c r="NDY11" s="1599"/>
      <c r="NDZ11" s="1599"/>
      <c r="NEA11" s="879"/>
      <c r="NEB11" s="1599"/>
      <c r="NEC11" s="1599"/>
      <c r="NED11" s="1599"/>
      <c r="NEE11" s="1599"/>
      <c r="NEF11" s="1599"/>
      <c r="NEG11" s="1599"/>
      <c r="NEH11" s="1599"/>
      <c r="NEI11" s="1599"/>
      <c r="NEJ11" s="1599"/>
      <c r="NEK11" s="1599"/>
      <c r="NEL11" s="1599"/>
      <c r="NEM11" s="1599"/>
      <c r="NEN11" s="1599"/>
      <c r="NEO11" s="1599"/>
      <c r="NEP11" s="1599"/>
      <c r="NEQ11" s="1599"/>
      <c r="NER11" s="1599"/>
      <c r="NES11" s="879"/>
      <c r="NET11" s="1599"/>
      <c r="NEU11" s="1599"/>
      <c r="NEV11" s="1599"/>
      <c r="NEW11" s="1599"/>
      <c r="NEX11" s="1599"/>
      <c r="NEY11" s="1599"/>
      <c r="NEZ11" s="1599"/>
      <c r="NFA11" s="1599"/>
      <c r="NFB11" s="1599"/>
      <c r="NFC11" s="1599"/>
      <c r="NFD11" s="1599"/>
      <c r="NFE11" s="1599"/>
      <c r="NFF11" s="1599"/>
      <c r="NFG11" s="1599"/>
      <c r="NFH11" s="1599"/>
      <c r="NFI11" s="1599"/>
      <c r="NFJ11" s="1599"/>
      <c r="NFK11" s="879"/>
      <c r="NFL11" s="1599"/>
      <c r="NFM11" s="1599"/>
      <c r="NFN11" s="1599"/>
      <c r="NFO11" s="1599"/>
      <c r="NFP11" s="1599"/>
      <c r="NFQ11" s="1599"/>
      <c r="NFR11" s="1599"/>
      <c r="NFS11" s="1599"/>
      <c r="NFT11" s="1599"/>
      <c r="NFU11" s="1599"/>
      <c r="NFV11" s="1599"/>
      <c r="NFW11" s="1599"/>
      <c r="NFX11" s="1599"/>
      <c r="NFY11" s="1599"/>
      <c r="NFZ11" s="1599"/>
      <c r="NGA11" s="1599"/>
      <c r="NGB11" s="1599"/>
      <c r="NGC11" s="879"/>
      <c r="NGD11" s="1599"/>
      <c r="NGE11" s="1599"/>
      <c r="NGF11" s="1599"/>
      <c r="NGG11" s="1599"/>
      <c r="NGH11" s="1599"/>
      <c r="NGI11" s="1599"/>
      <c r="NGJ11" s="1599"/>
      <c r="NGK11" s="1599"/>
      <c r="NGL11" s="1599"/>
      <c r="NGM11" s="1599"/>
      <c r="NGN11" s="1599"/>
      <c r="NGO11" s="1599"/>
      <c r="NGP11" s="1599"/>
      <c r="NGQ11" s="1599"/>
      <c r="NGR11" s="1599"/>
      <c r="NGS11" s="1599"/>
      <c r="NGT11" s="1599"/>
      <c r="NGU11" s="879"/>
      <c r="NGV11" s="1599"/>
      <c r="NGW11" s="1599"/>
      <c r="NGX11" s="1599"/>
      <c r="NGY11" s="1599"/>
      <c r="NGZ11" s="1599"/>
      <c r="NHA11" s="1599"/>
      <c r="NHB11" s="1599"/>
      <c r="NHC11" s="1599"/>
      <c r="NHD11" s="1599"/>
      <c r="NHE11" s="1599"/>
      <c r="NHF11" s="1599"/>
      <c r="NHG11" s="1599"/>
      <c r="NHH11" s="1599"/>
      <c r="NHI11" s="1599"/>
      <c r="NHJ11" s="1599"/>
      <c r="NHK11" s="1599"/>
      <c r="NHL11" s="1599"/>
      <c r="NHM11" s="879"/>
      <c r="NHN11" s="1599"/>
      <c r="NHO11" s="1599"/>
      <c r="NHP11" s="1599"/>
      <c r="NHQ11" s="1599"/>
      <c r="NHR11" s="1599"/>
      <c r="NHS11" s="1599"/>
      <c r="NHT11" s="1599"/>
      <c r="NHU11" s="1599"/>
      <c r="NHV11" s="1599"/>
      <c r="NHW11" s="1599"/>
      <c r="NHX11" s="1599"/>
      <c r="NHY11" s="1599"/>
      <c r="NHZ11" s="1599"/>
      <c r="NIA11" s="1599"/>
      <c r="NIB11" s="1599"/>
      <c r="NIC11" s="1599"/>
      <c r="NID11" s="1599"/>
      <c r="NIE11" s="879"/>
      <c r="NIF11" s="1599"/>
      <c r="NIG11" s="1599"/>
      <c r="NIH11" s="1599"/>
      <c r="NII11" s="1599"/>
      <c r="NIJ11" s="1599"/>
      <c r="NIK11" s="1599"/>
      <c r="NIL11" s="1599"/>
      <c r="NIM11" s="1599"/>
      <c r="NIN11" s="1599"/>
      <c r="NIO11" s="1599"/>
      <c r="NIP11" s="1599"/>
      <c r="NIQ11" s="1599"/>
      <c r="NIR11" s="1599"/>
      <c r="NIS11" s="1599"/>
      <c r="NIT11" s="1599"/>
      <c r="NIU11" s="1599"/>
      <c r="NIV11" s="1599"/>
      <c r="NIW11" s="879"/>
      <c r="NIX11" s="1599"/>
      <c r="NIY11" s="1599"/>
      <c r="NIZ11" s="1599"/>
      <c r="NJA11" s="1599"/>
      <c r="NJB11" s="1599"/>
      <c r="NJC11" s="1599"/>
      <c r="NJD11" s="1599"/>
      <c r="NJE11" s="1599"/>
      <c r="NJF11" s="1599"/>
      <c r="NJG11" s="1599"/>
      <c r="NJH11" s="1599"/>
      <c r="NJI11" s="1599"/>
      <c r="NJJ11" s="1599"/>
      <c r="NJK11" s="1599"/>
      <c r="NJL11" s="1599"/>
      <c r="NJM11" s="1599"/>
      <c r="NJN11" s="1599"/>
      <c r="NJO11" s="879"/>
      <c r="NJP11" s="1599"/>
      <c r="NJQ11" s="1599"/>
      <c r="NJR11" s="1599"/>
      <c r="NJS11" s="1599"/>
      <c r="NJT11" s="1599"/>
      <c r="NJU11" s="1599"/>
      <c r="NJV11" s="1599"/>
      <c r="NJW11" s="1599"/>
      <c r="NJX11" s="1599"/>
      <c r="NJY11" s="1599"/>
      <c r="NJZ11" s="1599"/>
      <c r="NKA11" s="1599"/>
      <c r="NKB11" s="1599"/>
      <c r="NKC11" s="1599"/>
      <c r="NKD11" s="1599"/>
      <c r="NKE11" s="1599"/>
      <c r="NKF11" s="1599"/>
      <c r="NKG11" s="879"/>
      <c r="NKH11" s="1599"/>
      <c r="NKI11" s="1599"/>
      <c r="NKJ11" s="1599"/>
      <c r="NKK11" s="1599"/>
      <c r="NKL11" s="1599"/>
      <c r="NKM11" s="1599"/>
      <c r="NKN11" s="1599"/>
      <c r="NKO11" s="1599"/>
      <c r="NKP11" s="1599"/>
      <c r="NKQ11" s="1599"/>
      <c r="NKR11" s="1599"/>
      <c r="NKS11" s="1599"/>
      <c r="NKT11" s="1599"/>
      <c r="NKU11" s="1599"/>
      <c r="NKV11" s="1599"/>
      <c r="NKW11" s="1599"/>
      <c r="NKX11" s="1599"/>
      <c r="NKY11" s="879"/>
      <c r="NKZ11" s="1599"/>
      <c r="NLA11" s="1599"/>
      <c r="NLB11" s="1599"/>
      <c r="NLC11" s="1599"/>
      <c r="NLD11" s="1599"/>
      <c r="NLE11" s="1599"/>
      <c r="NLF11" s="1599"/>
      <c r="NLG11" s="1599"/>
      <c r="NLH11" s="1599"/>
      <c r="NLI11" s="1599"/>
      <c r="NLJ11" s="1599"/>
      <c r="NLK11" s="1599"/>
      <c r="NLL11" s="1599"/>
      <c r="NLM11" s="1599"/>
      <c r="NLN11" s="1599"/>
      <c r="NLO11" s="1599"/>
      <c r="NLP11" s="1599"/>
      <c r="NLQ11" s="879"/>
      <c r="NLR11" s="1599"/>
      <c r="NLS11" s="1599"/>
      <c r="NLT11" s="1599"/>
      <c r="NLU11" s="1599"/>
      <c r="NLV11" s="1599"/>
      <c r="NLW11" s="1599"/>
      <c r="NLX11" s="1599"/>
      <c r="NLY11" s="1599"/>
      <c r="NLZ11" s="1599"/>
      <c r="NMA11" s="1599"/>
      <c r="NMB11" s="1599"/>
      <c r="NMC11" s="1599"/>
      <c r="NMD11" s="1599"/>
      <c r="NME11" s="1599"/>
      <c r="NMF11" s="1599"/>
      <c r="NMG11" s="1599"/>
      <c r="NMH11" s="1599"/>
      <c r="NMI11" s="879"/>
      <c r="NMJ11" s="1599"/>
      <c r="NMK11" s="1599"/>
      <c r="NML11" s="1599"/>
      <c r="NMM11" s="1599"/>
      <c r="NMN11" s="1599"/>
      <c r="NMO11" s="1599"/>
      <c r="NMP11" s="1599"/>
      <c r="NMQ11" s="1599"/>
      <c r="NMR11" s="1599"/>
      <c r="NMS11" s="1599"/>
      <c r="NMT11" s="1599"/>
      <c r="NMU11" s="1599"/>
      <c r="NMV11" s="1599"/>
      <c r="NMW11" s="1599"/>
      <c r="NMX11" s="1599"/>
      <c r="NMY11" s="1599"/>
      <c r="NMZ11" s="1599"/>
      <c r="NNA11" s="879"/>
      <c r="NNB11" s="1599"/>
      <c r="NNC11" s="1599"/>
      <c r="NND11" s="1599"/>
      <c r="NNE11" s="1599"/>
      <c r="NNF11" s="1599"/>
      <c r="NNG11" s="1599"/>
      <c r="NNH11" s="1599"/>
      <c r="NNI11" s="1599"/>
      <c r="NNJ11" s="1599"/>
      <c r="NNK11" s="1599"/>
      <c r="NNL11" s="1599"/>
      <c r="NNM11" s="1599"/>
      <c r="NNN11" s="1599"/>
      <c r="NNO11" s="1599"/>
      <c r="NNP11" s="1599"/>
      <c r="NNQ11" s="1599"/>
      <c r="NNR11" s="1599"/>
      <c r="NNS11" s="879"/>
      <c r="NNT11" s="1599"/>
      <c r="NNU11" s="1599"/>
      <c r="NNV11" s="1599"/>
      <c r="NNW11" s="1599"/>
      <c r="NNX11" s="1599"/>
      <c r="NNY11" s="1599"/>
      <c r="NNZ11" s="1599"/>
      <c r="NOA11" s="1599"/>
      <c r="NOB11" s="1599"/>
      <c r="NOC11" s="1599"/>
      <c r="NOD11" s="1599"/>
      <c r="NOE11" s="1599"/>
      <c r="NOF11" s="1599"/>
      <c r="NOG11" s="1599"/>
      <c r="NOH11" s="1599"/>
      <c r="NOI11" s="1599"/>
      <c r="NOJ11" s="1599"/>
      <c r="NOK11" s="879"/>
      <c r="NOL11" s="1599"/>
      <c r="NOM11" s="1599"/>
      <c r="NON11" s="1599"/>
      <c r="NOO11" s="1599"/>
      <c r="NOP11" s="1599"/>
      <c r="NOQ11" s="1599"/>
      <c r="NOR11" s="1599"/>
      <c r="NOS11" s="1599"/>
      <c r="NOT11" s="1599"/>
      <c r="NOU11" s="1599"/>
      <c r="NOV11" s="1599"/>
      <c r="NOW11" s="1599"/>
      <c r="NOX11" s="1599"/>
      <c r="NOY11" s="1599"/>
      <c r="NOZ11" s="1599"/>
      <c r="NPA11" s="1599"/>
      <c r="NPB11" s="1599"/>
      <c r="NPC11" s="879"/>
      <c r="NPD11" s="1599"/>
      <c r="NPE11" s="1599"/>
      <c r="NPF11" s="1599"/>
      <c r="NPG11" s="1599"/>
      <c r="NPH11" s="1599"/>
      <c r="NPI11" s="1599"/>
      <c r="NPJ11" s="1599"/>
      <c r="NPK11" s="1599"/>
      <c r="NPL11" s="1599"/>
      <c r="NPM11" s="1599"/>
      <c r="NPN11" s="1599"/>
      <c r="NPO11" s="1599"/>
      <c r="NPP11" s="1599"/>
      <c r="NPQ11" s="1599"/>
      <c r="NPR11" s="1599"/>
      <c r="NPS11" s="1599"/>
      <c r="NPT11" s="1599"/>
      <c r="NPU11" s="879"/>
      <c r="NPV11" s="1599"/>
      <c r="NPW11" s="1599"/>
      <c r="NPX11" s="1599"/>
      <c r="NPY11" s="1599"/>
      <c r="NPZ11" s="1599"/>
      <c r="NQA11" s="1599"/>
      <c r="NQB11" s="1599"/>
      <c r="NQC11" s="1599"/>
      <c r="NQD11" s="1599"/>
      <c r="NQE11" s="1599"/>
      <c r="NQF11" s="1599"/>
      <c r="NQG11" s="1599"/>
      <c r="NQH11" s="1599"/>
      <c r="NQI11" s="1599"/>
      <c r="NQJ11" s="1599"/>
      <c r="NQK11" s="1599"/>
      <c r="NQL11" s="1599"/>
      <c r="NQM11" s="879"/>
      <c r="NQN11" s="1599"/>
      <c r="NQO11" s="1599"/>
      <c r="NQP11" s="1599"/>
      <c r="NQQ11" s="1599"/>
      <c r="NQR11" s="1599"/>
      <c r="NQS11" s="1599"/>
      <c r="NQT11" s="1599"/>
      <c r="NQU11" s="1599"/>
      <c r="NQV11" s="1599"/>
      <c r="NQW11" s="1599"/>
      <c r="NQX11" s="1599"/>
      <c r="NQY11" s="1599"/>
      <c r="NQZ11" s="1599"/>
      <c r="NRA11" s="1599"/>
      <c r="NRB11" s="1599"/>
      <c r="NRC11" s="1599"/>
      <c r="NRD11" s="1599"/>
      <c r="NRE11" s="879"/>
      <c r="NRF11" s="1599"/>
      <c r="NRG11" s="1599"/>
      <c r="NRH11" s="1599"/>
      <c r="NRI11" s="1599"/>
      <c r="NRJ11" s="1599"/>
      <c r="NRK11" s="1599"/>
      <c r="NRL11" s="1599"/>
      <c r="NRM11" s="1599"/>
      <c r="NRN11" s="1599"/>
      <c r="NRO11" s="1599"/>
      <c r="NRP11" s="1599"/>
      <c r="NRQ11" s="1599"/>
      <c r="NRR11" s="1599"/>
      <c r="NRS11" s="1599"/>
      <c r="NRT11" s="1599"/>
      <c r="NRU11" s="1599"/>
      <c r="NRV11" s="1599"/>
      <c r="NRW11" s="879"/>
      <c r="NRX11" s="1599"/>
      <c r="NRY11" s="1599"/>
      <c r="NRZ11" s="1599"/>
      <c r="NSA11" s="1599"/>
      <c r="NSB11" s="1599"/>
      <c r="NSC11" s="1599"/>
      <c r="NSD11" s="1599"/>
      <c r="NSE11" s="1599"/>
      <c r="NSF11" s="1599"/>
      <c r="NSG11" s="1599"/>
      <c r="NSH11" s="1599"/>
      <c r="NSI11" s="1599"/>
      <c r="NSJ11" s="1599"/>
      <c r="NSK11" s="1599"/>
      <c r="NSL11" s="1599"/>
      <c r="NSM11" s="1599"/>
      <c r="NSN11" s="1599"/>
      <c r="NSO11" s="879"/>
      <c r="NSP11" s="1599"/>
      <c r="NSQ11" s="1599"/>
      <c r="NSR11" s="1599"/>
      <c r="NSS11" s="1599"/>
      <c r="NST11" s="1599"/>
      <c r="NSU11" s="1599"/>
      <c r="NSV11" s="1599"/>
      <c r="NSW11" s="1599"/>
      <c r="NSX11" s="1599"/>
      <c r="NSY11" s="1599"/>
      <c r="NSZ11" s="1599"/>
      <c r="NTA11" s="1599"/>
      <c r="NTB11" s="1599"/>
      <c r="NTC11" s="1599"/>
      <c r="NTD11" s="1599"/>
      <c r="NTE11" s="1599"/>
      <c r="NTF11" s="1599"/>
      <c r="NTG11" s="879"/>
      <c r="NTH11" s="1599"/>
      <c r="NTI11" s="1599"/>
      <c r="NTJ11" s="1599"/>
      <c r="NTK11" s="1599"/>
      <c r="NTL11" s="1599"/>
      <c r="NTM11" s="1599"/>
      <c r="NTN11" s="1599"/>
      <c r="NTO11" s="1599"/>
      <c r="NTP11" s="1599"/>
      <c r="NTQ11" s="1599"/>
      <c r="NTR11" s="1599"/>
      <c r="NTS11" s="1599"/>
      <c r="NTT11" s="1599"/>
      <c r="NTU11" s="1599"/>
      <c r="NTV11" s="1599"/>
      <c r="NTW11" s="1599"/>
      <c r="NTX11" s="1599"/>
      <c r="NTY11" s="879"/>
      <c r="NTZ11" s="1599"/>
      <c r="NUA11" s="1599"/>
      <c r="NUB11" s="1599"/>
      <c r="NUC11" s="1599"/>
      <c r="NUD11" s="1599"/>
      <c r="NUE11" s="1599"/>
      <c r="NUF11" s="1599"/>
      <c r="NUG11" s="1599"/>
      <c r="NUH11" s="1599"/>
      <c r="NUI11" s="1599"/>
      <c r="NUJ11" s="1599"/>
      <c r="NUK11" s="1599"/>
      <c r="NUL11" s="1599"/>
      <c r="NUM11" s="1599"/>
      <c r="NUN11" s="1599"/>
      <c r="NUO11" s="1599"/>
      <c r="NUP11" s="1599"/>
      <c r="NUQ11" s="879"/>
      <c r="NUR11" s="1599"/>
      <c r="NUS11" s="1599"/>
      <c r="NUT11" s="1599"/>
      <c r="NUU11" s="1599"/>
      <c r="NUV11" s="1599"/>
      <c r="NUW11" s="1599"/>
      <c r="NUX11" s="1599"/>
      <c r="NUY11" s="1599"/>
      <c r="NUZ11" s="1599"/>
      <c r="NVA11" s="1599"/>
      <c r="NVB11" s="1599"/>
      <c r="NVC11" s="1599"/>
      <c r="NVD11" s="1599"/>
      <c r="NVE11" s="1599"/>
      <c r="NVF11" s="1599"/>
      <c r="NVG11" s="1599"/>
      <c r="NVH11" s="1599"/>
      <c r="NVI11" s="879"/>
      <c r="NVJ11" s="1599"/>
      <c r="NVK11" s="1599"/>
      <c r="NVL11" s="1599"/>
      <c r="NVM11" s="1599"/>
      <c r="NVN11" s="1599"/>
      <c r="NVO11" s="1599"/>
      <c r="NVP11" s="1599"/>
      <c r="NVQ11" s="1599"/>
      <c r="NVR11" s="1599"/>
      <c r="NVS11" s="1599"/>
      <c r="NVT11" s="1599"/>
      <c r="NVU11" s="1599"/>
      <c r="NVV11" s="1599"/>
      <c r="NVW11" s="1599"/>
      <c r="NVX11" s="1599"/>
      <c r="NVY11" s="1599"/>
      <c r="NVZ11" s="1599"/>
      <c r="NWA11" s="879"/>
      <c r="NWB11" s="1599"/>
      <c r="NWC11" s="1599"/>
      <c r="NWD11" s="1599"/>
      <c r="NWE11" s="1599"/>
      <c r="NWF11" s="1599"/>
      <c r="NWG11" s="1599"/>
      <c r="NWH11" s="1599"/>
      <c r="NWI11" s="1599"/>
      <c r="NWJ11" s="1599"/>
      <c r="NWK11" s="1599"/>
      <c r="NWL11" s="1599"/>
      <c r="NWM11" s="1599"/>
      <c r="NWN11" s="1599"/>
      <c r="NWO11" s="1599"/>
      <c r="NWP11" s="1599"/>
      <c r="NWQ11" s="1599"/>
      <c r="NWR11" s="1599"/>
      <c r="NWS11" s="879"/>
      <c r="NWT11" s="1599"/>
      <c r="NWU11" s="1599"/>
      <c r="NWV11" s="1599"/>
      <c r="NWW11" s="1599"/>
      <c r="NWX11" s="1599"/>
      <c r="NWY11" s="1599"/>
      <c r="NWZ11" s="1599"/>
      <c r="NXA11" s="1599"/>
      <c r="NXB11" s="1599"/>
      <c r="NXC11" s="1599"/>
      <c r="NXD11" s="1599"/>
      <c r="NXE11" s="1599"/>
      <c r="NXF11" s="1599"/>
      <c r="NXG11" s="1599"/>
      <c r="NXH11" s="1599"/>
      <c r="NXI11" s="1599"/>
      <c r="NXJ11" s="1599"/>
      <c r="NXK11" s="879"/>
      <c r="NXL11" s="1599"/>
      <c r="NXM11" s="1599"/>
      <c r="NXN11" s="1599"/>
      <c r="NXO11" s="1599"/>
      <c r="NXP11" s="1599"/>
      <c r="NXQ11" s="1599"/>
      <c r="NXR11" s="1599"/>
      <c r="NXS11" s="1599"/>
      <c r="NXT11" s="1599"/>
      <c r="NXU11" s="1599"/>
      <c r="NXV11" s="1599"/>
      <c r="NXW11" s="1599"/>
      <c r="NXX11" s="1599"/>
      <c r="NXY11" s="1599"/>
      <c r="NXZ11" s="1599"/>
      <c r="NYA11" s="1599"/>
      <c r="NYB11" s="1599"/>
      <c r="NYC11" s="879"/>
      <c r="NYD11" s="1599"/>
      <c r="NYE11" s="1599"/>
      <c r="NYF11" s="1599"/>
      <c r="NYG11" s="1599"/>
      <c r="NYH11" s="1599"/>
      <c r="NYI11" s="1599"/>
      <c r="NYJ11" s="1599"/>
      <c r="NYK11" s="1599"/>
      <c r="NYL11" s="1599"/>
      <c r="NYM11" s="1599"/>
      <c r="NYN11" s="1599"/>
      <c r="NYO11" s="1599"/>
      <c r="NYP11" s="1599"/>
      <c r="NYQ11" s="1599"/>
      <c r="NYR11" s="1599"/>
      <c r="NYS11" s="1599"/>
      <c r="NYT11" s="1599"/>
      <c r="NYU11" s="879"/>
      <c r="NYV11" s="1599"/>
      <c r="NYW11" s="1599"/>
      <c r="NYX11" s="1599"/>
      <c r="NYY11" s="1599"/>
      <c r="NYZ11" s="1599"/>
      <c r="NZA11" s="1599"/>
      <c r="NZB11" s="1599"/>
      <c r="NZC11" s="1599"/>
      <c r="NZD11" s="1599"/>
      <c r="NZE11" s="1599"/>
      <c r="NZF11" s="1599"/>
      <c r="NZG11" s="1599"/>
      <c r="NZH11" s="1599"/>
      <c r="NZI11" s="1599"/>
      <c r="NZJ11" s="1599"/>
      <c r="NZK11" s="1599"/>
      <c r="NZL11" s="1599"/>
      <c r="NZM11" s="879"/>
      <c r="NZN11" s="1599"/>
      <c r="NZO11" s="1599"/>
      <c r="NZP11" s="1599"/>
      <c r="NZQ11" s="1599"/>
      <c r="NZR11" s="1599"/>
      <c r="NZS11" s="1599"/>
      <c r="NZT11" s="1599"/>
      <c r="NZU11" s="1599"/>
      <c r="NZV11" s="1599"/>
      <c r="NZW11" s="1599"/>
      <c r="NZX11" s="1599"/>
      <c r="NZY11" s="1599"/>
      <c r="NZZ11" s="1599"/>
      <c r="OAA11" s="1599"/>
      <c r="OAB11" s="1599"/>
      <c r="OAC11" s="1599"/>
      <c r="OAD11" s="1599"/>
      <c r="OAE11" s="879"/>
      <c r="OAF11" s="1599"/>
      <c r="OAG11" s="1599"/>
      <c r="OAH11" s="1599"/>
      <c r="OAI11" s="1599"/>
      <c r="OAJ11" s="1599"/>
      <c r="OAK11" s="1599"/>
      <c r="OAL11" s="1599"/>
      <c r="OAM11" s="1599"/>
      <c r="OAN11" s="1599"/>
      <c r="OAO11" s="1599"/>
      <c r="OAP11" s="1599"/>
      <c r="OAQ11" s="1599"/>
      <c r="OAR11" s="1599"/>
      <c r="OAS11" s="1599"/>
      <c r="OAT11" s="1599"/>
      <c r="OAU11" s="1599"/>
      <c r="OAV11" s="1599"/>
      <c r="OAW11" s="879"/>
      <c r="OAX11" s="1599"/>
      <c r="OAY11" s="1599"/>
      <c r="OAZ11" s="1599"/>
      <c r="OBA11" s="1599"/>
      <c r="OBB11" s="1599"/>
      <c r="OBC11" s="1599"/>
      <c r="OBD11" s="1599"/>
      <c r="OBE11" s="1599"/>
      <c r="OBF11" s="1599"/>
      <c r="OBG11" s="1599"/>
      <c r="OBH11" s="1599"/>
      <c r="OBI11" s="1599"/>
      <c r="OBJ11" s="1599"/>
      <c r="OBK11" s="1599"/>
      <c r="OBL11" s="1599"/>
      <c r="OBM11" s="1599"/>
      <c r="OBN11" s="1599"/>
      <c r="OBO11" s="879"/>
      <c r="OBP11" s="1599"/>
      <c r="OBQ11" s="1599"/>
      <c r="OBR11" s="1599"/>
      <c r="OBS11" s="1599"/>
      <c r="OBT11" s="1599"/>
      <c r="OBU11" s="1599"/>
      <c r="OBV11" s="1599"/>
      <c r="OBW11" s="1599"/>
      <c r="OBX11" s="1599"/>
      <c r="OBY11" s="1599"/>
      <c r="OBZ11" s="1599"/>
      <c r="OCA11" s="1599"/>
      <c r="OCB11" s="1599"/>
      <c r="OCC11" s="1599"/>
      <c r="OCD11" s="1599"/>
      <c r="OCE11" s="1599"/>
      <c r="OCF11" s="1599"/>
      <c r="OCG11" s="879"/>
      <c r="OCH11" s="1599"/>
      <c r="OCI11" s="1599"/>
      <c r="OCJ11" s="1599"/>
      <c r="OCK11" s="1599"/>
      <c r="OCL11" s="1599"/>
      <c r="OCM11" s="1599"/>
      <c r="OCN11" s="1599"/>
      <c r="OCO11" s="1599"/>
      <c r="OCP11" s="1599"/>
      <c r="OCQ11" s="1599"/>
      <c r="OCR11" s="1599"/>
      <c r="OCS11" s="1599"/>
      <c r="OCT11" s="1599"/>
      <c r="OCU11" s="1599"/>
      <c r="OCV11" s="1599"/>
      <c r="OCW11" s="1599"/>
      <c r="OCX11" s="1599"/>
      <c r="OCY11" s="879"/>
      <c r="OCZ11" s="1599"/>
      <c r="ODA11" s="1599"/>
      <c r="ODB11" s="1599"/>
      <c r="ODC11" s="1599"/>
      <c r="ODD11" s="1599"/>
      <c r="ODE11" s="1599"/>
      <c r="ODF11" s="1599"/>
      <c r="ODG11" s="1599"/>
      <c r="ODH11" s="1599"/>
      <c r="ODI11" s="1599"/>
      <c r="ODJ11" s="1599"/>
      <c r="ODK11" s="1599"/>
      <c r="ODL11" s="1599"/>
      <c r="ODM11" s="1599"/>
      <c r="ODN11" s="1599"/>
      <c r="ODO11" s="1599"/>
      <c r="ODP11" s="1599"/>
      <c r="ODQ11" s="879"/>
      <c r="ODR11" s="1599"/>
      <c r="ODS11" s="1599"/>
      <c r="ODT11" s="1599"/>
      <c r="ODU11" s="1599"/>
      <c r="ODV11" s="1599"/>
      <c r="ODW11" s="1599"/>
      <c r="ODX11" s="1599"/>
      <c r="ODY11" s="1599"/>
      <c r="ODZ11" s="1599"/>
      <c r="OEA11" s="1599"/>
      <c r="OEB11" s="1599"/>
      <c r="OEC11" s="1599"/>
      <c r="OED11" s="1599"/>
      <c r="OEE11" s="1599"/>
      <c r="OEF11" s="1599"/>
      <c r="OEG11" s="1599"/>
      <c r="OEH11" s="1599"/>
      <c r="OEI11" s="879"/>
      <c r="OEJ11" s="1599"/>
      <c r="OEK11" s="1599"/>
      <c r="OEL11" s="1599"/>
      <c r="OEM11" s="1599"/>
      <c r="OEN11" s="1599"/>
      <c r="OEO11" s="1599"/>
      <c r="OEP11" s="1599"/>
      <c r="OEQ11" s="1599"/>
      <c r="OER11" s="1599"/>
      <c r="OES11" s="1599"/>
      <c r="OET11" s="1599"/>
      <c r="OEU11" s="1599"/>
      <c r="OEV11" s="1599"/>
      <c r="OEW11" s="1599"/>
      <c r="OEX11" s="1599"/>
      <c r="OEY11" s="1599"/>
      <c r="OEZ11" s="1599"/>
      <c r="OFA11" s="879"/>
      <c r="OFB11" s="1599"/>
      <c r="OFC11" s="1599"/>
      <c r="OFD11" s="1599"/>
      <c r="OFE11" s="1599"/>
      <c r="OFF11" s="1599"/>
      <c r="OFG11" s="1599"/>
      <c r="OFH11" s="1599"/>
      <c r="OFI11" s="1599"/>
      <c r="OFJ11" s="1599"/>
      <c r="OFK11" s="1599"/>
      <c r="OFL11" s="1599"/>
      <c r="OFM11" s="1599"/>
      <c r="OFN11" s="1599"/>
      <c r="OFO11" s="1599"/>
      <c r="OFP11" s="1599"/>
      <c r="OFQ11" s="1599"/>
      <c r="OFR11" s="1599"/>
      <c r="OFS11" s="879"/>
      <c r="OFT11" s="1599"/>
      <c r="OFU11" s="1599"/>
      <c r="OFV11" s="1599"/>
      <c r="OFW11" s="1599"/>
      <c r="OFX11" s="1599"/>
      <c r="OFY11" s="1599"/>
      <c r="OFZ11" s="1599"/>
      <c r="OGA11" s="1599"/>
      <c r="OGB11" s="1599"/>
      <c r="OGC11" s="1599"/>
      <c r="OGD11" s="1599"/>
      <c r="OGE11" s="1599"/>
      <c r="OGF11" s="1599"/>
      <c r="OGG11" s="1599"/>
      <c r="OGH11" s="1599"/>
      <c r="OGI11" s="1599"/>
      <c r="OGJ11" s="1599"/>
      <c r="OGK11" s="879"/>
      <c r="OGL11" s="1599"/>
      <c r="OGM11" s="1599"/>
      <c r="OGN11" s="1599"/>
      <c r="OGO11" s="1599"/>
      <c r="OGP11" s="1599"/>
      <c r="OGQ11" s="1599"/>
      <c r="OGR11" s="1599"/>
      <c r="OGS11" s="1599"/>
      <c r="OGT11" s="1599"/>
      <c r="OGU11" s="1599"/>
      <c r="OGV11" s="1599"/>
      <c r="OGW11" s="1599"/>
      <c r="OGX11" s="1599"/>
      <c r="OGY11" s="1599"/>
      <c r="OGZ11" s="1599"/>
      <c r="OHA11" s="1599"/>
      <c r="OHB11" s="1599"/>
      <c r="OHC11" s="879"/>
      <c r="OHD11" s="1599"/>
      <c r="OHE11" s="1599"/>
      <c r="OHF11" s="1599"/>
      <c r="OHG11" s="1599"/>
      <c r="OHH11" s="1599"/>
      <c r="OHI11" s="1599"/>
      <c r="OHJ11" s="1599"/>
      <c r="OHK11" s="1599"/>
      <c r="OHL11" s="1599"/>
      <c r="OHM11" s="1599"/>
      <c r="OHN11" s="1599"/>
      <c r="OHO11" s="1599"/>
      <c r="OHP11" s="1599"/>
      <c r="OHQ11" s="1599"/>
      <c r="OHR11" s="1599"/>
      <c r="OHS11" s="1599"/>
      <c r="OHT11" s="1599"/>
      <c r="OHU11" s="879"/>
      <c r="OHV11" s="1599"/>
      <c r="OHW11" s="1599"/>
      <c r="OHX11" s="1599"/>
      <c r="OHY11" s="1599"/>
      <c r="OHZ11" s="1599"/>
      <c r="OIA11" s="1599"/>
      <c r="OIB11" s="1599"/>
      <c r="OIC11" s="1599"/>
      <c r="OID11" s="1599"/>
      <c r="OIE11" s="1599"/>
      <c r="OIF11" s="1599"/>
      <c r="OIG11" s="1599"/>
      <c r="OIH11" s="1599"/>
      <c r="OII11" s="1599"/>
      <c r="OIJ11" s="1599"/>
      <c r="OIK11" s="1599"/>
      <c r="OIL11" s="1599"/>
      <c r="OIM11" s="879"/>
      <c r="OIN11" s="1599"/>
      <c r="OIO11" s="1599"/>
      <c r="OIP11" s="1599"/>
      <c r="OIQ11" s="1599"/>
      <c r="OIR11" s="1599"/>
      <c r="OIS11" s="1599"/>
      <c r="OIT11" s="1599"/>
      <c r="OIU11" s="1599"/>
      <c r="OIV11" s="1599"/>
      <c r="OIW11" s="1599"/>
      <c r="OIX11" s="1599"/>
      <c r="OIY11" s="1599"/>
      <c r="OIZ11" s="1599"/>
      <c r="OJA11" s="1599"/>
      <c r="OJB11" s="1599"/>
      <c r="OJC11" s="1599"/>
      <c r="OJD11" s="1599"/>
      <c r="OJE11" s="879"/>
      <c r="OJF11" s="1599"/>
      <c r="OJG11" s="1599"/>
      <c r="OJH11" s="1599"/>
      <c r="OJI11" s="1599"/>
      <c r="OJJ11" s="1599"/>
      <c r="OJK11" s="1599"/>
      <c r="OJL11" s="1599"/>
      <c r="OJM11" s="1599"/>
      <c r="OJN11" s="1599"/>
      <c r="OJO11" s="1599"/>
      <c r="OJP11" s="1599"/>
      <c r="OJQ11" s="1599"/>
      <c r="OJR11" s="1599"/>
      <c r="OJS11" s="1599"/>
      <c r="OJT11" s="1599"/>
      <c r="OJU11" s="1599"/>
      <c r="OJV11" s="1599"/>
      <c r="OJW11" s="879"/>
      <c r="OJX11" s="1599"/>
      <c r="OJY11" s="1599"/>
      <c r="OJZ11" s="1599"/>
      <c r="OKA11" s="1599"/>
      <c r="OKB11" s="1599"/>
      <c r="OKC11" s="1599"/>
      <c r="OKD11" s="1599"/>
      <c r="OKE11" s="1599"/>
      <c r="OKF11" s="1599"/>
      <c r="OKG11" s="1599"/>
      <c r="OKH11" s="1599"/>
      <c r="OKI11" s="1599"/>
      <c r="OKJ11" s="1599"/>
      <c r="OKK11" s="1599"/>
      <c r="OKL11" s="1599"/>
      <c r="OKM11" s="1599"/>
      <c r="OKN11" s="1599"/>
      <c r="OKO11" s="879"/>
      <c r="OKP11" s="1599"/>
      <c r="OKQ11" s="1599"/>
      <c r="OKR11" s="1599"/>
      <c r="OKS11" s="1599"/>
      <c r="OKT11" s="1599"/>
      <c r="OKU11" s="1599"/>
      <c r="OKV11" s="1599"/>
      <c r="OKW11" s="1599"/>
      <c r="OKX11" s="1599"/>
      <c r="OKY11" s="1599"/>
      <c r="OKZ11" s="1599"/>
      <c r="OLA11" s="1599"/>
      <c r="OLB11" s="1599"/>
      <c r="OLC11" s="1599"/>
      <c r="OLD11" s="1599"/>
      <c r="OLE11" s="1599"/>
      <c r="OLF11" s="1599"/>
      <c r="OLG11" s="879"/>
      <c r="OLH11" s="1599"/>
      <c r="OLI11" s="1599"/>
      <c r="OLJ11" s="1599"/>
      <c r="OLK11" s="1599"/>
      <c r="OLL11" s="1599"/>
      <c r="OLM11" s="1599"/>
      <c r="OLN11" s="1599"/>
      <c r="OLO11" s="1599"/>
      <c r="OLP11" s="1599"/>
      <c r="OLQ11" s="1599"/>
      <c r="OLR11" s="1599"/>
      <c r="OLS11" s="1599"/>
      <c r="OLT11" s="1599"/>
      <c r="OLU11" s="1599"/>
      <c r="OLV11" s="1599"/>
      <c r="OLW11" s="1599"/>
      <c r="OLX11" s="1599"/>
      <c r="OLY11" s="879"/>
      <c r="OLZ11" s="1599"/>
      <c r="OMA11" s="1599"/>
      <c r="OMB11" s="1599"/>
      <c r="OMC11" s="1599"/>
      <c r="OMD11" s="1599"/>
      <c r="OME11" s="1599"/>
      <c r="OMF11" s="1599"/>
      <c r="OMG11" s="1599"/>
      <c r="OMH11" s="1599"/>
      <c r="OMI11" s="1599"/>
      <c r="OMJ11" s="1599"/>
      <c r="OMK11" s="1599"/>
      <c r="OML11" s="1599"/>
      <c r="OMM11" s="1599"/>
      <c r="OMN11" s="1599"/>
      <c r="OMO11" s="1599"/>
      <c r="OMP11" s="1599"/>
      <c r="OMQ11" s="879"/>
      <c r="OMR11" s="1599"/>
      <c r="OMS11" s="1599"/>
      <c r="OMT11" s="1599"/>
      <c r="OMU11" s="1599"/>
      <c r="OMV11" s="1599"/>
      <c r="OMW11" s="1599"/>
      <c r="OMX11" s="1599"/>
      <c r="OMY11" s="1599"/>
      <c r="OMZ11" s="1599"/>
      <c r="ONA11" s="1599"/>
      <c r="ONB11" s="1599"/>
      <c r="ONC11" s="1599"/>
      <c r="OND11" s="1599"/>
      <c r="ONE11" s="1599"/>
      <c r="ONF11" s="1599"/>
      <c r="ONG11" s="1599"/>
      <c r="ONH11" s="1599"/>
      <c r="ONI11" s="879"/>
      <c r="ONJ11" s="1599"/>
      <c r="ONK11" s="1599"/>
      <c r="ONL11" s="1599"/>
      <c r="ONM11" s="1599"/>
      <c r="ONN11" s="1599"/>
      <c r="ONO11" s="1599"/>
      <c r="ONP11" s="1599"/>
      <c r="ONQ11" s="1599"/>
      <c r="ONR11" s="1599"/>
      <c r="ONS11" s="1599"/>
      <c r="ONT11" s="1599"/>
      <c r="ONU11" s="1599"/>
      <c r="ONV11" s="1599"/>
      <c r="ONW11" s="1599"/>
      <c r="ONX11" s="1599"/>
      <c r="ONY11" s="1599"/>
      <c r="ONZ11" s="1599"/>
      <c r="OOA11" s="879"/>
      <c r="OOB11" s="1599"/>
      <c r="OOC11" s="1599"/>
      <c r="OOD11" s="1599"/>
      <c r="OOE11" s="1599"/>
      <c r="OOF11" s="1599"/>
      <c r="OOG11" s="1599"/>
      <c r="OOH11" s="1599"/>
      <c r="OOI11" s="1599"/>
      <c r="OOJ11" s="1599"/>
      <c r="OOK11" s="1599"/>
      <c r="OOL11" s="1599"/>
      <c r="OOM11" s="1599"/>
      <c r="OON11" s="1599"/>
      <c r="OOO11" s="1599"/>
      <c r="OOP11" s="1599"/>
      <c r="OOQ11" s="1599"/>
      <c r="OOR11" s="1599"/>
      <c r="OOS11" s="879"/>
      <c r="OOT11" s="1599"/>
      <c r="OOU11" s="1599"/>
      <c r="OOV11" s="1599"/>
      <c r="OOW11" s="1599"/>
      <c r="OOX11" s="1599"/>
      <c r="OOY11" s="1599"/>
      <c r="OOZ11" s="1599"/>
      <c r="OPA11" s="1599"/>
      <c r="OPB11" s="1599"/>
      <c r="OPC11" s="1599"/>
      <c r="OPD11" s="1599"/>
      <c r="OPE11" s="1599"/>
      <c r="OPF11" s="1599"/>
      <c r="OPG11" s="1599"/>
      <c r="OPH11" s="1599"/>
      <c r="OPI11" s="1599"/>
      <c r="OPJ11" s="1599"/>
      <c r="OPK11" s="879"/>
      <c r="OPL11" s="1599"/>
      <c r="OPM11" s="1599"/>
      <c r="OPN11" s="1599"/>
      <c r="OPO11" s="1599"/>
      <c r="OPP11" s="1599"/>
      <c r="OPQ11" s="1599"/>
      <c r="OPR11" s="1599"/>
      <c r="OPS11" s="1599"/>
      <c r="OPT11" s="1599"/>
      <c r="OPU11" s="1599"/>
      <c r="OPV11" s="1599"/>
      <c r="OPW11" s="1599"/>
      <c r="OPX11" s="1599"/>
      <c r="OPY11" s="1599"/>
      <c r="OPZ11" s="1599"/>
      <c r="OQA11" s="1599"/>
      <c r="OQB11" s="1599"/>
      <c r="OQC11" s="879"/>
      <c r="OQD11" s="1599"/>
      <c r="OQE11" s="1599"/>
      <c r="OQF11" s="1599"/>
      <c r="OQG11" s="1599"/>
      <c r="OQH11" s="1599"/>
      <c r="OQI11" s="1599"/>
      <c r="OQJ11" s="1599"/>
      <c r="OQK11" s="1599"/>
      <c r="OQL11" s="1599"/>
      <c r="OQM11" s="1599"/>
      <c r="OQN11" s="1599"/>
      <c r="OQO11" s="1599"/>
      <c r="OQP11" s="1599"/>
      <c r="OQQ11" s="1599"/>
      <c r="OQR11" s="1599"/>
      <c r="OQS11" s="1599"/>
      <c r="OQT11" s="1599"/>
      <c r="OQU11" s="879"/>
      <c r="OQV11" s="1599"/>
      <c r="OQW11" s="1599"/>
      <c r="OQX11" s="1599"/>
      <c r="OQY11" s="1599"/>
      <c r="OQZ11" s="1599"/>
      <c r="ORA11" s="1599"/>
      <c r="ORB11" s="1599"/>
      <c r="ORC11" s="1599"/>
      <c r="ORD11" s="1599"/>
      <c r="ORE11" s="1599"/>
      <c r="ORF11" s="1599"/>
      <c r="ORG11" s="1599"/>
      <c r="ORH11" s="1599"/>
      <c r="ORI11" s="1599"/>
      <c r="ORJ11" s="1599"/>
      <c r="ORK11" s="1599"/>
      <c r="ORL11" s="1599"/>
      <c r="ORM11" s="879"/>
      <c r="ORN11" s="1599"/>
      <c r="ORO11" s="1599"/>
      <c r="ORP11" s="1599"/>
      <c r="ORQ11" s="1599"/>
      <c r="ORR11" s="1599"/>
      <c r="ORS11" s="1599"/>
      <c r="ORT11" s="1599"/>
      <c r="ORU11" s="1599"/>
      <c r="ORV11" s="1599"/>
      <c r="ORW11" s="1599"/>
      <c r="ORX11" s="1599"/>
      <c r="ORY11" s="1599"/>
      <c r="ORZ11" s="1599"/>
      <c r="OSA11" s="1599"/>
      <c r="OSB11" s="1599"/>
      <c r="OSC11" s="1599"/>
      <c r="OSD11" s="1599"/>
      <c r="OSE11" s="879"/>
      <c r="OSF11" s="1599"/>
      <c r="OSG11" s="1599"/>
      <c r="OSH11" s="1599"/>
      <c r="OSI11" s="1599"/>
      <c r="OSJ11" s="1599"/>
      <c r="OSK11" s="1599"/>
      <c r="OSL11" s="1599"/>
      <c r="OSM11" s="1599"/>
      <c r="OSN11" s="1599"/>
      <c r="OSO11" s="1599"/>
      <c r="OSP11" s="1599"/>
      <c r="OSQ11" s="1599"/>
      <c r="OSR11" s="1599"/>
      <c r="OSS11" s="1599"/>
      <c r="OST11" s="1599"/>
      <c r="OSU11" s="1599"/>
      <c r="OSV11" s="1599"/>
      <c r="OSW11" s="879"/>
      <c r="OSX11" s="1599"/>
      <c r="OSY11" s="1599"/>
      <c r="OSZ11" s="1599"/>
      <c r="OTA11" s="1599"/>
      <c r="OTB11" s="1599"/>
      <c r="OTC11" s="1599"/>
      <c r="OTD11" s="1599"/>
      <c r="OTE11" s="1599"/>
      <c r="OTF11" s="1599"/>
      <c r="OTG11" s="1599"/>
      <c r="OTH11" s="1599"/>
      <c r="OTI11" s="1599"/>
      <c r="OTJ11" s="1599"/>
      <c r="OTK11" s="1599"/>
      <c r="OTL11" s="1599"/>
      <c r="OTM11" s="1599"/>
      <c r="OTN11" s="1599"/>
      <c r="OTO11" s="879"/>
      <c r="OTP11" s="1599"/>
      <c r="OTQ11" s="1599"/>
      <c r="OTR11" s="1599"/>
      <c r="OTS11" s="1599"/>
      <c r="OTT11" s="1599"/>
      <c r="OTU11" s="1599"/>
      <c r="OTV11" s="1599"/>
      <c r="OTW11" s="1599"/>
      <c r="OTX11" s="1599"/>
      <c r="OTY11" s="1599"/>
      <c r="OTZ11" s="1599"/>
      <c r="OUA11" s="1599"/>
      <c r="OUB11" s="1599"/>
      <c r="OUC11" s="1599"/>
      <c r="OUD11" s="1599"/>
      <c r="OUE11" s="1599"/>
      <c r="OUF11" s="1599"/>
      <c r="OUG11" s="879"/>
      <c r="OUH11" s="1599"/>
      <c r="OUI11" s="1599"/>
      <c r="OUJ11" s="1599"/>
      <c r="OUK11" s="1599"/>
      <c r="OUL11" s="1599"/>
      <c r="OUM11" s="1599"/>
      <c r="OUN11" s="1599"/>
      <c r="OUO11" s="1599"/>
      <c r="OUP11" s="1599"/>
      <c r="OUQ11" s="1599"/>
      <c r="OUR11" s="1599"/>
      <c r="OUS11" s="1599"/>
      <c r="OUT11" s="1599"/>
      <c r="OUU11" s="1599"/>
      <c r="OUV11" s="1599"/>
      <c r="OUW11" s="1599"/>
      <c r="OUX11" s="1599"/>
      <c r="OUY11" s="879"/>
      <c r="OUZ11" s="1599"/>
      <c r="OVA11" s="1599"/>
      <c r="OVB11" s="1599"/>
      <c r="OVC11" s="1599"/>
      <c r="OVD11" s="1599"/>
      <c r="OVE11" s="1599"/>
      <c r="OVF11" s="1599"/>
      <c r="OVG11" s="1599"/>
      <c r="OVH11" s="1599"/>
      <c r="OVI11" s="1599"/>
      <c r="OVJ11" s="1599"/>
      <c r="OVK11" s="1599"/>
      <c r="OVL11" s="1599"/>
      <c r="OVM11" s="1599"/>
      <c r="OVN11" s="1599"/>
      <c r="OVO11" s="1599"/>
      <c r="OVP11" s="1599"/>
      <c r="OVQ11" s="879"/>
      <c r="OVR11" s="1599"/>
      <c r="OVS11" s="1599"/>
      <c r="OVT11" s="1599"/>
      <c r="OVU11" s="1599"/>
      <c r="OVV11" s="1599"/>
      <c r="OVW11" s="1599"/>
      <c r="OVX11" s="1599"/>
      <c r="OVY11" s="1599"/>
      <c r="OVZ11" s="1599"/>
      <c r="OWA11" s="1599"/>
      <c r="OWB11" s="1599"/>
      <c r="OWC11" s="1599"/>
      <c r="OWD11" s="1599"/>
      <c r="OWE11" s="1599"/>
      <c r="OWF11" s="1599"/>
      <c r="OWG11" s="1599"/>
      <c r="OWH11" s="1599"/>
      <c r="OWI11" s="879"/>
      <c r="OWJ11" s="1599"/>
      <c r="OWK11" s="1599"/>
      <c r="OWL11" s="1599"/>
      <c r="OWM11" s="1599"/>
      <c r="OWN11" s="1599"/>
      <c r="OWO11" s="1599"/>
      <c r="OWP11" s="1599"/>
      <c r="OWQ11" s="1599"/>
      <c r="OWR11" s="1599"/>
      <c r="OWS11" s="1599"/>
      <c r="OWT11" s="1599"/>
      <c r="OWU11" s="1599"/>
      <c r="OWV11" s="1599"/>
      <c r="OWW11" s="1599"/>
      <c r="OWX11" s="1599"/>
      <c r="OWY11" s="1599"/>
      <c r="OWZ11" s="1599"/>
      <c r="OXA11" s="879"/>
      <c r="OXB11" s="1599"/>
      <c r="OXC11" s="1599"/>
      <c r="OXD11" s="1599"/>
      <c r="OXE11" s="1599"/>
      <c r="OXF11" s="1599"/>
      <c r="OXG11" s="1599"/>
      <c r="OXH11" s="1599"/>
      <c r="OXI11" s="1599"/>
      <c r="OXJ11" s="1599"/>
      <c r="OXK11" s="1599"/>
      <c r="OXL11" s="1599"/>
      <c r="OXM11" s="1599"/>
      <c r="OXN11" s="1599"/>
      <c r="OXO11" s="1599"/>
      <c r="OXP11" s="1599"/>
      <c r="OXQ11" s="1599"/>
      <c r="OXR11" s="1599"/>
      <c r="OXS11" s="879"/>
      <c r="OXT11" s="1599"/>
      <c r="OXU11" s="1599"/>
      <c r="OXV11" s="1599"/>
      <c r="OXW11" s="1599"/>
      <c r="OXX11" s="1599"/>
      <c r="OXY11" s="1599"/>
      <c r="OXZ11" s="1599"/>
      <c r="OYA11" s="1599"/>
      <c r="OYB11" s="1599"/>
      <c r="OYC11" s="1599"/>
      <c r="OYD11" s="1599"/>
      <c r="OYE11" s="1599"/>
      <c r="OYF11" s="1599"/>
      <c r="OYG11" s="1599"/>
      <c r="OYH11" s="1599"/>
      <c r="OYI11" s="1599"/>
      <c r="OYJ11" s="1599"/>
      <c r="OYK11" s="879"/>
      <c r="OYL11" s="1599"/>
      <c r="OYM11" s="1599"/>
      <c r="OYN11" s="1599"/>
      <c r="OYO11" s="1599"/>
      <c r="OYP11" s="1599"/>
      <c r="OYQ11" s="1599"/>
      <c r="OYR11" s="1599"/>
      <c r="OYS11" s="1599"/>
      <c r="OYT11" s="1599"/>
      <c r="OYU11" s="1599"/>
      <c r="OYV11" s="1599"/>
      <c r="OYW11" s="1599"/>
      <c r="OYX11" s="1599"/>
      <c r="OYY11" s="1599"/>
      <c r="OYZ11" s="1599"/>
      <c r="OZA11" s="1599"/>
      <c r="OZB11" s="1599"/>
      <c r="OZC11" s="879"/>
      <c r="OZD11" s="1599"/>
      <c r="OZE11" s="1599"/>
      <c r="OZF11" s="1599"/>
      <c r="OZG11" s="1599"/>
      <c r="OZH11" s="1599"/>
      <c r="OZI11" s="1599"/>
      <c r="OZJ11" s="1599"/>
      <c r="OZK11" s="1599"/>
      <c r="OZL11" s="1599"/>
      <c r="OZM11" s="1599"/>
      <c r="OZN11" s="1599"/>
      <c r="OZO11" s="1599"/>
      <c r="OZP11" s="1599"/>
      <c r="OZQ11" s="1599"/>
      <c r="OZR11" s="1599"/>
      <c r="OZS11" s="1599"/>
      <c r="OZT11" s="1599"/>
      <c r="OZU11" s="879"/>
      <c r="OZV11" s="1599"/>
      <c r="OZW11" s="1599"/>
      <c r="OZX11" s="1599"/>
      <c r="OZY11" s="1599"/>
      <c r="OZZ11" s="1599"/>
      <c r="PAA11" s="1599"/>
      <c r="PAB11" s="1599"/>
      <c r="PAC11" s="1599"/>
      <c r="PAD11" s="1599"/>
      <c r="PAE11" s="1599"/>
      <c r="PAF11" s="1599"/>
      <c r="PAG11" s="1599"/>
      <c r="PAH11" s="1599"/>
      <c r="PAI11" s="1599"/>
      <c r="PAJ11" s="1599"/>
      <c r="PAK11" s="1599"/>
      <c r="PAL11" s="1599"/>
      <c r="PAM11" s="879"/>
      <c r="PAN11" s="1599"/>
      <c r="PAO11" s="1599"/>
      <c r="PAP11" s="1599"/>
      <c r="PAQ11" s="1599"/>
      <c r="PAR11" s="1599"/>
      <c r="PAS11" s="1599"/>
      <c r="PAT11" s="1599"/>
      <c r="PAU11" s="1599"/>
      <c r="PAV11" s="1599"/>
      <c r="PAW11" s="1599"/>
      <c r="PAX11" s="1599"/>
      <c r="PAY11" s="1599"/>
      <c r="PAZ11" s="1599"/>
      <c r="PBA11" s="1599"/>
      <c r="PBB11" s="1599"/>
      <c r="PBC11" s="1599"/>
      <c r="PBD11" s="1599"/>
      <c r="PBE11" s="879"/>
      <c r="PBF11" s="1599"/>
      <c r="PBG11" s="1599"/>
      <c r="PBH11" s="1599"/>
      <c r="PBI11" s="1599"/>
      <c r="PBJ11" s="1599"/>
      <c r="PBK11" s="1599"/>
      <c r="PBL11" s="1599"/>
      <c r="PBM11" s="1599"/>
      <c r="PBN11" s="1599"/>
      <c r="PBO11" s="1599"/>
      <c r="PBP11" s="1599"/>
      <c r="PBQ11" s="1599"/>
      <c r="PBR11" s="1599"/>
      <c r="PBS11" s="1599"/>
      <c r="PBT11" s="1599"/>
      <c r="PBU11" s="1599"/>
      <c r="PBV11" s="1599"/>
      <c r="PBW11" s="879"/>
      <c r="PBX11" s="1599"/>
      <c r="PBY11" s="1599"/>
      <c r="PBZ11" s="1599"/>
      <c r="PCA11" s="1599"/>
      <c r="PCB11" s="1599"/>
      <c r="PCC11" s="1599"/>
      <c r="PCD11" s="1599"/>
      <c r="PCE11" s="1599"/>
      <c r="PCF11" s="1599"/>
      <c r="PCG11" s="1599"/>
      <c r="PCH11" s="1599"/>
      <c r="PCI11" s="1599"/>
      <c r="PCJ11" s="1599"/>
      <c r="PCK11" s="1599"/>
      <c r="PCL11" s="1599"/>
      <c r="PCM11" s="1599"/>
      <c r="PCN11" s="1599"/>
      <c r="PCO11" s="879"/>
      <c r="PCP11" s="1599"/>
      <c r="PCQ11" s="1599"/>
      <c r="PCR11" s="1599"/>
      <c r="PCS11" s="1599"/>
      <c r="PCT11" s="1599"/>
      <c r="PCU11" s="1599"/>
      <c r="PCV11" s="1599"/>
      <c r="PCW11" s="1599"/>
      <c r="PCX11" s="1599"/>
      <c r="PCY11" s="1599"/>
      <c r="PCZ11" s="1599"/>
      <c r="PDA11" s="1599"/>
      <c r="PDB11" s="1599"/>
      <c r="PDC11" s="1599"/>
      <c r="PDD11" s="1599"/>
      <c r="PDE11" s="1599"/>
      <c r="PDF11" s="1599"/>
      <c r="PDG11" s="879"/>
      <c r="PDH11" s="1599"/>
      <c r="PDI11" s="1599"/>
      <c r="PDJ11" s="1599"/>
      <c r="PDK11" s="1599"/>
      <c r="PDL11" s="1599"/>
      <c r="PDM11" s="1599"/>
      <c r="PDN11" s="1599"/>
      <c r="PDO11" s="1599"/>
      <c r="PDP11" s="1599"/>
      <c r="PDQ11" s="1599"/>
      <c r="PDR11" s="1599"/>
      <c r="PDS11" s="1599"/>
      <c r="PDT11" s="1599"/>
      <c r="PDU11" s="1599"/>
      <c r="PDV11" s="1599"/>
      <c r="PDW11" s="1599"/>
      <c r="PDX11" s="1599"/>
      <c r="PDY11" s="879"/>
      <c r="PDZ11" s="1599"/>
      <c r="PEA11" s="1599"/>
      <c r="PEB11" s="1599"/>
      <c r="PEC11" s="1599"/>
      <c r="PED11" s="1599"/>
      <c r="PEE11" s="1599"/>
      <c r="PEF11" s="1599"/>
      <c r="PEG11" s="1599"/>
      <c r="PEH11" s="1599"/>
      <c r="PEI11" s="1599"/>
      <c r="PEJ11" s="1599"/>
      <c r="PEK11" s="1599"/>
      <c r="PEL11" s="1599"/>
      <c r="PEM11" s="1599"/>
      <c r="PEN11" s="1599"/>
      <c r="PEO11" s="1599"/>
      <c r="PEP11" s="1599"/>
      <c r="PEQ11" s="879"/>
      <c r="PER11" s="1599"/>
      <c r="PES11" s="1599"/>
      <c r="PET11" s="1599"/>
      <c r="PEU11" s="1599"/>
      <c r="PEV11" s="1599"/>
      <c r="PEW11" s="1599"/>
      <c r="PEX11" s="1599"/>
      <c r="PEY11" s="1599"/>
      <c r="PEZ11" s="1599"/>
      <c r="PFA11" s="1599"/>
      <c r="PFB11" s="1599"/>
      <c r="PFC11" s="1599"/>
      <c r="PFD11" s="1599"/>
      <c r="PFE11" s="1599"/>
      <c r="PFF11" s="1599"/>
      <c r="PFG11" s="1599"/>
      <c r="PFH11" s="1599"/>
      <c r="PFI11" s="879"/>
      <c r="PFJ11" s="1599"/>
      <c r="PFK11" s="1599"/>
      <c r="PFL11" s="1599"/>
      <c r="PFM11" s="1599"/>
      <c r="PFN11" s="1599"/>
      <c r="PFO11" s="1599"/>
      <c r="PFP11" s="1599"/>
      <c r="PFQ11" s="1599"/>
      <c r="PFR11" s="1599"/>
      <c r="PFS11" s="1599"/>
      <c r="PFT11" s="1599"/>
      <c r="PFU11" s="1599"/>
      <c r="PFV11" s="1599"/>
      <c r="PFW11" s="1599"/>
      <c r="PFX11" s="1599"/>
      <c r="PFY11" s="1599"/>
      <c r="PFZ11" s="1599"/>
      <c r="PGA11" s="879"/>
      <c r="PGB11" s="1599"/>
      <c r="PGC11" s="1599"/>
      <c r="PGD11" s="1599"/>
      <c r="PGE11" s="1599"/>
      <c r="PGF11" s="1599"/>
      <c r="PGG11" s="1599"/>
      <c r="PGH11" s="1599"/>
      <c r="PGI11" s="1599"/>
      <c r="PGJ11" s="1599"/>
      <c r="PGK11" s="1599"/>
      <c r="PGL11" s="1599"/>
      <c r="PGM11" s="1599"/>
      <c r="PGN11" s="1599"/>
      <c r="PGO11" s="1599"/>
      <c r="PGP11" s="1599"/>
      <c r="PGQ11" s="1599"/>
      <c r="PGR11" s="1599"/>
      <c r="PGS11" s="879"/>
      <c r="PGT11" s="1599"/>
      <c r="PGU11" s="1599"/>
      <c r="PGV11" s="1599"/>
      <c r="PGW11" s="1599"/>
      <c r="PGX11" s="1599"/>
      <c r="PGY11" s="1599"/>
      <c r="PGZ11" s="1599"/>
      <c r="PHA11" s="1599"/>
      <c r="PHB11" s="1599"/>
      <c r="PHC11" s="1599"/>
      <c r="PHD11" s="1599"/>
      <c r="PHE11" s="1599"/>
      <c r="PHF11" s="1599"/>
      <c r="PHG11" s="1599"/>
      <c r="PHH11" s="1599"/>
      <c r="PHI11" s="1599"/>
      <c r="PHJ11" s="1599"/>
      <c r="PHK11" s="879"/>
      <c r="PHL11" s="1599"/>
      <c r="PHM11" s="1599"/>
      <c r="PHN11" s="1599"/>
      <c r="PHO11" s="1599"/>
      <c r="PHP11" s="1599"/>
      <c r="PHQ11" s="1599"/>
      <c r="PHR11" s="1599"/>
      <c r="PHS11" s="1599"/>
      <c r="PHT11" s="1599"/>
      <c r="PHU11" s="1599"/>
      <c r="PHV11" s="1599"/>
      <c r="PHW11" s="1599"/>
      <c r="PHX11" s="1599"/>
      <c r="PHY11" s="1599"/>
      <c r="PHZ11" s="1599"/>
      <c r="PIA11" s="1599"/>
      <c r="PIB11" s="1599"/>
      <c r="PIC11" s="879"/>
      <c r="PID11" s="1599"/>
      <c r="PIE11" s="1599"/>
      <c r="PIF11" s="1599"/>
      <c r="PIG11" s="1599"/>
      <c r="PIH11" s="1599"/>
      <c r="PII11" s="1599"/>
      <c r="PIJ11" s="1599"/>
      <c r="PIK11" s="1599"/>
      <c r="PIL11" s="1599"/>
      <c r="PIM11" s="1599"/>
      <c r="PIN11" s="1599"/>
      <c r="PIO11" s="1599"/>
      <c r="PIP11" s="1599"/>
      <c r="PIQ11" s="1599"/>
      <c r="PIR11" s="1599"/>
      <c r="PIS11" s="1599"/>
      <c r="PIT11" s="1599"/>
      <c r="PIU11" s="879"/>
      <c r="PIV11" s="1599"/>
      <c r="PIW11" s="1599"/>
      <c r="PIX11" s="1599"/>
      <c r="PIY11" s="1599"/>
      <c r="PIZ11" s="1599"/>
      <c r="PJA11" s="1599"/>
      <c r="PJB11" s="1599"/>
      <c r="PJC11" s="1599"/>
      <c r="PJD11" s="1599"/>
      <c r="PJE11" s="1599"/>
      <c r="PJF11" s="1599"/>
      <c r="PJG11" s="1599"/>
      <c r="PJH11" s="1599"/>
      <c r="PJI11" s="1599"/>
      <c r="PJJ11" s="1599"/>
      <c r="PJK11" s="1599"/>
      <c r="PJL11" s="1599"/>
      <c r="PJM11" s="879"/>
      <c r="PJN11" s="1599"/>
      <c r="PJO11" s="1599"/>
      <c r="PJP11" s="1599"/>
      <c r="PJQ11" s="1599"/>
      <c r="PJR11" s="1599"/>
      <c r="PJS11" s="1599"/>
      <c r="PJT11" s="1599"/>
      <c r="PJU11" s="1599"/>
      <c r="PJV11" s="1599"/>
      <c r="PJW11" s="1599"/>
      <c r="PJX11" s="1599"/>
      <c r="PJY11" s="1599"/>
      <c r="PJZ11" s="1599"/>
      <c r="PKA11" s="1599"/>
      <c r="PKB11" s="1599"/>
      <c r="PKC11" s="1599"/>
      <c r="PKD11" s="1599"/>
      <c r="PKE11" s="879"/>
      <c r="PKF11" s="1599"/>
      <c r="PKG11" s="1599"/>
      <c r="PKH11" s="1599"/>
      <c r="PKI11" s="1599"/>
      <c r="PKJ11" s="1599"/>
      <c r="PKK11" s="1599"/>
      <c r="PKL11" s="1599"/>
      <c r="PKM11" s="1599"/>
      <c r="PKN11" s="1599"/>
      <c r="PKO11" s="1599"/>
      <c r="PKP11" s="1599"/>
      <c r="PKQ11" s="1599"/>
      <c r="PKR11" s="1599"/>
      <c r="PKS11" s="1599"/>
      <c r="PKT11" s="1599"/>
      <c r="PKU11" s="1599"/>
      <c r="PKV11" s="1599"/>
      <c r="PKW11" s="879"/>
      <c r="PKX11" s="1599"/>
      <c r="PKY11" s="1599"/>
      <c r="PKZ11" s="1599"/>
      <c r="PLA11" s="1599"/>
      <c r="PLB11" s="1599"/>
      <c r="PLC11" s="1599"/>
      <c r="PLD11" s="1599"/>
      <c r="PLE11" s="1599"/>
      <c r="PLF11" s="1599"/>
      <c r="PLG11" s="1599"/>
      <c r="PLH11" s="1599"/>
      <c r="PLI11" s="1599"/>
      <c r="PLJ11" s="1599"/>
      <c r="PLK11" s="1599"/>
      <c r="PLL11" s="1599"/>
      <c r="PLM11" s="1599"/>
      <c r="PLN11" s="1599"/>
      <c r="PLO11" s="879"/>
      <c r="PLP11" s="1599"/>
      <c r="PLQ11" s="1599"/>
      <c r="PLR11" s="1599"/>
      <c r="PLS11" s="1599"/>
      <c r="PLT11" s="1599"/>
      <c r="PLU11" s="1599"/>
      <c r="PLV11" s="1599"/>
      <c r="PLW11" s="1599"/>
      <c r="PLX11" s="1599"/>
      <c r="PLY11" s="1599"/>
      <c r="PLZ11" s="1599"/>
      <c r="PMA11" s="1599"/>
      <c r="PMB11" s="1599"/>
      <c r="PMC11" s="1599"/>
      <c r="PMD11" s="1599"/>
      <c r="PME11" s="1599"/>
      <c r="PMF11" s="1599"/>
      <c r="PMG11" s="879"/>
      <c r="PMH11" s="1599"/>
      <c r="PMI11" s="1599"/>
      <c r="PMJ11" s="1599"/>
      <c r="PMK11" s="1599"/>
      <c r="PML11" s="1599"/>
      <c r="PMM11" s="1599"/>
      <c r="PMN11" s="1599"/>
      <c r="PMO11" s="1599"/>
      <c r="PMP11" s="1599"/>
      <c r="PMQ11" s="1599"/>
      <c r="PMR11" s="1599"/>
      <c r="PMS11" s="1599"/>
      <c r="PMT11" s="1599"/>
      <c r="PMU11" s="1599"/>
      <c r="PMV11" s="1599"/>
      <c r="PMW11" s="1599"/>
      <c r="PMX11" s="1599"/>
      <c r="PMY11" s="879"/>
      <c r="PMZ11" s="1599"/>
      <c r="PNA11" s="1599"/>
      <c r="PNB11" s="1599"/>
      <c r="PNC11" s="1599"/>
      <c r="PND11" s="1599"/>
      <c r="PNE11" s="1599"/>
      <c r="PNF11" s="1599"/>
      <c r="PNG11" s="1599"/>
      <c r="PNH11" s="1599"/>
      <c r="PNI11" s="1599"/>
      <c r="PNJ11" s="1599"/>
      <c r="PNK11" s="1599"/>
      <c r="PNL11" s="1599"/>
      <c r="PNM11" s="1599"/>
      <c r="PNN11" s="1599"/>
      <c r="PNO11" s="1599"/>
      <c r="PNP11" s="1599"/>
      <c r="PNQ11" s="879"/>
      <c r="PNR11" s="1599"/>
      <c r="PNS11" s="1599"/>
      <c r="PNT11" s="1599"/>
      <c r="PNU11" s="1599"/>
      <c r="PNV11" s="1599"/>
      <c r="PNW11" s="1599"/>
      <c r="PNX11" s="1599"/>
      <c r="PNY11" s="1599"/>
      <c r="PNZ11" s="1599"/>
      <c r="POA11" s="1599"/>
      <c r="POB11" s="1599"/>
      <c r="POC11" s="1599"/>
      <c r="POD11" s="1599"/>
      <c r="POE11" s="1599"/>
      <c r="POF11" s="1599"/>
      <c r="POG11" s="1599"/>
      <c r="POH11" s="1599"/>
      <c r="POI11" s="879"/>
      <c r="POJ11" s="1599"/>
      <c r="POK11" s="1599"/>
      <c r="POL11" s="1599"/>
      <c r="POM11" s="1599"/>
      <c r="PON11" s="1599"/>
      <c r="POO11" s="1599"/>
      <c r="POP11" s="1599"/>
      <c r="POQ11" s="1599"/>
      <c r="POR11" s="1599"/>
      <c r="POS11" s="1599"/>
      <c r="POT11" s="1599"/>
      <c r="POU11" s="1599"/>
      <c r="POV11" s="1599"/>
      <c r="POW11" s="1599"/>
      <c r="POX11" s="1599"/>
      <c r="POY11" s="1599"/>
      <c r="POZ11" s="1599"/>
      <c r="PPA11" s="879"/>
      <c r="PPB11" s="1599"/>
      <c r="PPC11" s="1599"/>
      <c r="PPD11" s="1599"/>
      <c r="PPE11" s="1599"/>
      <c r="PPF11" s="1599"/>
      <c r="PPG11" s="1599"/>
      <c r="PPH11" s="1599"/>
      <c r="PPI11" s="1599"/>
      <c r="PPJ11" s="1599"/>
      <c r="PPK11" s="1599"/>
      <c r="PPL11" s="1599"/>
      <c r="PPM11" s="1599"/>
      <c r="PPN11" s="1599"/>
      <c r="PPO11" s="1599"/>
      <c r="PPP11" s="1599"/>
      <c r="PPQ11" s="1599"/>
      <c r="PPR11" s="1599"/>
      <c r="PPS11" s="879"/>
      <c r="PPT11" s="1599"/>
      <c r="PPU11" s="1599"/>
      <c r="PPV11" s="1599"/>
      <c r="PPW11" s="1599"/>
      <c r="PPX11" s="1599"/>
      <c r="PPY11" s="1599"/>
      <c r="PPZ11" s="1599"/>
      <c r="PQA11" s="1599"/>
      <c r="PQB11" s="1599"/>
      <c r="PQC11" s="1599"/>
      <c r="PQD11" s="1599"/>
      <c r="PQE11" s="1599"/>
      <c r="PQF11" s="1599"/>
      <c r="PQG11" s="1599"/>
      <c r="PQH11" s="1599"/>
      <c r="PQI11" s="1599"/>
      <c r="PQJ11" s="1599"/>
      <c r="PQK11" s="879"/>
      <c r="PQL11" s="1599"/>
      <c r="PQM11" s="1599"/>
      <c r="PQN11" s="1599"/>
      <c r="PQO11" s="1599"/>
      <c r="PQP11" s="1599"/>
      <c r="PQQ11" s="1599"/>
      <c r="PQR11" s="1599"/>
      <c r="PQS11" s="1599"/>
      <c r="PQT11" s="1599"/>
      <c r="PQU11" s="1599"/>
      <c r="PQV11" s="1599"/>
      <c r="PQW11" s="1599"/>
      <c r="PQX11" s="1599"/>
      <c r="PQY11" s="1599"/>
      <c r="PQZ11" s="1599"/>
      <c r="PRA11" s="1599"/>
      <c r="PRB11" s="1599"/>
      <c r="PRC11" s="879"/>
      <c r="PRD11" s="1599"/>
      <c r="PRE11" s="1599"/>
      <c r="PRF11" s="1599"/>
      <c r="PRG11" s="1599"/>
      <c r="PRH11" s="1599"/>
      <c r="PRI11" s="1599"/>
      <c r="PRJ11" s="1599"/>
      <c r="PRK11" s="1599"/>
      <c r="PRL11" s="1599"/>
      <c r="PRM11" s="1599"/>
      <c r="PRN11" s="1599"/>
      <c r="PRO11" s="1599"/>
      <c r="PRP11" s="1599"/>
      <c r="PRQ11" s="1599"/>
      <c r="PRR11" s="1599"/>
      <c r="PRS11" s="1599"/>
      <c r="PRT11" s="1599"/>
      <c r="PRU11" s="879"/>
      <c r="PRV11" s="1599"/>
      <c r="PRW11" s="1599"/>
      <c r="PRX11" s="1599"/>
      <c r="PRY11" s="1599"/>
      <c r="PRZ11" s="1599"/>
      <c r="PSA11" s="1599"/>
      <c r="PSB11" s="1599"/>
      <c r="PSC11" s="1599"/>
      <c r="PSD11" s="1599"/>
      <c r="PSE11" s="1599"/>
      <c r="PSF11" s="1599"/>
      <c r="PSG11" s="1599"/>
      <c r="PSH11" s="1599"/>
      <c r="PSI11" s="1599"/>
      <c r="PSJ11" s="1599"/>
      <c r="PSK11" s="1599"/>
      <c r="PSL11" s="1599"/>
      <c r="PSM11" s="879"/>
      <c r="PSN11" s="1599"/>
      <c r="PSO11" s="1599"/>
      <c r="PSP11" s="1599"/>
      <c r="PSQ11" s="1599"/>
      <c r="PSR11" s="1599"/>
      <c r="PSS11" s="1599"/>
      <c r="PST11" s="1599"/>
      <c r="PSU11" s="1599"/>
      <c r="PSV11" s="1599"/>
      <c r="PSW11" s="1599"/>
      <c r="PSX11" s="1599"/>
      <c r="PSY11" s="1599"/>
      <c r="PSZ11" s="1599"/>
      <c r="PTA11" s="1599"/>
      <c r="PTB11" s="1599"/>
      <c r="PTC11" s="1599"/>
      <c r="PTD11" s="1599"/>
      <c r="PTE11" s="879"/>
      <c r="PTF11" s="1599"/>
      <c r="PTG11" s="1599"/>
      <c r="PTH11" s="1599"/>
      <c r="PTI11" s="1599"/>
      <c r="PTJ11" s="1599"/>
      <c r="PTK11" s="1599"/>
      <c r="PTL11" s="1599"/>
      <c r="PTM11" s="1599"/>
      <c r="PTN11" s="1599"/>
      <c r="PTO11" s="1599"/>
      <c r="PTP11" s="1599"/>
      <c r="PTQ11" s="1599"/>
      <c r="PTR11" s="1599"/>
      <c r="PTS11" s="1599"/>
      <c r="PTT11" s="1599"/>
      <c r="PTU11" s="1599"/>
      <c r="PTV11" s="1599"/>
      <c r="PTW11" s="879"/>
      <c r="PTX11" s="1599"/>
      <c r="PTY11" s="1599"/>
      <c r="PTZ11" s="1599"/>
      <c r="PUA11" s="1599"/>
      <c r="PUB11" s="1599"/>
      <c r="PUC11" s="1599"/>
      <c r="PUD11" s="1599"/>
      <c r="PUE11" s="1599"/>
      <c r="PUF11" s="1599"/>
      <c r="PUG11" s="1599"/>
      <c r="PUH11" s="1599"/>
      <c r="PUI11" s="1599"/>
      <c r="PUJ11" s="1599"/>
      <c r="PUK11" s="1599"/>
      <c r="PUL11" s="1599"/>
      <c r="PUM11" s="1599"/>
      <c r="PUN11" s="1599"/>
      <c r="PUO11" s="879"/>
      <c r="PUP11" s="1599"/>
      <c r="PUQ11" s="1599"/>
      <c r="PUR11" s="1599"/>
      <c r="PUS11" s="1599"/>
      <c r="PUT11" s="1599"/>
      <c r="PUU11" s="1599"/>
      <c r="PUV11" s="1599"/>
      <c r="PUW11" s="1599"/>
      <c r="PUX11" s="1599"/>
      <c r="PUY11" s="1599"/>
      <c r="PUZ11" s="1599"/>
      <c r="PVA11" s="1599"/>
      <c r="PVB11" s="1599"/>
      <c r="PVC11" s="1599"/>
      <c r="PVD11" s="1599"/>
      <c r="PVE11" s="1599"/>
      <c r="PVF11" s="1599"/>
      <c r="PVG11" s="879"/>
      <c r="PVH11" s="1599"/>
      <c r="PVI11" s="1599"/>
      <c r="PVJ11" s="1599"/>
      <c r="PVK11" s="1599"/>
      <c r="PVL11" s="1599"/>
      <c r="PVM11" s="1599"/>
      <c r="PVN11" s="1599"/>
      <c r="PVO11" s="1599"/>
      <c r="PVP11" s="1599"/>
      <c r="PVQ11" s="1599"/>
      <c r="PVR11" s="1599"/>
      <c r="PVS11" s="1599"/>
      <c r="PVT11" s="1599"/>
      <c r="PVU11" s="1599"/>
      <c r="PVV11" s="1599"/>
      <c r="PVW11" s="1599"/>
      <c r="PVX11" s="1599"/>
      <c r="PVY11" s="879"/>
      <c r="PVZ11" s="1599"/>
      <c r="PWA11" s="1599"/>
      <c r="PWB11" s="1599"/>
      <c r="PWC11" s="1599"/>
      <c r="PWD11" s="1599"/>
      <c r="PWE11" s="1599"/>
      <c r="PWF11" s="1599"/>
      <c r="PWG11" s="1599"/>
      <c r="PWH11" s="1599"/>
      <c r="PWI11" s="1599"/>
      <c r="PWJ11" s="1599"/>
      <c r="PWK11" s="1599"/>
      <c r="PWL11" s="1599"/>
      <c r="PWM11" s="1599"/>
      <c r="PWN11" s="1599"/>
      <c r="PWO11" s="1599"/>
      <c r="PWP11" s="1599"/>
      <c r="PWQ11" s="879"/>
      <c r="PWR11" s="1599"/>
      <c r="PWS11" s="1599"/>
      <c r="PWT11" s="1599"/>
      <c r="PWU11" s="1599"/>
      <c r="PWV11" s="1599"/>
      <c r="PWW11" s="1599"/>
      <c r="PWX11" s="1599"/>
      <c r="PWY11" s="1599"/>
      <c r="PWZ11" s="1599"/>
      <c r="PXA11" s="1599"/>
      <c r="PXB11" s="1599"/>
      <c r="PXC11" s="1599"/>
      <c r="PXD11" s="1599"/>
      <c r="PXE11" s="1599"/>
      <c r="PXF11" s="1599"/>
      <c r="PXG11" s="1599"/>
      <c r="PXH11" s="1599"/>
      <c r="PXI11" s="879"/>
      <c r="PXJ11" s="1599"/>
      <c r="PXK11" s="1599"/>
      <c r="PXL11" s="1599"/>
      <c r="PXM11" s="1599"/>
      <c r="PXN11" s="1599"/>
      <c r="PXO11" s="1599"/>
      <c r="PXP11" s="1599"/>
      <c r="PXQ11" s="1599"/>
      <c r="PXR11" s="1599"/>
      <c r="PXS11" s="1599"/>
      <c r="PXT11" s="1599"/>
      <c r="PXU11" s="1599"/>
      <c r="PXV11" s="1599"/>
      <c r="PXW11" s="1599"/>
      <c r="PXX11" s="1599"/>
      <c r="PXY11" s="1599"/>
      <c r="PXZ11" s="1599"/>
      <c r="PYA11" s="879"/>
      <c r="PYB11" s="1599"/>
      <c r="PYC11" s="1599"/>
      <c r="PYD11" s="1599"/>
      <c r="PYE11" s="1599"/>
      <c r="PYF11" s="1599"/>
      <c r="PYG11" s="1599"/>
      <c r="PYH11" s="1599"/>
      <c r="PYI11" s="1599"/>
      <c r="PYJ11" s="1599"/>
      <c r="PYK11" s="1599"/>
      <c r="PYL11" s="1599"/>
      <c r="PYM11" s="1599"/>
      <c r="PYN11" s="1599"/>
      <c r="PYO11" s="1599"/>
      <c r="PYP11" s="1599"/>
      <c r="PYQ11" s="1599"/>
      <c r="PYR11" s="1599"/>
      <c r="PYS11" s="879"/>
      <c r="PYT11" s="1599"/>
      <c r="PYU11" s="1599"/>
      <c r="PYV11" s="1599"/>
      <c r="PYW11" s="1599"/>
      <c r="PYX11" s="1599"/>
      <c r="PYY11" s="1599"/>
      <c r="PYZ11" s="1599"/>
      <c r="PZA11" s="1599"/>
      <c r="PZB11" s="1599"/>
      <c r="PZC11" s="1599"/>
      <c r="PZD11" s="1599"/>
      <c r="PZE11" s="1599"/>
      <c r="PZF11" s="1599"/>
      <c r="PZG11" s="1599"/>
      <c r="PZH11" s="1599"/>
      <c r="PZI11" s="1599"/>
      <c r="PZJ11" s="1599"/>
      <c r="PZK11" s="879"/>
      <c r="PZL11" s="1599"/>
      <c r="PZM11" s="1599"/>
      <c r="PZN11" s="1599"/>
      <c r="PZO11" s="1599"/>
      <c r="PZP11" s="1599"/>
      <c r="PZQ11" s="1599"/>
      <c r="PZR11" s="1599"/>
      <c r="PZS11" s="1599"/>
      <c r="PZT11" s="1599"/>
      <c r="PZU11" s="1599"/>
      <c r="PZV11" s="1599"/>
      <c r="PZW11" s="1599"/>
      <c r="PZX11" s="1599"/>
      <c r="PZY11" s="1599"/>
      <c r="PZZ11" s="1599"/>
      <c r="QAA11" s="1599"/>
      <c r="QAB11" s="1599"/>
      <c r="QAC11" s="879"/>
      <c r="QAD11" s="1599"/>
      <c r="QAE11" s="1599"/>
      <c r="QAF11" s="1599"/>
      <c r="QAG11" s="1599"/>
      <c r="QAH11" s="1599"/>
      <c r="QAI11" s="1599"/>
      <c r="QAJ11" s="1599"/>
      <c r="QAK11" s="1599"/>
      <c r="QAL11" s="1599"/>
      <c r="QAM11" s="1599"/>
      <c r="QAN11" s="1599"/>
      <c r="QAO11" s="1599"/>
      <c r="QAP11" s="1599"/>
      <c r="QAQ11" s="1599"/>
      <c r="QAR11" s="1599"/>
      <c r="QAS11" s="1599"/>
      <c r="QAT11" s="1599"/>
      <c r="QAU11" s="879"/>
      <c r="QAV11" s="1599"/>
      <c r="QAW11" s="1599"/>
      <c r="QAX11" s="1599"/>
      <c r="QAY11" s="1599"/>
      <c r="QAZ11" s="1599"/>
      <c r="QBA11" s="1599"/>
      <c r="QBB11" s="1599"/>
      <c r="QBC11" s="1599"/>
      <c r="QBD11" s="1599"/>
      <c r="QBE11" s="1599"/>
      <c r="QBF11" s="1599"/>
      <c r="QBG11" s="1599"/>
      <c r="QBH11" s="1599"/>
      <c r="QBI11" s="1599"/>
      <c r="QBJ11" s="1599"/>
      <c r="QBK11" s="1599"/>
      <c r="QBL11" s="1599"/>
      <c r="QBM11" s="879"/>
      <c r="QBN11" s="1599"/>
      <c r="QBO11" s="1599"/>
      <c r="QBP11" s="1599"/>
      <c r="QBQ11" s="1599"/>
      <c r="QBR11" s="1599"/>
      <c r="QBS11" s="1599"/>
      <c r="QBT11" s="1599"/>
      <c r="QBU11" s="1599"/>
      <c r="QBV11" s="1599"/>
      <c r="QBW11" s="1599"/>
      <c r="QBX11" s="1599"/>
      <c r="QBY11" s="1599"/>
      <c r="QBZ11" s="1599"/>
      <c r="QCA11" s="1599"/>
      <c r="QCB11" s="1599"/>
      <c r="QCC11" s="1599"/>
      <c r="QCD11" s="1599"/>
      <c r="QCE11" s="879"/>
      <c r="QCF11" s="1599"/>
      <c r="QCG11" s="1599"/>
      <c r="QCH11" s="1599"/>
      <c r="QCI11" s="1599"/>
      <c r="QCJ11" s="1599"/>
      <c r="QCK11" s="1599"/>
      <c r="QCL11" s="1599"/>
      <c r="QCM11" s="1599"/>
      <c r="QCN11" s="1599"/>
      <c r="QCO11" s="1599"/>
      <c r="QCP11" s="1599"/>
      <c r="QCQ11" s="1599"/>
      <c r="QCR11" s="1599"/>
      <c r="QCS11" s="1599"/>
      <c r="QCT11" s="1599"/>
      <c r="QCU11" s="1599"/>
      <c r="QCV11" s="1599"/>
      <c r="QCW11" s="879"/>
      <c r="QCX11" s="1599"/>
      <c r="QCY11" s="1599"/>
      <c r="QCZ11" s="1599"/>
      <c r="QDA11" s="1599"/>
      <c r="QDB11" s="1599"/>
      <c r="QDC11" s="1599"/>
      <c r="QDD11" s="1599"/>
      <c r="QDE11" s="1599"/>
      <c r="QDF11" s="1599"/>
      <c r="QDG11" s="1599"/>
      <c r="QDH11" s="1599"/>
      <c r="QDI11" s="1599"/>
      <c r="QDJ11" s="1599"/>
      <c r="QDK11" s="1599"/>
      <c r="QDL11" s="1599"/>
      <c r="QDM11" s="1599"/>
      <c r="QDN11" s="1599"/>
      <c r="QDO11" s="879"/>
      <c r="QDP11" s="1599"/>
      <c r="QDQ11" s="1599"/>
      <c r="QDR11" s="1599"/>
      <c r="QDS11" s="1599"/>
      <c r="QDT11" s="1599"/>
      <c r="QDU11" s="1599"/>
      <c r="QDV11" s="1599"/>
      <c r="QDW11" s="1599"/>
      <c r="QDX11" s="1599"/>
      <c r="QDY11" s="1599"/>
      <c r="QDZ11" s="1599"/>
      <c r="QEA11" s="1599"/>
      <c r="QEB11" s="1599"/>
      <c r="QEC11" s="1599"/>
      <c r="QED11" s="1599"/>
      <c r="QEE11" s="1599"/>
      <c r="QEF11" s="1599"/>
      <c r="QEG11" s="879"/>
      <c r="QEH11" s="1599"/>
      <c r="QEI11" s="1599"/>
      <c r="QEJ11" s="1599"/>
      <c r="QEK11" s="1599"/>
      <c r="QEL11" s="1599"/>
      <c r="QEM11" s="1599"/>
      <c r="QEN11" s="1599"/>
      <c r="QEO11" s="1599"/>
      <c r="QEP11" s="1599"/>
      <c r="QEQ11" s="1599"/>
      <c r="QER11" s="1599"/>
      <c r="QES11" s="1599"/>
      <c r="QET11" s="1599"/>
      <c r="QEU11" s="1599"/>
      <c r="QEV11" s="1599"/>
      <c r="QEW11" s="1599"/>
      <c r="QEX11" s="1599"/>
      <c r="QEY11" s="879"/>
      <c r="QEZ11" s="1599"/>
      <c r="QFA11" s="1599"/>
      <c r="QFB11" s="1599"/>
      <c r="QFC11" s="1599"/>
      <c r="QFD11" s="1599"/>
      <c r="QFE11" s="1599"/>
      <c r="QFF11" s="1599"/>
      <c r="QFG11" s="1599"/>
      <c r="QFH11" s="1599"/>
      <c r="QFI11" s="1599"/>
      <c r="QFJ11" s="1599"/>
      <c r="QFK11" s="1599"/>
      <c r="QFL11" s="1599"/>
      <c r="QFM11" s="1599"/>
      <c r="QFN11" s="1599"/>
      <c r="QFO11" s="1599"/>
      <c r="QFP11" s="1599"/>
      <c r="QFQ11" s="879"/>
      <c r="QFR11" s="1599"/>
      <c r="QFS11" s="1599"/>
      <c r="QFT11" s="1599"/>
      <c r="QFU11" s="1599"/>
      <c r="QFV11" s="1599"/>
      <c r="QFW11" s="1599"/>
      <c r="QFX11" s="1599"/>
      <c r="QFY11" s="1599"/>
      <c r="QFZ11" s="1599"/>
      <c r="QGA11" s="1599"/>
      <c r="QGB11" s="1599"/>
      <c r="QGC11" s="1599"/>
      <c r="QGD11" s="1599"/>
      <c r="QGE11" s="1599"/>
      <c r="QGF11" s="1599"/>
      <c r="QGG11" s="1599"/>
      <c r="QGH11" s="1599"/>
      <c r="QGI11" s="879"/>
      <c r="QGJ11" s="1599"/>
      <c r="QGK11" s="1599"/>
      <c r="QGL11" s="1599"/>
      <c r="QGM11" s="1599"/>
      <c r="QGN11" s="1599"/>
      <c r="QGO11" s="1599"/>
      <c r="QGP11" s="1599"/>
      <c r="QGQ11" s="1599"/>
      <c r="QGR11" s="1599"/>
      <c r="QGS11" s="1599"/>
      <c r="QGT11" s="1599"/>
      <c r="QGU11" s="1599"/>
      <c r="QGV11" s="1599"/>
      <c r="QGW11" s="1599"/>
      <c r="QGX11" s="1599"/>
      <c r="QGY11" s="1599"/>
      <c r="QGZ11" s="1599"/>
      <c r="QHA11" s="879"/>
      <c r="QHB11" s="1599"/>
      <c r="QHC11" s="1599"/>
      <c r="QHD11" s="1599"/>
      <c r="QHE11" s="1599"/>
      <c r="QHF11" s="1599"/>
      <c r="QHG11" s="1599"/>
      <c r="QHH11" s="1599"/>
      <c r="QHI11" s="1599"/>
      <c r="QHJ11" s="1599"/>
      <c r="QHK11" s="1599"/>
      <c r="QHL11" s="1599"/>
      <c r="QHM11" s="1599"/>
      <c r="QHN11" s="1599"/>
      <c r="QHO11" s="1599"/>
      <c r="QHP11" s="1599"/>
      <c r="QHQ11" s="1599"/>
      <c r="QHR11" s="1599"/>
      <c r="QHS11" s="879"/>
      <c r="QHT11" s="1599"/>
      <c r="QHU11" s="1599"/>
      <c r="QHV11" s="1599"/>
      <c r="QHW11" s="1599"/>
      <c r="QHX11" s="1599"/>
      <c r="QHY11" s="1599"/>
      <c r="QHZ11" s="1599"/>
      <c r="QIA11" s="1599"/>
      <c r="QIB11" s="1599"/>
      <c r="QIC11" s="1599"/>
      <c r="QID11" s="1599"/>
      <c r="QIE11" s="1599"/>
      <c r="QIF11" s="1599"/>
      <c r="QIG11" s="1599"/>
      <c r="QIH11" s="1599"/>
      <c r="QII11" s="1599"/>
      <c r="QIJ11" s="1599"/>
      <c r="QIK11" s="879"/>
      <c r="QIL11" s="1599"/>
      <c r="QIM11" s="1599"/>
      <c r="QIN11" s="1599"/>
      <c r="QIO11" s="1599"/>
      <c r="QIP11" s="1599"/>
      <c r="QIQ11" s="1599"/>
      <c r="QIR11" s="1599"/>
      <c r="QIS11" s="1599"/>
      <c r="QIT11" s="1599"/>
      <c r="QIU11" s="1599"/>
      <c r="QIV11" s="1599"/>
      <c r="QIW11" s="1599"/>
      <c r="QIX11" s="1599"/>
      <c r="QIY11" s="1599"/>
      <c r="QIZ11" s="1599"/>
      <c r="QJA11" s="1599"/>
      <c r="QJB11" s="1599"/>
      <c r="QJC11" s="879"/>
      <c r="QJD11" s="1599"/>
      <c r="QJE11" s="1599"/>
      <c r="QJF11" s="1599"/>
      <c r="QJG11" s="1599"/>
      <c r="QJH11" s="1599"/>
      <c r="QJI11" s="1599"/>
      <c r="QJJ11" s="1599"/>
      <c r="QJK11" s="1599"/>
      <c r="QJL11" s="1599"/>
      <c r="QJM11" s="1599"/>
      <c r="QJN11" s="1599"/>
      <c r="QJO11" s="1599"/>
      <c r="QJP11" s="1599"/>
      <c r="QJQ11" s="1599"/>
      <c r="QJR11" s="1599"/>
      <c r="QJS11" s="1599"/>
      <c r="QJT11" s="1599"/>
      <c r="QJU11" s="879"/>
      <c r="QJV11" s="1599"/>
      <c r="QJW11" s="1599"/>
      <c r="QJX11" s="1599"/>
      <c r="QJY11" s="1599"/>
      <c r="QJZ11" s="1599"/>
      <c r="QKA11" s="1599"/>
      <c r="QKB11" s="1599"/>
      <c r="QKC11" s="1599"/>
      <c r="QKD11" s="1599"/>
      <c r="QKE11" s="1599"/>
      <c r="QKF11" s="1599"/>
      <c r="QKG11" s="1599"/>
      <c r="QKH11" s="1599"/>
      <c r="QKI11" s="1599"/>
      <c r="QKJ11" s="1599"/>
      <c r="QKK11" s="1599"/>
      <c r="QKL11" s="1599"/>
      <c r="QKM11" s="879"/>
      <c r="QKN11" s="1599"/>
      <c r="QKO11" s="1599"/>
      <c r="QKP11" s="1599"/>
      <c r="QKQ11" s="1599"/>
      <c r="QKR11" s="1599"/>
      <c r="QKS11" s="1599"/>
      <c r="QKT11" s="1599"/>
      <c r="QKU11" s="1599"/>
      <c r="QKV11" s="1599"/>
      <c r="QKW11" s="1599"/>
      <c r="QKX11" s="1599"/>
      <c r="QKY11" s="1599"/>
      <c r="QKZ11" s="1599"/>
      <c r="QLA11" s="1599"/>
      <c r="QLB11" s="1599"/>
      <c r="QLC11" s="1599"/>
      <c r="QLD11" s="1599"/>
      <c r="QLE11" s="879"/>
      <c r="QLF11" s="1599"/>
      <c r="QLG11" s="1599"/>
      <c r="QLH11" s="1599"/>
      <c r="QLI11" s="1599"/>
      <c r="QLJ11" s="1599"/>
      <c r="QLK11" s="1599"/>
      <c r="QLL11" s="1599"/>
      <c r="QLM11" s="1599"/>
      <c r="QLN11" s="1599"/>
      <c r="QLO11" s="1599"/>
      <c r="QLP11" s="1599"/>
      <c r="QLQ11" s="1599"/>
      <c r="QLR11" s="1599"/>
      <c r="QLS11" s="1599"/>
      <c r="QLT11" s="1599"/>
      <c r="QLU11" s="1599"/>
      <c r="QLV11" s="1599"/>
      <c r="QLW11" s="879"/>
      <c r="QLX11" s="1599"/>
      <c r="QLY11" s="1599"/>
      <c r="QLZ11" s="1599"/>
      <c r="QMA11" s="1599"/>
      <c r="QMB11" s="1599"/>
      <c r="QMC11" s="1599"/>
      <c r="QMD11" s="1599"/>
      <c r="QME11" s="1599"/>
      <c r="QMF11" s="1599"/>
      <c r="QMG11" s="1599"/>
      <c r="QMH11" s="1599"/>
      <c r="QMI11" s="1599"/>
      <c r="QMJ11" s="1599"/>
      <c r="QMK11" s="1599"/>
      <c r="QML11" s="1599"/>
      <c r="QMM11" s="1599"/>
      <c r="QMN11" s="1599"/>
      <c r="QMO11" s="879"/>
      <c r="QMP11" s="1599"/>
      <c r="QMQ11" s="1599"/>
      <c r="QMR11" s="1599"/>
      <c r="QMS11" s="1599"/>
      <c r="QMT11" s="1599"/>
      <c r="QMU11" s="1599"/>
      <c r="QMV11" s="1599"/>
      <c r="QMW11" s="1599"/>
      <c r="QMX11" s="1599"/>
      <c r="QMY11" s="1599"/>
      <c r="QMZ11" s="1599"/>
      <c r="QNA11" s="1599"/>
      <c r="QNB11" s="1599"/>
      <c r="QNC11" s="1599"/>
      <c r="QND11" s="1599"/>
      <c r="QNE11" s="1599"/>
      <c r="QNF11" s="1599"/>
      <c r="QNG11" s="879"/>
      <c r="QNH11" s="1599"/>
      <c r="QNI11" s="1599"/>
      <c r="QNJ11" s="1599"/>
      <c r="QNK11" s="1599"/>
      <c r="QNL11" s="1599"/>
      <c r="QNM11" s="1599"/>
      <c r="QNN11" s="1599"/>
      <c r="QNO11" s="1599"/>
      <c r="QNP11" s="1599"/>
      <c r="QNQ11" s="1599"/>
      <c r="QNR11" s="1599"/>
      <c r="QNS11" s="1599"/>
      <c r="QNT11" s="1599"/>
      <c r="QNU11" s="1599"/>
      <c r="QNV11" s="1599"/>
      <c r="QNW11" s="1599"/>
      <c r="QNX11" s="1599"/>
      <c r="QNY11" s="879"/>
      <c r="QNZ11" s="1599"/>
      <c r="QOA11" s="1599"/>
      <c r="QOB11" s="1599"/>
      <c r="QOC11" s="1599"/>
      <c r="QOD11" s="1599"/>
      <c r="QOE11" s="1599"/>
      <c r="QOF11" s="1599"/>
      <c r="QOG11" s="1599"/>
      <c r="QOH11" s="1599"/>
      <c r="QOI11" s="1599"/>
      <c r="QOJ11" s="1599"/>
      <c r="QOK11" s="1599"/>
      <c r="QOL11" s="1599"/>
      <c r="QOM11" s="1599"/>
      <c r="QON11" s="1599"/>
      <c r="QOO11" s="1599"/>
      <c r="QOP11" s="1599"/>
      <c r="QOQ11" s="879"/>
      <c r="QOR11" s="1599"/>
      <c r="QOS11" s="1599"/>
      <c r="QOT11" s="1599"/>
      <c r="QOU11" s="1599"/>
      <c r="QOV11" s="1599"/>
      <c r="QOW11" s="1599"/>
      <c r="QOX11" s="1599"/>
      <c r="QOY11" s="1599"/>
      <c r="QOZ11" s="1599"/>
      <c r="QPA11" s="1599"/>
      <c r="QPB11" s="1599"/>
      <c r="QPC11" s="1599"/>
      <c r="QPD11" s="1599"/>
      <c r="QPE11" s="1599"/>
      <c r="QPF11" s="1599"/>
      <c r="QPG11" s="1599"/>
      <c r="QPH11" s="1599"/>
      <c r="QPI11" s="879"/>
      <c r="QPJ11" s="1599"/>
      <c r="QPK11" s="1599"/>
      <c r="QPL11" s="1599"/>
      <c r="QPM11" s="1599"/>
      <c r="QPN11" s="1599"/>
      <c r="QPO11" s="1599"/>
      <c r="QPP11" s="1599"/>
      <c r="QPQ11" s="1599"/>
      <c r="QPR11" s="1599"/>
      <c r="QPS11" s="1599"/>
      <c r="QPT11" s="1599"/>
      <c r="QPU11" s="1599"/>
      <c r="QPV11" s="1599"/>
      <c r="QPW11" s="1599"/>
      <c r="QPX11" s="1599"/>
      <c r="QPY11" s="1599"/>
      <c r="QPZ11" s="1599"/>
      <c r="QQA11" s="879"/>
      <c r="QQB11" s="1599"/>
      <c r="QQC11" s="1599"/>
      <c r="QQD11" s="1599"/>
      <c r="QQE11" s="1599"/>
      <c r="QQF11" s="1599"/>
      <c r="QQG11" s="1599"/>
      <c r="QQH11" s="1599"/>
      <c r="QQI11" s="1599"/>
      <c r="QQJ11" s="1599"/>
      <c r="QQK11" s="1599"/>
      <c r="QQL11" s="1599"/>
      <c r="QQM11" s="1599"/>
      <c r="QQN11" s="1599"/>
      <c r="QQO11" s="1599"/>
      <c r="QQP11" s="1599"/>
      <c r="QQQ11" s="1599"/>
      <c r="QQR11" s="1599"/>
      <c r="QQS11" s="879"/>
      <c r="QQT11" s="1599"/>
      <c r="QQU11" s="1599"/>
      <c r="QQV11" s="1599"/>
      <c r="QQW11" s="1599"/>
      <c r="QQX11" s="1599"/>
      <c r="QQY11" s="1599"/>
      <c r="QQZ11" s="1599"/>
      <c r="QRA11" s="1599"/>
      <c r="QRB11" s="1599"/>
      <c r="QRC11" s="1599"/>
      <c r="QRD11" s="1599"/>
      <c r="QRE11" s="1599"/>
      <c r="QRF11" s="1599"/>
      <c r="QRG11" s="1599"/>
      <c r="QRH11" s="1599"/>
      <c r="QRI11" s="1599"/>
      <c r="QRJ11" s="1599"/>
      <c r="QRK11" s="879"/>
      <c r="QRL11" s="1599"/>
      <c r="QRM11" s="1599"/>
      <c r="QRN11" s="1599"/>
      <c r="QRO11" s="1599"/>
      <c r="QRP11" s="1599"/>
      <c r="QRQ11" s="1599"/>
      <c r="QRR11" s="1599"/>
      <c r="QRS11" s="1599"/>
      <c r="QRT11" s="1599"/>
      <c r="QRU11" s="1599"/>
      <c r="QRV11" s="1599"/>
      <c r="QRW11" s="1599"/>
      <c r="QRX11" s="1599"/>
      <c r="QRY11" s="1599"/>
      <c r="QRZ11" s="1599"/>
      <c r="QSA11" s="1599"/>
      <c r="QSB11" s="1599"/>
      <c r="QSC11" s="879"/>
      <c r="QSD11" s="1599"/>
      <c r="QSE11" s="1599"/>
      <c r="QSF11" s="1599"/>
      <c r="QSG11" s="1599"/>
      <c r="QSH11" s="1599"/>
      <c r="QSI11" s="1599"/>
      <c r="QSJ11" s="1599"/>
      <c r="QSK11" s="1599"/>
      <c r="QSL11" s="1599"/>
      <c r="QSM11" s="1599"/>
      <c r="QSN11" s="1599"/>
      <c r="QSO11" s="1599"/>
      <c r="QSP11" s="1599"/>
      <c r="QSQ11" s="1599"/>
      <c r="QSR11" s="1599"/>
      <c r="QSS11" s="1599"/>
      <c r="QST11" s="1599"/>
      <c r="QSU11" s="879"/>
      <c r="QSV11" s="1599"/>
      <c r="QSW11" s="1599"/>
      <c r="QSX11" s="1599"/>
      <c r="QSY11" s="1599"/>
      <c r="QSZ11" s="1599"/>
      <c r="QTA11" s="1599"/>
      <c r="QTB11" s="1599"/>
      <c r="QTC11" s="1599"/>
      <c r="QTD11" s="1599"/>
      <c r="QTE11" s="1599"/>
      <c r="QTF11" s="1599"/>
      <c r="QTG11" s="1599"/>
      <c r="QTH11" s="1599"/>
      <c r="QTI11" s="1599"/>
      <c r="QTJ11" s="1599"/>
      <c r="QTK11" s="1599"/>
      <c r="QTL11" s="1599"/>
      <c r="QTM11" s="879"/>
      <c r="QTN11" s="1599"/>
      <c r="QTO11" s="1599"/>
      <c r="QTP11" s="1599"/>
      <c r="QTQ11" s="1599"/>
      <c r="QTR11" s="1599"/>
      <c r="QTS11" s="1599"/>
      <c r="QTT11" s="1599"/>
      <c r="QTU11" s="1599"/>
      <c r="QTV11" s="1599"/>
      <c r="QTW11" s="1599"/>
      <c r="QTX11" s="1599"/>
      <c r="QTY11" s="1599"/>
      <c r="QTZ11" s="1599"/>
      <c r="QUA11" s="1599"/>
      <c r="QUB11" s="1599"/>
      <c r="QUC11" s="1599"/>
      <c r="QUD11" s="1599"/>
      <c r="QUE11" s="879"/>
      <c r="QUF11" s="1599"/>
      <c r="QUG11" s="1599"/>
      <c r="QUH11" s="1599"/>
      <c r="QUI11" s="1599"/>
      <c r="QUJ11" s="1599"/>
      <c r="QUK11" s="1599"/>
      <c r="QUL11" s="1599"/>
      <c r="QUM11" s="1599"/>
      <c r="QUN11" s="1599"/>
      <c r="QUO11" s="1599"/>
      <c r="QUP11" s="1599"/>
      <c r="QUQ11" s="1599"/>
      <c r="QUR11" s="1599"/>
      <c r="QUS11" s="1599"/>
      <c r="QUT11" s="1599"/>
      <c r="QUU11" s="1599"/>
      <c r="QUV11" s="1599"/>
      <c r="QUW11" s="879"/>
      <c r="QUX11" s="1599"/>
      <c r="QUY11" s="1599"/>
      <c r="QUZ11" s="1599"/>
      <c r="QVA11" s="1599"/>
      <c r="QVB11" s="1599"/>
      <c r="QVC11" s="1599"/>
      <c r="QVD11" s="1599"/>
      <c r="QVE11" s="1599"/>
      <c r="QVF11" s="1599"/>
      <c r="QVG11" s="1599"/>
      <c r="QVH11" s="1599"/>
      <c r="QVI11" s="1599"/>
      <c r="QVJ11" s="1599"/>
      <c r="QVK11" s="1599"/>
      <c r="QVL11" s="1599"/>
      <c r="QVM11" s="1599"/>
      <c r="QVN11" s="1599"/>
      <c r="QVO11" s="879"/>
      <c r="QVP11" s="1599"/>
      <c r="QVQ11" s="1599"/>
      <c r="QVR11" s="1599"/>
      <c r="QVS11" s="1599"/>
      <c r="QVT11" s="1599"/>
      <c r="QVU11" s="1599"/>
      <c r="QVV11" s="1599"/>
      <c r="QVW11" s="1599"/>
      <c r="QVX11" s="1599"/>
      <c r="QVY11" s="1599"/>
      <c r="QVZ11" s="1599"/>
      <c r="QWA11" s="1599"/>
      <c r="QWB11" s="1599"/>
      <c r="QWC11" s="1599"/>
      <c r="QWD11" s="1599"/>
      <c r="QWE11" s="1599"/>
      <c r="QWF11" s="1599"/>
      <c r="QWG11" s="879"/>
      <c r="QWH11" s="1599"/>
      <c r="QWI11" s="1599"/>
      <c r="QWJ11" s="1599"/>
      <c r="QWK11" s="1599"/>
      <c r="QWL11" s="1599"/>
      <c r="QWM11" s="1599"/>
      <c r="QWN11" s="1599"/>
      <c r="QWO11" s="1599"/>
      <c r="QWP11" s="1599"/>
      <c r="QWQ11" s="1599"/>
      <c r="QWR11" s="1599"/>
      <c r="QWS11" s="1599"/>
      <c r="QWT11" s="1599"/>
      <c r="QWU11" s="1599"/>
      <c r="QWV11" s="1599"/>
      <c r="QWW11" s="1599"/>
      <c r="QWX11" s="1599"/>
      <c r="QWY11" s="879"/>
      <c r="QWZ11" s="1599"/>
      <c r="QXA11" s="1599"/>
      <c r="QXB11" s="1599"/>
      <c r="QXC11" s="1599"/>
      <c r="QXD11" s="1599"/>
      <c r="QXE11" s="1599"/>
      <c r="QXF11" s="1599"/>
      <c r="QXG11" s="1599"/>
      <c r="QXH11" s="1599"/>
      <c r="QXI11" s="1599"/>
      <c r="QXJ11" s="1599"/>
      <c r="QXK11" s="1599"/>
      <c r="QXL11" s="1599"/>
      <c r="QXM11" s="1599"/>
      <c r="QXN11" s="1599"/>
      <c r="QXO11" s="1599"/>
      <c r="QXP11" s="1599"/>
      <c r="QXQ11" s="879"/>
      <c r="QXR11" s="1599"/>
      <c r="QXS11" s="1599"/>
      <c r="QXT11" s="1599"/>
      <c r="QXU11" s="1599"/>
      <c r="QXV11" s="1599"/>
      <c r="QXW11" s="1599"/>
      <c r="QXX11" s="1599"/>
      <c r="QXY11" s="1599"/>
      <c r="QXZ11" s="1599"/>
      <c r="QYA11" s="1599"/>
      <c r="QYB11" s="1599"/>
      <c r="QYC11" s="1599"/>
      <c r="QYD11" s="1599"/>
      <c r="QYE11" s="1599"/>
      <c r="QYF11" s="1599"/>
      <c r="QYG11" s="1599"/>
      <c r="QYH11" s="1599"/>
      <c r="QYI11" s="879"/>
      <c r="QYJ11" s="1599"/>
      <c r="QYK11" s="1599"/>
      <c r="QYL11" s="1599"/>
      <c r="QYM11" s="1599"/>
      <c r="QYN11" s="1599"/>
      <c r="QYO11" s="1599"/>
      <c r="QYP11" s="1599"/>
      <c r="QYQ11" s="1599"/>
      <c r="QYR11" s="1599"/>
      <c r="QYS11" s="1599"/>
      <c r="QYT11" s="1599"/>
      <c r="QYU11" s="1599"/>
      <c r="QYV11" s="1599"/>
      <c r="QYW11" s="1599"/>
      <c r="QYX11" s="1599"/>
      <c r="QYY11" s="1599"/>
      <c r="QYZ11" s="1599"/>
      <c r="QZA11" s="879"/>
      <c r="QZB11" s="1599"/>
      <c r="QZC11" s="1599"/>
      <c r="QZD11" s="1599"/>
      <c r="QZE11" s="1599"/>
      <c r="QZF11" s="1599"/>
      <c r="QZG11" s="1599"/>
      <c r="QZH11" s="1599"/>
      <c r="QZI11" s="1599"/>
      <c r="QZJ11" s="1599"/>
      <c r="QZK11" s="1599"/>
      <c r="QZL11" s="1599"/>
      <c r="QZM11" s="1599"/>
      <c r="QZN11" s="1599"/>
      <c r="QZO11" s="1599"/>
      <c r="QZP11" s="1599"/>
      <c r="QZQ11" s="1599"/>
      <c r="QZR11" s="1599"/>
      <c r="QZS11" s="879"/>
      <c r="QZT11" s="1599"/>
      <c r="QZU11" s="1599"/>
      <c r="QZV11" s="1599"/>
      <c r="QZW11" s="1599"/>
      <c r="QZX11" s="1599"/>
      <c r="QZY11" s="1599"/>
      <c r="QZZ11" s="1599"/>
      <c r="RAA11" s="1599"/>
      <c r="RAB11" s="1599"/>
      <c r="RAC11" s="1599"/>
      <c r="RAD11" s="1599"/>
      <c r="RAE11" s="1599"/>
      <c r="RAF11" s="1599"/>
      <c r="RAG11" s="1599"/>
      <c r="RAH11" s="1599"/>
      <c r="RAI11" s="1599"/>
      <c r="RAJ11" s="1599"/>
      <c r="RAK11" s="879"/>
      <c r="RAL11" s="1599"/>
      <c r="RAM11" s="1599"/>
      <c r="RAN11" s="1599"/>
      <c r="RAO11" s="1599"/>
      <c r="RAP11" s="1599"/>
      <c r="RAQ11" s="1599"/>
      <c r="RAR11" s="1599"/>
      <c r="RAS11" s="1599"/>
      <c r="RAT11" s="1599"/>
      <c r="RAU11" s="1599"/>
      <c r="RAV11" s="1599"/>
      <c r="RAW11" s="1599"/>
      <c r="RAX11" s="1599"/>
      <c r="RAY11" s="1599"/>
      <c r="RAZ11" s="1599"/>
      <c r="RBA11" s="1599"/>
      <c r="RBB11" s="1599"/>
      <c r="RBC11" s="879"/>
      <c r="RBD11" s="1599"/>
      <c r="RBE11" s="1599"/>
      <c r="RBF11" s="1599"/>
      <c r="RBG11" s="1599"/>
      <c r="RBH11" s="1599"/>
      <c r="RBI11" s="1599"/>
      <c r="RBJ11" s="1599"/>
      <c r="RBK11" s="1599"/>
      <c r="RBL11" s="1599"/>
      <c r="RBM11" s="1599"/>
      <c r="RBN11" s="1599"/>
      <c r="RBO11" s="1599"/>
      <c r="RBP11" s="1599"/>
      <c r="RBQ11" s="1599"/>
      <c r="RBR11" s="1599"/>
      <c r="RBS11" s="1599"/>
      <c r="RBT11" s="1599"/>
      <c r="RBU11" s="879"/>
      <c r="RBV11" s="1599"/>
      <c r="RBW11" s="1599"/>
      <c r="RBX11" s="1599"/>
      <c r="RBY11" s="1599"/>
      <c r="RBZ11" s="1599"/>
      <c r="RCA11" s="1599"/>
      <c r="RCB11" s="1599"/>
      <c r="RCC11" s="1599"/>
      <c r="RCD11" s="1599"/>
      <c r="RCE11" s="1599"/>
      <c r="RCF11" s="1599"/>
      <c r="RCG11" s="1599"/>
      <c r="RCH11" s="1599"/>
      <c r="RCI11" s="1599"/>
      <c r="RCJ11" s="1599"/>
      <c r="RCK11" s="1599"/>
      <c r="RCL11" s="1599"/>
      <c r="RCM11" s="879"/>
      <c r="RCN11" s="1599"/>
      <c r="RCO11" s="1599"/>
      <c r="RCP11" s="1599"/>
      <c r="RCQ11" s="1599"/>
      <c r="RCR11" s="1599"/>
      <c r="RCS11" s="1599"/>
      <c r="RCT11" s="1599"/>
      <c r="RCU11" s="1599"/>
      <c r="RCV11" s="1599"/>
      <c r="RCW11" s="1599"/>
      <c r="RCX11" s="1599"/>
      <c r="RCY11" s="1599"/>
      <c r="RCZ11" s="1599"/>
      <c r="RDA11" s="1599"/>
      <c r="RDB11" s="1599"/>
      <c r="RDC11" s="1599"/>
      <c r="RDD11" s="1599"/>
      <c r="RDE11" s="879"/>
      <c r="RDF11" s="1599"/>
      <c r="RDG11" s="1599"/>
      <c r="RDH11" s="1599"/>
      <c r="RDI11" s="1599"/>
      <c r="RDJ11" s="1599"/>
      <c r="RDK11" s="1599"/>
      <c r="RDL11" s="1599"/>
      <c r="RDM11" s="1599"/>
      <c r="RDN11" s="1599"/>
      <c r="RDO11" s="1599"/>
      <c r="RDP11" s="1599"/>
      <c r="RDQ11" s="1599"/>
      <c r="RDR11" s="1599"/>
      <c r="RDS11" s="1599"/>
      <c r="RDT11" s="1599"/>
      <c r="RDU11" s="1599"/>
      <c r="RDV11" s="1599"/>
      <c r="RDW11" s="879"/>
      <c r="RDX11" s="1599"/>
      <c r="RDY11" s="1599"/>
      <c r="RDZ11" s="1599"/>
      <c r="REA11" s="1599"/>
      <c r="REB11" s="1599"/>
      <c r="REC11" s="1599"/>
      <c r="RED11" s="1599"/>
      <c r="REE11" s="1599"/>
      <c r="REF11" s="1599"/>
      <c r="REG11" s="1599"/>
      <c r="REH11" s="1599"/>
      <c r="REI11" s="1599"/>
      <c r="REJ11" s="1599"/>
      <c r="REK11" s="1599"/>
      <c r="REL11" s="1599"/>
      <c r="REM11" s="1599"/>
      <c r="REN11" s="1599"/>
      <c r="REO11" s="879"/>
      <c r="REP11" s="1599"/>
      <c r="REQ11" s="1599"/>
      <c r="RER11" s="1599"/>
      <c r="RES11" s="1599"/>
      <c r="RET11" s="1599"/>
      <c r="REU11" s="1599"/>
      <c r="REV11" s="1599"/>
      <c r="REW11" s="1599"/>
      <c r="REX11" s="1599"/>
      <c r="REY11" s="1599"/>
      <c r="REZ11" s="1599"/>
      <c r="RFA11" s="1599"/>
      <c r="RFB11" s="1599"/>
      <c r="RFC11" s="1599"/>
      <c r="RFD11" s="1599"/>
      <c r="RFE11" s="1599"/>
      <c r="RFF11" s="1599"/>
      <c r="RFG11" s="879"/>
      <c r="RFH11" s="1599"/>
      <c r="RFI11" s="1599"/>
      <c r="RFJ11" s="1599"/>
      <c r="RFK11" s="1599"/>
      <c r="RFL11" s="1599"/>
      <c r="RFM11" s="1599"/>
      <c r="RFN11" s="1599"/>
      <c r="RFO11" s="1599"/>
      <c r="RFP11" s="1599"/>
      <c r="RFQ11" s="1599"/>
      <c r="RFR11" s="1599"/>
      <c r="RFS11" s="1599"/>
      <c r="RFT11" s="1599"/>
      <c r="RFU11" s="1599"/>
      <c r="RFV11" s="1599"/>
      <c r="RFW11" s="1599"/>
      <c r="RFX11" s="1599"/>
      <c r="RFY11" s="879"/>
      <c r="RFZ11" s="1599"/>
      <c r="RGA11" s="1599"/>
      <c r="RGB11" s="1599"/>
      <c r="RGC11" s="1599"/>
      <c r="RGD11" s="1599"/>
      <c r="RGE11" s="1599"/>
      <c r="RGF11" s="1599"/>
      <c r="RGG11" s="1599"/>
      <c r="RGH11" s="1599"/>
      <c r="RGI11" s="1599"/>
      <c r="RGJ11" s="1599"/>
      <c r="RGK11" s="1599"/>
      <c r="RGL11" s="1599"/>
      <c r="RGM11" s="1599"/>
      <c r="RGN11" s="1599"/>
      <c r="RGO11" s="1599"/>
      <c r="RGP11" s="1599"/>
      <c r="RGQ11" s="879"/>
      <c r="RGR11" s="1599"/>
      <c r="RGS11" s="1599"/>
      <c r="RGT11" s="1599"/>
      <c r="RGU11" s="1599"/>
      <c r="RGV11" s="1599"/>
      <c r="RGW11" s="1599"/>
      <c r="RGX11" s="1599"/>
      <c r="RGY11" s="1599"/>
      <c r="RGZ11" s="1599"/>
      <c r="RHA11" s="1599"/>
      <c r="RHB11" s="1599"/>
      <c r="RHC11" s="1599"/>
      <c r="RHD11" s="1599"/>
      <c r="RHE11" s="1599"/>
      <c r="RHF11" s="1599"/>
      <c r="RHG11" s="1599"/>
      <c r="RHH11" s="1599"/>
      <c r="RHI11" s="879"/>
      <c r="RHJ11" s="1599"/>
      <c r="RHK11" s="1599"/>
      <c r="RHL11" s="1599"/>
      <c r="RHM11" s="1599"/>
      <c r="RHN11" s="1599"/>
      <c r="RHO11" s="1599"/>
      <c r="RHP11" s="1599"/>
      <c r="RHQ11" s="1599"/>
      <c r="RHR11" s="1599"/>
      <c r="RHS11" s="1599"/>
      <c r="RHT11" s="1599"/>
      <c r="RHU11" s="1599"/>
      <c r="RHV11" s="1599"/>
      <c r="RHW11" s="1599"/>
      <c r="RHX11" s="1599"/>
      <c r="RHY11" s="1599"/>
      <c r="RHZ11" s="1599"/>
      <c r="RIA11" s="879"/>
      <c r="RIB11" s="1599"/>
      <c r="RIC11" s="1599"/>
      <c r="RID11" s="1599"/>
      <c r="RIE11" s="1599"/>
      <c r="RIF11" s="1599"/>
      <c r="RIG11" s="1599"/>
      <c r="RIH11" s="1599"/>
      <c r="RII11" s="1599"/>
      <c r="RIJ11" s="1599"/>
      <c r="RIK11" s="1599"/>
      <c r="RIL11" s="1599"/>
      <c r="RIM11" s="1599"/>
      <c r="RIN11" s="1599"/>
      <c r="RIO11" s="1599"/>
      <c r="RIP11" s="1599"/>
      <c r="RIQ11" s="1599"/>
      <c r="RIR11" s="1599"/>
      <c r="RIS11" s="879"/>
      <c r="RIT11" s="1599"/>
      <c r="RIU11" s="1599"/>
      <c r="RIV11" s="1599"/>
      <c r="RIW11" s="1599"/>
      <c r="RIX11" s="1599"/>
      <c r="RIY11" s="1599"/>
      <c r="RIZ11" s="1599"/>
      <c r="RJA11" s="1599"/>
      <c r="RJB11" s="1599"/>
      <c r="RJC11" s="1599"/>
      <c r="RJD11" s="1599"/>
      <c r="RJE11" s="1599"/>
      <c r="RJF11" s="1599"/>
      <c r="RJG11" s="1599"/>
      <c r="RJH11" s="1599"/>
      <c r="RJI11" s="1599"/>
      <c r="RJJ11" s="1599"/>
      <c r="RJK11" s="879"/>
      <c r="RJL11" s="1599"/>
      <c r="RJM11" s="1599"/>
      <c r="RJN11" s="1599"/>
      <c r="RJO11" s="1599"/>
      <c r="RJP11" s="1599"/>
      <c r="RJQ11" s="1599"/>
      <c r="RJR11" s="1599"/>
      <c r="RJS11" s="1599"/>
      <c r="RJT11" s="1599"/>
      <c r="RJU11" s="1599"/>
      <c r="RJV11" s="1599"/>
      <c r="RJW11" s="1599"/>
      <c r="RJX11" s="1599"/>
      <c r="RJY11" s="1599"/>
      <c r="RJZ11" s="1599"/>
      <c r="RKA11" s="1599"/>
      <c r="RKB11" s="1599"/>
      <c r="RKC11" s="879"/>
      <c r="RKD11" s="1599"/>
      <c r="RKE11" s="1599"/>
      <c r="RKF11" s="1599"/>
      <c r="RKG11" s="1599"/>
      <c r="RKH11" s="1599"/>
      <c r="RKI11" s="1599"/>
      <c r="RKJ11" s="1599"/>
      <c r="RKK11" s="1599"/>
      <c r="RKL11" s="1599"/>
      <c r="RKM11" s="1599"/>
      <c r="RKN11" s="1599"/>
      <c r="RKO11" s="1599"/>
      <c r="RKP11" s="1599"/>
      <c r="RKQ11" s="1599"/>
      <c r="RKR11" s="1599"/>
      <c r="RKS11" s="1599"/>
      <c r="RKT11" s="1599"/>
      <c r="RKU11" s="879"/>
      <c r="RKV11" s="1599"/>
      <c r="RKW11" s="1599"/>
      <c r="RKX11" s="1599"/>
      <c r="RKY11" s="1599"/>
      <c r="RKZ11" s="1599"/>
      <c r="RLA11" s="1599"/>
      <c r="RLB11" s="1599"/>
      <c r="RLC11" s="1599"/>
      <c r="RLD11" s="1599"/>
      <c r="RLE11" s="1599"/>
      <c r="RLF11" s="1599"/>
      <c r="RLG11" s="1599"/>
      <c r="RLH11" s="1599"/>
      <c r="RLI11" s="1599"/>
      <c r="RLJ11" s="1599"/>
      <c r="RLK11" s="1599"/>
      <c r="RLL11" s="1599"/>
      <c r="RLM11" s="879"/>
      <c r="RLN11" s="1599"/>
      <c r="RLO11" s="1599"/>
      <c r="RLP11" s="1599"/>
      <c r="RLQ11" s="1599"/>
      <c r="RLR11" s="1599"/>
      <c r="RLS11" s="1599"/>
      <c r="RLT11" s="1599"/>
      <c r="RLU11" s="1599"/>
      <c r="RLV11" s="1599"/>
      <c r="RLW11" s="1599"/>
      <c r="RLX11" s="1599"/>
      <c r="RLY11" s="1599"/>
      <c r="RLZ11" s="1599"/>
      <c r="RMA11" s="1599"/>
      <c r="RMB11" s="1599"/>
      <c r="RMC11" s="1599"/>
      <c r="RMD11" s="1599"/>
      <c r="RME11" s="879"/>
      <c r="RMF11" s="1599"/>
      <c r="RMG11" s="1599"/>
      <c r="RMH11" s="1599"/>
      <c r="RMI11" s="1599"/>
      <c r="RMJ11" s="1599"/>
      <c r="RMK11" s="1599"/>
      <c r="RML11" s="1599"/>
      <c r="RMM11" s="1599"/>
      <c r="RMN11" s="1599"/>
      <c r="RMO11" s="1599"/>
      <c r="RMP11" s="1599"/>
      <c r="RMQ11" s="1599"/>
      <c r="RMR11" s="1599"/>
      <c r="RMS11" s="1599"/>
      <c r="RMT11" s="1599"/>
      <c r="RMU11" s="1599"/>
      <c r="RMV11" s="1599"/>
      <c r="RMW11" s="879"/>
      <c r="RMX11" s="1599"/>
      <c r="RMY11" s="1599"/>
      <c r="RMZ11" s="1599"/>
      <c r="RNA11" s="1599"/>
      <c r="RNB11" s="1599"/>
      <c r="RNC11" s="1599"/>
      <c r="RND11" s="1599"/>
      <c r="RNE11" s="1599"/>
      <c r="RNF11" s="1599"/>
      <c r="RNG11" s="1599"/>
      <c r="RNH11" s="1599"/>
      <c r="RNI11" s="1599"/>
      <c r="RNJ11" s="1599"/>
      <c r="RNK11" s="1599"/>
      <c r="RNL11" s="1599"/>
      <c r="RNM11" s="1599"/>
      <c r="RNN11" s="1599"/>
      <c r="RNO11" s="879"/>
      <c r="RNP11" s="1599"/>
      <c r="RNQ11" s="1599"/>
      <c r="RNR11" s="1599"/>
      <c r="RNS11" s="1599"/>
      <c r="RNT11" s="1599"/>
      <c r="RNU11" s="1599"/>
      <c r="RNV11" s="1599"/>
      <c r="RNW11" s="1599"/>
      <c r="RNX11" s="1599"/>
      <c r="RNY11" s="1599"/>
      <c r="RNZ11" s="1599"/>
      <c r="ROA11" s="1599"/>
      <c r="ROB11" s="1599"/>
      <c r="ROC11" s="1599"/>
      <c r="ROD11" s="1599"/>
      <c r="ROE11" s="1599"/>
      <c r="ROF11" s="1599"/>
      <c r="ROG11" s="879"/>
      <c r="ROH11" s="1599"/>
      <c r="ROI11" s="1599"/>
      <c r="ROJ11" s="1599"/>
      <c r="ROK11" s="1599"/>
      <c r="ROL11" s="1599"/>
      <c r="ROM11" s="1599"/>
      <c r="RON11" s="1599"/>
      <c r="ROO11" s="1599"/>
      <c r="ROP11" s="1599"/>
      <c r="ROQ11" s="1599"/>
      <c r="ROR11" s="1599"/>
      <c r="ROS11" s="1599"/>
      <c r="ROT11" s="1599"/>
      <c r="ROU11" s="1599"/>
      <c r="ROV11" s="1599"/>
      <c r="ROW11" s="1599"/>
      <c r="ROX11" s="1599"/>
      <c r="ROY11" s="879"/>
      <c r="ROZ11" s="1599"/>
      <c r="RPA11" s="1599"/>
      <c r="RPB11" s="1599"/>
      <c r="RPC11" s="1599"/>
      <c r="RPD11" s="1599"/>
      <c r="RPE11" s="1599"/>
      <c r="RPF11" s="1599"/>
      <c r="RPG11" s="1599"/>
      <c r="RPH11" s="1599"/>
      <c r="RPI11" s="1599"/>
      <c r="RPJ11" s="1599"/>
      <c r="RPK11" s="1599"/>
      <c r="RPL11" s="1599"/>
      <c r="RPM11" s="1599"/>
      <c r="RPN11" s="1599"/>
      <c r="RPO11" s="1599"/>
      <c r="RPP11" s="1599"/>
      <c r="RPQ11" s="879"/>
      <c r="RPR11" s="1599"/>
      <c r="RPS11" s="1599"/>
      <c r="RPT11" s="1599"/>
      <c r="RPU11" s="1599"/>
      <c r="RPV11" s="1599"/>
      <c r="RPW11" s="1599"/>
      <c r="RPX11" s="1599"/>
      <c r="RPY11" s="1599"/>
      <c r="RPZ11" s="1599"/>
      <c r="RQA11" s="1599"/>
      <c r="RQB11" s="1599"/>
      <c r="RQC11" s="1599"/>
      <c r="RQD11" s="1599"/>
      <c r="RQE11" s="1599"/>
      <c r="RQF11" s="1599"/>
      <c r="RQG11" s="1599"/>
      <c r="RQH11" s="1599"/>
      <c r="RQI11" s="879"/>
      <c r="RQJ11" s="1599"/>
      <c r="RQK11" s="1599"/>
      <c r="RQL11" s="1599"/>
      <c r="RQM11" s="1599"/>
      <c r="RQN11" s="1599"/>
      <c r="RQO11" s="1599"/>
      <c r="RQP11" s="1599"/>
      <c r="RQQ11" s="1599"/>
      <c r="RQR11" s="1599"/>
      <c r="RQS11" s="1599"/>
      <c r="RQT11" s="1599"/>
      <c r="RQU11" s="1599"/>
      <c r="RQV11" s="1599"/>
      <c r="RQW11" s="1599"/>
      <c r="RQX11" s="1599"/>
      <c r="RQY11" s="1599"/>
      <c r="RQZ11" s="1599"/>
      <c r="RRA11" s="879"/>
      <c r="RRB11" s="1599"/>
      <c r="RRC11" s="1599"/>
      <c r="RRD11" s="1599"/>
      <c r="RRE11" s="1599"/>
      <c r="RRF11" s="1599"/>
      <c r="RRG11" s="1599"/>
      <c r="RRH11" s="1599"/>
      <c r="RRI11" s="1599"/>
      <c r="RRJ11" s="1599"/>
      <c r="RRK11" s="1599"/>
      <c r="RRL11" s="1599"/>
      <c r="RRM11" s="1599"/>
      <c r="RRN11" s="1599"/>
      <c r="RRO11" s="1599"/>
      <c r="RRP11" s="1599"/>
      <c r="RRQ11" s="1599"/>
      <c r="RRR11" s="1599"/>
      <c r="RRS11" s="879"/>
      <c r="RRT11" s="1599"/>
      <c r="RRU11" s="1599"/>
      <c r="RRV11" s="1599"/>
      <c r="RRW11" s="1599"/>
      <c r="RRX11" s="1599"/>
      <c r="RRY11" s="1599"/>
      <c r="RRZ11" s="1599"/>
      <c r="RSA11" s="1599"/>
      <c r="RSB11" s="1599"/>
      <c r="RSC11" s="1599"/>
      <c r="RSD11" s="1599"/>
      <c r="RSE11" s="1599"/>
      <c r="RSF11" s="1599"/>
      <c r="RSG11" s="1599"/>
      <c r="RSH11" s="1599"/>
      <c r="RSI11" s="1599"/>
      <c r="RSJ11" s="1599"/>
      <c r="RSK11" s="879"/>
      <c r="RSL11" s="1599"/>
      <c r="RSM11" s="1599"/>
      <c r="RSN11" s="1599"/>
      <c r="RSO11" s="1599"/>
      <c r="RSP11" s="1599"/>
      <c r="RSQ11" s="1599"/>
      <c r="RSR11" s="1599"/>
      <c r="RSS11" s="1599"/>
      <c r="RST11" s="1599"/>
      <c r="RSU11" s="1599"/>
      <c r="RSV11" s="1599"/>
      <c r="RSW11" s="1599"/>
      <c r="RSX11" s="1599"/>
      <c r="RSY11" s="1599"/>
      <c r="RSZ11" s="1599"/>
      <c r="RTA11" s="1599"/>
      <c r="RTB11" s="1599"/>
      <c r="RTC11" s="879"/>
      <c r="RTD11" s="1599"/>
      <c r="RTE11" s="1599"/>
      <c r="RTF11" s="1599"/>
      <c r="RTG11" s="1599"/>
      <c r="RTH11" s="1599"/>
      <c r="RTI11" s="1599"/>
      <c r="RTJ11" s="1599"/>
      <c r="RTK11" s="1599"/>
      <c r="RTL11" s="1599"/>
      <c r="RTM11" s="1599"/>
      <c r="RTN11" s="1599"/>
      <c r="RTO11" s="1599"/>
      <c r="RTP11" s="1599"/>
      <c r="RTQ11" s="1599"/>
      <c r="RTR11" s="1599"/>
      <c r="RTS11" s="1599"/>
      <c r="RTT11" s="1599"/>
      <c r="RTU11" s="879"/>
      <c r="RTV11" s="1599"/>
      <c r="RTW11" s="1599"/>
      <c r="RTX11" s="1599"/>
      <c r="RTY11" s="1599"/>
      <c r="RTZ11" s="1599"/>
      <c r="RUA11" s="1599"/>
      <c r="RUB11" s="1599"/>
      <c r="RUC11" s="1599"/>
      <c r="RUD11" s="1599"/>
      <c r="RUE11" s="1599"/>
      <c r="RUF11" s="1599"/>
      <c r="RUG11" s="1599"/>
      <c r="RUH11" s="1599"/>
      <c r="RUI11" s="1599"/>
      <c r="RUJ11" s="1599"/>
      <c r="RUK11" s="1599"/>
      <c r="RUL11" s="1599"/>
      <c r="RUM11" s="879"/>
      <c r="RUN11" s="1599"/>
      <c r="RUO11" s="1599"/>
      <c r="RUP11" s="1599"/>
      <c r="RUQ11" s="1599"/>
      <c r="RUR11" s="1599"/>
      <c r="RUS11" s="1599"/>
      <c r="RUT11" s="1599"/>
      <c r="RUU11" s="1599"/>
      <c r="RUV11" s="1599"/>
      <c r="RUW11" s="1599"/>
      <c r="RUX11" s="1599"/>
      <c r="RUY11" s="1599"/>
      <c r="RUZ11" s="1599"/>
      <c r="RVA11" s="1599"/>
      <c r="RVB11" s="1599"/>
      <c r="RVC11" s="1599"/>
      <c r="RVD11" s="1599"/>
      <c r="RVE11" s="879"/>
      <c r="RVF11" s="1599"/>
      <c r="RVG11" s="1599"/>
      <c r="RVH11" s="1599"/>
      <c r="RVI11" s="1599"/>
      <c r="RVJ11" s="1599"/>
      <c r="RVK11" s="1599"/>
      <c r="RVL11" s="1599"/>
      <c r="RVM11" s="1599"/>
      <c r="RVN11" s="1599"/>
      <c r="RVO11" s="1599"/>
      <c r="RVP11" s="1599"/>
      <c r="RVQ11" s="1599"/>
      <c r="RVR11" s="1599"/>
      <c r="RVS11" s="1599"/>
      <c r="RVT11" s="1599"/>
      <c r="RVU11" s="1599"/>
      <c r="RVV11" s="1599"/>
      <c r="RVW11" s="879"/>
      <c r="RVX11" s="1599"/>
      <c r="RVY11" s="1599"/>
      <c r="RVZ11" s="1599"/>
      <c r="RWA11" s="1599"/>
      <c r="RWB11" s="1599"/>
      <c r="RWC11" s="1599"/>
      <c r="RWD11" s="1599"/>
      <c r="RWE11" s="1599"/>
      <c r="RWF11" s="1599"/>
      <c r="RWG11" s="1599"/>
      <c r="RWH11" s="1599"/>
      <c r="RWI11" s="1599"/>
      <c r="RWJ11" s="1599"/>
      <c r="RWK11" s="1599"/>
      <c r="RWL11" s="1599"/>
      <c r="RWM11" s="1599"/>
      <c r="RWN11" s="1599"/>
      <c r="RWO11" s="879"/>
      <c r="RWP11" s="1599"/>
      <c r="RWQ11" s="1599"/>
      <c r="RWR11" s="1599"/>
      <c r="RWS11" s="1599"/>
      <c r="RWT11" s="1599"/>
      <c r="RWU11" s="1599"/>
      <c r="RWV11" s="1599"/>
      <c r="RWW11" s="1599"/>
      <c r="RWX11" s="1599"/>
      <c r="RWY11" s="1599"/>
      <c r="RWZ11" s="1599"/>
      <c r="RXA11" s="1599"/>
      <c r="RXB11" s="1599"/>
      <c r="RXC11" s="1599"/>
      <c r="RXD11" s="1599"/>
      <c r="RXE11" s="1599"/>
      <c r="RXF11" s="1599"/>
      <c r="RXG11" s="879"/>
      <c r="RXH11" s="1599"/>
      <c r="RXI11" s="1599"/>
      <c r="RXJ11" s="1599"/>
      <c r="RXK11" s="1599"/>
      <c r="RXL11" s="1599"/>
      <c r="RXM11" s="1599"/>
      <c r="RXN11" s="1599"/>
      <c r="RXO11" s="1599"/>
      <c r="RXP11" s="1599"/>
      <c r="RXQ11" s="1599"/>
      <c r="RXR11" s="1599"/>
      <c r="RXS11" s="1599"/>
      <c r="RXT11" s="1599"/>
      <c r="RXU11" s="1599"/>
      <c r="RXV11" s="1599"/>
      <c r="RXW11" s="1599"/>
      <c r="RXX11" s="1599"/>
      <c r="RXY11" s="879"/>
      <c r="RXZ11" s="1599"/>
      <c r="RYA11" s="1599"/>
      <c r="RYB11" s="1599"/>
      <c r="RYC11" s="1599"/>
      <c r="RYD11" s="1599"/>
      <c r="RYE11" s="1599"/>
      <c r="RYF11" s="1599"/>
      <c r="RYG11" s="1599"/>
      <c r="RYH11" s="1599"/>
      <c r="RYI11" s="1599"/>
      <c r="RYJ11" s="1599"/>
      <c r="RYK11" s="1599"/>
      <c r="RYL11" s="1599"/>
      <c r="RYM11" s="1599"/>
      <c r="RYN11" s="1599"/>
      <c r="RYO11" s="1599"/>
      <c r="RYP11" s="1599"/>
      <c r="RYQ11" s="879"/>
      <c r="RYR11" s="1599"/>
      <c r="RYS11" s="1599"/>
      <c r="RYT11" s="1599"/>
      <c r="RYU11" s="1599"/>
      <c r="RYV11" s="1599"/>
      <c r="RYW11" s="1599"/>
      <c r="RYX11" s="1599"/>
      <c r="RYY11" s="1599"/>
      <c r="RYZ11" s="1599"/>
      <c r="RZA11" s="1599"/>
      <c r="RZB11" s="1599"/>
      <c r="RZC11" s="1599"/>
      <c r="RZD11" s="1599"/>
      <c r="RZE11" s="1599"/>
      <c r="RZF11" s="1599"/>
      <c r="RZG11" s="1599"/>
      <c r="RZH11" s="1599"/>
      <c r="RZI11" s="879"/>
      <c r="RZJ11" s="1599"/>
      <c r="RZK11" s="1599"/>
      <c r="RZL11" s="1599"/>
      <c r="RZM11" s="1599"/>
      <c r="RZN11" s="1599"/>
      <c r="RZO11" s="1599"/>
      <c r="RZP11" s="1599"/>
      <c r="RZQ11" s="1599"/>
      <c r="RZR11" s="1599"/>
      <c r="RZS11" s="1599"/>
      <c r="RZT11" s="1599"/>
      <c r="RZU11" s="1599"/>
      <c r="RZV11" s="1599"/>
      <c r="RZW11" s="1599"/>
      <c r="RZX11" s="1599"/>
      <c r="RZY11" s="1599"/>
      <c r="RZZ11" s="1599"/>
      <c r="SAA11" s="879"/>
      <c r="SAB11" s="1599"/>
      <c r="SAC11" s="1599"/>
      <c r="SAD11" s="1599"/>
      <c r="SAE11" s="1599"/>
      <c r="SAF11" s="1599"/>
      <c r="SAG11" s="1599"/>
      <c r="SAH11" s="1599"/>
      <c r="SAI11" s="1599"/>
      <c r="SAJ11" s="1599"/>
      <c r="SAK11" s="1599"/>
      <c r="SAL11" s="1599"/>
      <c r="SAM11" s="1599"/>
      <c r="SAN11" s="1599"/>
      <c r="SAO11" s="1599"/>
      <c r="SAP11" s="1599"/>
      <c r="SAQ11" s="1599"/>
      <c r="SAR11" s="1599"/>
      <c r="SAS11" s="879"/>
      <c r="SAT11" s="1599"/>
      <c r="SAU11" s="1599"/>
      <c r="SAV11" s="1599"/>
      <c r="SAW11" s="1599"/>
      <c r="SAX11" s="1599"/>
      <c r="SAY11" s="1599"/>
      <c r="SAZ11" s="1599"/>
      <c r="SBA11" s="1599"/>
      <c r="SBB11" s="1599"/>
      <c r="SBC11" s="1599"/>
      <c r="SBD11" s="1599"/>
      <c r="SBE11" s="1599"/>
      <c r="SBF11" s="1599"/>
      <c r="SBG11" s="1599"/>
      <c r="SBH11" s="1599"/>
      <c r="SBI11" s="1599"/>
      <c r="SBJ11" s="1599"/>
      <c r="SBK11" s="879"/>
      <c r="SBL11" s="1599"/>
      <c r="SBM11" s="1599"/>
      <c r="SBN11" s="1599"/>
      <c r="SBO11" s="1599"/>
      <c r="SBP11" s="1599"/>
      <c r="SBQ11" s="1599"/>
      <c r="SBR11" s="1599"/>
      <c r="SBS11" s="1599"/>
      <c r="SBT11" s="1599"/>
      <c r="SBU11" s="1599"/>
      <c r="SBV11" s="1599"/>
      <c r="SBW11" s="1599"/>
      <c r="SBX11" s="1599"/>
      <c r="SBY11" s="1599"/>
      <c r="SBZ11" s="1599"/>
      <c r="SCA11" s="1599"/>
      <c r="SCB11" s="1599"/>
      <c r="SCC11" s="879"/>
      <c r="SCD11" s="1599"/>
      <c r="SCE11" s="1599"/>
      <c r="SCF11" s="1599"/>
      <c r="SCG11" s="1599"/>
      <c r="SCH11" s="1599"/>
      <c r="SCI11" s="1599"/>
      <c r="SCJ11" s="1599"/>
      <c r="SCK11" s="1599"/>
      <c r="SCL11" s="1599"/>
      <c r="SCM11" s="1599"/>
      <c r="SCN11" s="1599"/>
      <c r="SCO11" s="1599"/>
      <c r="SCP11" s="1599"/>
      <c r="SCQ11" s="1599"/>
      <c r="SCR11" s="1599"/>
      <c r="SCS11" s="1599"/>
      <c r="SCT11" s="1599"/>
      <c r="SCU11" s="879"/>
      <c r="SCV11" s="1599"/>
      <c r="SCW11" s="1599"/>
      <c r="SCX11" s="1599"/>
      <c r="SCY11" s="1599"/>
      <c r="SCZ11" s="1599"/>
      <c r="SDA11" s="1599"/>
      <c r="SDB11" s="1599"/>
      <c r="SDC11" s="1599"/>
      <c r="SDD11" s="1599"/>
      <c r="SDE11" s="1599"/>
      <c r="SDF11" s="1599"/>
      <c r="SDG11" s="1599"/>
      <c r="SDH11" s="1599"/>
      <c r="SDI11" s="1599"/>
      <c r="SDJ11" s="1599"/>
      <c r="SDK11" s="1599"/>
      <c r="SDL11" s="1599"/>
      <c r="SDM11" s="879"/>
      <c r="SDN11" s="1599"/>
      <c r="SDO11" s="1599"/>
      <c r="SDP11" s="1599"/>
      <c r="SDQ11" s="1599"/>
      <c r="SDR11" s="1599"/>
      <c r="SDS11" s="1599"/>
      <c r="SDT11" s="1599"/>
      <c r="SDU11" s="1599"/>
      <c r="SDV11" s="1599"/>
      <c r="SDW11" s="1599"/>
      <c r="SDX11" s="1599"/>
      <c r="SDY11" s="1599"/>
      <c r="SDZ11" s="1599"/>
      <c r="SEA11" s="1599"/>
      <c r="SEB11" s="1599"/>
      <c r="SEC11" s="1599"/>
      <c r="SED11" s="1599"/>
      <c r="SEE11" s="879"/>
      <c r="SEF11" s="1599"/>
      <c r="SEG11" s="1599"/>
      <c r="SEH11" s="1599"/>
      <c r="SEI11" s="1599"/>
      <c r="SEJ11" s="1599"/>
      <c r="SEK11" s="1599"/>
      <c r="SEL11" s="1599"/>
      <c r="SEM11" s="1599"/>
      <c r="SEN11" s="1599"/>
      <c r="SEO11" s="1599"/>
      <c r="SEP11" s="1599"/>
      <c r="SEQ11" s="1599"/>
      <c r="SER11" s="1599"/>
      <c r="SES11" s="1599"/>
      <c r="SET11" s="1599"/>
      <c r="SEU11" s="1599"/>
      <c r="SEV11" s="1599"/>
      <c r="SEW11" s="879"/>
      <c r="SEX11" s="1599"/>
      <c r="SEY11" s="1599"/>
      <c r="SEZ11" s="1599"/>
      <c r="SFA11" s="1599"/>
      <c r="SFB11" s="1599"/>
      <c r="SFC11" s="1599"/>
      <c r="SFD11" s="1599"/>
      <c r="SFE11" s="1599"/>
      <c r="SFF11" s="1599"/>
      <c r="SFG11" s="1599"/>
      <c r="SFH11" s="1599"/>
      <c r="SFI11" s="1599"/>
      <c r="SFJ11" s="1599"/>
      <c r="SFK11" s="1599"/>
      <c r="SFL11" s="1599"/>
      <c r="SFM11" s="1599"/>
      <c r="SFN11" s="1599"/>
      <c r="SFO11" s="879"/>
      <c r="SFP11" s="1599"/>
      <c r="SFQ11" s="1599"/>
      <c r="SFR11" s="1599"/>
      <c r="SFS11" s="1599"/>
      <c r="SFT11" s="1599"/>
      <c r="SFU11" s="1599"/>
      <c r="SFV11" s="1599"/>
      <c r="SFW11" s="1599"/>
      <c r="SFX11" s="1599"/>
      <c r="SFY11" s="1599"/>
      <c r="SFZ11" s="1599"/>
      <c r="SGA11" s="1599"/>
      <c r="SGB11" s="1599"/>
      <c r="SGC11" s="1599"/>
      <c r="SGD11" s="1599"/>
      <c r="SGE11" s="1599"/>
      <c r="SGF11" s="1599"/>
      <c r="SGG11" s="879"/>
      <c r="SGH11" s="1599"/>
      <c r="SGI11" s="1599"/>
      <c r="SGJ11" s="1599"/>
      <c r="SGK11" s="1599"/>
      <c r="SGL11" s="1599"/>
      <c r="SGM11" s="1599"/>
      <c r="SGN11" s="1599"/>
      <c r="SGO11" s="1599"/>
      <c r="SGP11" s="1599"/>
      <c r="SGQ11" s="1599"/>
      <c r="SGR11" s="1599"/>
      <c r="SGS11" s="1599"/>
      <c r="SGT11" s="1599"/>
      <c r="SGU11" s="1599"/>
      <c r="SGV11" s="1599"/>
      <c r="SGW11" s="1599"/>
      <c r="SGX11" s="1599"/>
      <c r="SGY11" s="879"/>
      <c r="SGZ11" s="1599"/>
      <c r="SHA11" s="1599"/>
      <c r="SHB11" s="1599"/>
      <c r="SHC11" s="1599"/>
      <c r="SHD11" s="1599"/>
      <c r="SHE11" s="1599"/>
      <c r="SHF11" s="1599"/>
      <c r="SHG11" s="1599"/>
      <c r="SHH11" s="1599"/>
      <c r="SHI11" s="1599"/>
      <c r="SHJ11" s="1599"/>
      <c r="SHK11" s="1599"/>
      <c r="SHL11" s="1599"/>
      <c r="SHM11" s="1599"/>
      <c r="SHN11" s="1599"/>
      <c r="SHO11" s="1599"/>
      <c r="SHP11" s="1599"/>
      <c r="SHQ11" s="879"/>
      <c r="SHR11" s="1599"/>
      <c r="SHS11" s="1599"/>
      <c r="SHT11" s="1599"/>
      <c r="SHU11" s="1599"/>
      <c r="SHV11" s="1599"/>
      <c r="SHW11" s="1599"/>
      <c r="SHX11" s="1599"/>
      <c r="SHY11" s="1599"/>
      <c r="SHZ11" s="1599"/>
      <c r="SIA11" s="1599"/>
      <c r="SIB11" s="1599"/>
      <c r="SIC11" s="1599"/>
      <c r="SID11" s="1599"/>
      <c r="SIE11" s="1599"/>
      <c r="SIF11" s="1599"/>
      <c r="SIG11" s="1599"/>
      <c r="SIH11" s="1599"/>
      <c r="SII11" s="879"/>
      <c r="SIJ11" s="1599"/>
      <c r="SIK11" s="1599"/>
      <c r="SIL11" s="1599"/>
      <c r="SIM11" s="1599"/>
      <c r="SIN11" s="1599"/>
      <c r="SIO11" s="1599"/>
      <c r="SIP11" s="1599"/>
      <c r="SIQ11" s="1599"/>
      <c r="SIR11" s="1599"/>
      <c r="SIS11" s="1599"/>
      <c r="SIT11" s="1599"/>
      <c r="SIU11" s="1599"/>
      <c r="SIV11" s="1599"/>
      <c r="SIW11" s="1599"/>
      <c r="SIX11" s="1599"/>
      <c r="SIY11" s="1599"/>
      <c r="SIZ11" s="1599"/>
      <c r="SJA11" s="879"/>
      <c r="SJB11" s="1599"/>
      <c r="SJC11" s="1599"/>
      <c r="SJD11" s="1599"/>
      <c r="SJE11" s="1599"/>
      <c r="SJF11" s="1599"/>
      <c r="SJG11" s="1599"/>
      <c r="SJH11" s="1599"/>
      <c r="SJI11" s="1599"/>
      <c r="SJJ11" s="1599"/>
      <c r="SJK11" s="1599"/>
      <c r="SJL11" s="1599"/>
      <c r="SJM11" s="1599"/>
      <c r="SJN11" s="1599"/>
      <c r="SJO11" s="1599"/>
      <c r="SJP11" s="1599"/>
      <c r="SJQ11" s="1599"/>
      <c r="SJR11" s="1599"/>
      <c r="SJS11" s="879"/>
      <c r="SJT11" s="1599"/>
      <c r="SJU11" s="1599"/>
      <c r="SJV11" s="1599"/>
      <c r="SJW11" s="1599"/>
      <c r="SJX11" s="1599"/>
      <c r="SJY11" s="1599"/>
      <c r="SJZ11" s="1599"/>
      <c r="SKA11" s="1599"/>
      <c r="SKB11" s="1599"/>
      <c r="SKC11" s="1599"/>
      <c r="SKD11" s="1599"/>
      <c r="SKE11" s="1599"/>
      <c r="SKF11" s="1599"/>
      <c r="SKG11" s="1599"/>
      <c r="SKH11" s="1599"/>
      <c r="SKI11" s="1599"/>
      <c r="SKJ11" s="1599"/>
      <c r="SKK11" s="879"/>
      <c r="SKL11" s="1599"/>
      <c r="SKM11" s="1599"/>
      <c r="SKN11" s="1599"/>
      <c r="SKO11" s="1599"/>
      <c r="SKP11" s="1599"/>
      <c r="SKQ11" s="1599"/>
      <c r="SKR11" s="1599"/>
      <c r="SKS11" s="1599"/>
      <c r="SKT11" s="1599"/>
      <c r="SKU11" s="1599"/>
      <c r="SKV11" s="1599"/>
      <c r="SKW11" s="1599"/>
      <c r="SKX11" s="1599"/>
      <c r="SKY11" s="1599"/>
      <c r="SKZ11" s="1599"/>
      <c r="SLA11" s="1599"/>
      <c r="SLB11" s="1599"/>
      <c r="SLC11" s="879"/>
      <c r="SLD11" s="1599"/>
      <c r="SLE11" s="1599"/>
      <c r="SLF11" s="1599"/>
      <c r="SLG11" s="1599"/>
      <c r="SLH11" s="1599"/>
      <c r="SLI11" s="1599"/>
      <c r="SLJ11" s="1599"/>
      <c r="SLK11" s="1599"/>
      <c r="SLL11" s="1599"/>
      <c r="SLM11" s="1599"/>
      <c r="SLN11" s="1599"/>
      <c r="SLO11" s="1599"/>
      <c r="SLP11" s="1599"/>
      <c r="SLQ11" s="1599"/>
      <c r="SLR11" s="1599"/>
      <c r="SLS11" s="1599"/>
      <c r="SLT11" s="1599"/>
      <c r="SLU11" s="879"/>
      <c r="SLV11" s="1599"/>
      <c r="SLW11" s="1599"/>
      <c r="SLX11" s="1599"/>
      <c r="SLY11" s="1599"/>
      <c r="SLZ11" s="1599"/>
      <c r="SMA11" s="1599"/>
      <c r="SMB11" s="1599"/>
      <c r="SMC11" s="1599"/>
      <c r="SMD11" s="1599"/>
      <c r="SME11" s="1599"/>
      <c r="SMF11" s="1599"/>
      <c r="SMG11" s="1599"/>
      <c r="SMH11" s="1599"/>
      <c r="SMI11" s="1599"/>
      <c r="SMJ11" s="1599"/>
      <c r="SMK11" s="1599"/>
      <c r="SML11" s="1599"/>
      <c r="SMM11" s="879"/>
      <c r="SMN11" s="1599"/>
      <c r="SMO11" s="1599"/>
      <c r="SMP11" s="1599"/>
      <c r="SMQ11" s="1599"/>
      <c r="SMR11" s="1599"/>
      <c r="SMS11" s="1599"/>
      <c r="SMT11" s="1599"/>
      <c r="SMU11" s="1599"/>
      <c r="SMV11" s="1599"/>
      <c r="SMW11" s="1599"/>
      <c r="SMX11" s="1599"/>
      <c r="SMY11" s="1599"/>
      <c r="SMZ11" s="1599"/>
      <c r="SNA11" s="1599"/>
      <c r="SNB11" s="1599"/>
      <c r="SNC11" s="1599"/>
      <c r="SND11" s="1599"/>
      <c r="SNE11" s="879"/>
      <c r="SNF11" s="1599"/>
      <c r="SNG11" s="1599"/>
      <c r="SNH11" s="1599"/>
      <c r="SNI11" s="1599"/>
      <c r="SNJ11" s="1599"/>
      <c r="SNK11" s="1599"/>
      <c r="SNL11" s="1599"/>
      <c r="SNM11" s="1599"/>
      <c r="SNN11" s="1599"/>
      <c r="SNO11" s="1599"/>
      <c r="SNP11" s="1599"/>
      <c r="SNQ11" s="1599"/>
      <c r="SNR11" s="1599"/>
      <c r="SNS11" s="1599"/>
      <c r="SNT11" s="1599"/>
      <c r="SNU11" s="1599"/>
      <c r="SNV11" s="1599"/>
      <c r="SNW11" s="879"/>
      <c r="SNX11" s="1599"/>
      <c r="SNY11" s="1599"/>
      <c r="SNZ11" s="1599"/>
      <c r="SOA11" s="1599"/>
      <c r="SOB11" s="1599"/>
      <c r="SOC11" s="1599"/>
      <c r="SOD11" s="1599"/>
      <c r="SOE11" s="1599"/>
      <c r="SOF11" s="1599"/>
      <c r="SOG11" s="1599"/>
      <c r="SOH11" s="1599"/>
      <c r="SOI11" s="1599"/>
      <c r="SOJ11" s="1599"/>
      <c r="SOK11" s="1599"/>
      <c r="SOL11" s="1599"/>
      <c r="SOM11" s="1599"/>
      <c r="SON11" s="1599"/>
      <c r="SOO11" s="879"/>
      <c r="SOP11" s="1599"/>
      <c r="SOQ11" s="1599"/>
      <c r="SOR11" s="1599"/>
      <c r="SOS11" s="1599"/>
      <c r="SOT11" s="1599"/>
      <c r="SOU11" s="1599"/>
      <c r="SOV11" s="1599"/>
      <c r="SOW11" s="1599"/>
      <c r="SOX11" s="1599"/>
      <c r="SOY11" s="1599"/>
      <c r="SOZ11" s="1599"/>
      <c r="SPA11" s="1599"/>
      <c r="SPB11" s="1599"/>
      <c r="SPC11" s="1599"/>
      <c r="SPD11" s="1599"/>
      <c r="SPE11" s="1599"/>
      <c r="SPF11" s="1599"/>
      <c r="SPG11" s="879"/>
      <c r="SPH11" s="1599"/>
      <c r="SPI11" s="1599"/>
      <c r="SPJ11" s="1599"/>
      <c r="SPK11" s="1599"/>
      <c r="SPL11" s="1599"/>
      <c r="SPM11" s="1599"/>
      <c r="SPN11" s="1599"/>
      <c r="SPO11" s="1599"/>
      <c r="SPP11" s="1599"/>
      <c r="SPQ11" s="1599"/>
      <c r="SPR11" s="1599"/>
      <c r="SPS11" s="1599"/>
      <c r="SPT11" s="1599"/>
      <c r="SPU11" s="1599"/>
      <c r="SPV11" s="1599"/>
      <c r="SPW11" s="1599"/>
      <c r="SPX11" s="1599"/>
      <c r="SPY11" s="879"/>
      <c r="SPZ11" s="1599"/>
      <c r="SQA11" s="1599"/>
      <c r="SQB11" s="1599"/>
      <c r="SQC11" s="1599"/>
      <c r="SQD11" s="1599"/>
      <c r="SQE11" s="1599"/>
      <c r="SQF11" s="1599"/>
      <c r="SQG11" s="1599"/>
      <c r="SQH11" s="1599"/>
      <c r="SQI11" s="1599"/>
      <c r="SQJ11" s="1599"/>
      <c r="SQK11" s="1599"/>
      <c r="SQL11" s="1599"/>
      <c r="SQM11" s="1599"/>
      <c r="SQN11" s="1599"/>
      <c r="SQO11" s="1599"/>
      <c r="SQP11" s="1599"/>
      <c r="SQQ11" s="879"/>
      <c r="SQR11" s="1599"/>
      <c r="SQS11" s="1599"/>
      <c r="SQT11" s="1599"/>
      <c r="SQU11" s="1599"/>
      <c r="SQV11" s="1599"/>
      <c r="SQW11" s="1599"/>
      <c r="SQX11" s="1599"/>
      <c r="SQY11" s="1599"/>
      <c r="SQZ11" s="1599"/>
      <c r="SRA11" s="1599"/>
      <c r="SRB11" s="1599"/>
      <c r="SRC11" s="1599"/>
      <c r="SRD11" s="1599"/>
      <c r="SRE11" s="1599"/>
      <c r="SRF11" s="1599"/>
      <c r="SRG11" s="1599"/>
      <c r="SRH11" s="1599"/>
      <c r="SRI11" s="879"/>
      <c r="SRJ11" s="1599"/>
      <c r="SRK11" s="1599"/>
      <c r="SRL11" s="1599"/>
      <c r="SRM11" s="1599"/>
      <c r="SRN11" s="1599"/>
      <c r="SRO11" s="1599"/>
      <c r="SRP11" s="1599"/>
      <c r="SRQ11" s="1599"/>
      <c r="SRR11" s="1599"/>
      <c r="SRS11" s="1599"/>
      <c r="SRT11" s="1599"/>
      <c r="SRU11" s="1599"/>
      <c r="SRV11" s="1599"/>
      <c r="SRW11" s="1599"/>
      <c r="SRX11" s="1599"/>
      <c r="SRY11" s="1599"/>
      <c r="SRZ11" s="1599"/>
      <c r="SSA11" s="879"/>
      <c r="SSB11" s="1599"/>
      <c r="SSC11" s="1599"/>
      <c r="SSD11" s="1599"/>
      <c r="SSE11" s="1599"/>
      <c r="SSF11" s="1599"/>
      <c r="SSG11" s="1599"/>
      <c r="SSH11" s="1599"/>
      <c r="SSI11" s="1599"/>
      <c r="SSJ11" s="1599"/>
      <c r="SSK11" s="1599"/>
      <c r="SSL11" s="1599"/>
      <c r="SSM11" s="1599"/>
      <c r="SSN11" s="1599"/>
      <c r="SSO11" s="1599"/>
      <c r="SSP11" s="1599"/>
      <c r="SSQ11" s="1599"/>
      <c r="SSR11" s="1599"/>
      <c r="SSS11" s="879"/>
      <c r="SST11" s="1599"/>
      <c r="SSU11" s="1599"/>
      <c r="SSV11" s="1599"/>
      <c r="SSW11" s="1599"/>
      <c r="SSX11" s="1599"/>
      <c r="SSY11" s="1599"/>
      <c r="SSZ11" s="1599"/>
      <c r="STA11" s="1599"/>
      <c r="STB11" s="1599"/>
      <c r="STC11" s="1599"/>
      <c r="STD11" s="1599"/>
      <c r="STE11" s="1599"/>
      <c r="STF11" s="1599"/>
      <c r="STG11" s="1599"/>
      <c r="STH11" s="1599"/>
      <c r="STI11" s="1599"/>
      <c r="STJ11" s="1599"/>
      <c r="STK11" s="879"/>
      <c r="STL11" s="1599"/>
      <c r="STM11" s="1599"/>
      <c r="STN11" s="1599"/>
      <c r="STO11" s="1599"/>
      <c r="STP11" s="1599"/>
      <c r="STQ11" s="1599"/>
      <c r="STR11" s="1599"/>
      <c r="STS11" s="1599"/>
      <c r="STT11" s="1599"/>
      <c r="STU11" s="1599"/>
      <c r="STV11" s="1599"/>
      <c r="STW11" s="1599"/>
      <c r="STX11" s="1599"/>
      <c r="STY11" s="1599"/>
      <c r="STZ11" s="1599"/>
      <c r="SUA11" s="1599"/>
      <c r="SUB11" s="1599"/>
      <c r="SUC11" s="879"/>
      <c r="SUD11" s="1599"/>
      <c r="SUE11" s="1599"/>
      <c r="SUF11" s="1599"/>
      <c r="SUG11" s="1599"/>
      <c r="SUH11" s="1599"/>
      <c r="SUI11" s="1599"/>
      <c r="SUJ11" s="1599"/>
      <c r="SUK11" s="1599"/>
      <c r="SUL11" s="1599"/>
      <c r="SUM11" s="1599"/>
      <c r="SUN11" s="1599"/>
      <c r="SUO11" s="1599"/>
      <c r="SUP11" s="1599"/>
      <c r="SUQ11" s="1599"/>
      <c r="SUR11" s="1599"/>
      <c r="SUS11" s="1599"/>
      <c r="SUT11" s="1599"/>
      <c r="SUU11" s="879"/>
      <c r="SUV11" s="1599"/>
      <c r="SUW11" s="1599"/>
      <c r="SUX11" s="1599"/>
      <c r="SUY11" s="1599"/>
      <c r="SUZ11" s="1599"/>
      <c r="SVA11" s="1599"/>
      <c r="SVB11" s="1599"/>
      <c r="SVC11" s="1599"/>
      <c r="SVD11" s="1599"/>
      <c r="SVE11" s="1599"/>
      <c r="SVF11" s="1599"/>
      <c r="SVG11" s="1599"/>
      <c r="SVH11" s="1599"/>
      <c r="SVI11" s="1599"/>
      <c r="SVJ11" s="1599"/>
      <c r="SVK11" s="1599"/>
      <c r="SVL11" s="1599"/>
      <c r="SVM11" s="879"/>
      <c r="SVN11" s="1599"/>
      <c r="SVO11" s="1599"/>
      <c r="SVP11" s="1599"/>
      <c r="SVQ11" s="1599"/>
      <c r="SVR11" s="1599"/>
      <c r="SVS11" s="1599"/>
      <c r="SVT11" s="1599"/>
      <c r="SVU11" s="1599"/>
      <c r="SVV11" s="1599"/>
      <c r="SVW11" s="1599"/>
      <c r="SVX11" s="1599"/>
      <c r="SVY11" s="1599"/>
      <c r="SVZ11" s="1599"/>
      <c r="SWA11" s="1599"/>
      <c r="SWB11" s="1599"/>
      <c r="SWC11" s="1599"/>
      <c r="SWD11" s="1599"/>
      <c r="SWE11" s="879"/>
      <c r="SWF11" s="1599"/>
      <c r="SWG11" s="1599"/>
      <c r="SWH11" s="1599"/>
      <c r="SWI11" s="1599"/>
      <c r="SWJ11" s="1599"/>
      <c r="SWK11" s="1599"/>
      <c r="SWL11" s="1599"/>
      <c r="SWM11" s="1599"/>
      <c r="SWN11" s="1599"/>
      <c r="SWO11" s="1599"/>
      <c r="SWP11" s="1599"/>
      <c r="SWQ11" s="1599"/>
      <c r="SWR11" s="1599"/>
      <c r="SWS11" s="1599"/>
      <c r="SWT11" s="1599"/>
      <c r="SWU11" s="1599"/>
      <c r="SWV11" s="1599"/>
      <c r="SWW11" s="879"/>
      <c r="SWX11" s="1599"/>
      <c r="SWY11" s="1599"/>
      <c r="SWZ11" s="1599"/>
      <c r="SXA11" s="1599"/>
      <c r="SXB11" s="1599"/>
      <c r="SXC11" s="1599"/>
      <c r="SXD11" s="1599"/>
      <c r="SXE11" s="1599"/>
      <c r="SXF11" s="1599"/>
      <c r="SXG11" s="1599"/>
      <c r="SXH11" s="1599"/>
      <c r="SXI11" s="1599"/>
      <c r="SXJ11" s="1599"/>
      <c r="SXK11" s="1599"/>
      <c r="SXL11" s="1599"/>
      <c r="SXM11" s="1599"/>
      <c r="SXN11" s="1599"/>
      <c r="SXO11" s="879"/>
      <c r="SXP11" s="1599"/>
      <c r="SXQ11" s="1599"/>
      <c r="SXR11" s="1599"/>
      <c r="SXS11" s="1599"/>
      <c r="SXT11" s="1599"/>
      <c r="SXU11" s="1599"/>
      <c r="SXV11" s="1599"/>
      <c r="SXW11" s="1599"/>
      <c r="SXX11" s="1599"/>
      <c r="SXY11" s="1599"/>
      <c r="SXZ11" s="1599"/>
      <c r="SYA11" s="1599"/>
      <c r="SYB11" s="1599"/>
      <c r="SYC11" s="1599"/>
      <c r="SYD11" s="1599"/>
      <c r="SYE11" s="1599"/>
      <c r="SYF11" s="1599"/>
      <c r="SYG11" s="879"/>
      <c r="SYH11" s="1599"/>
      <c r="SYI11" s="1599"/>
      <c r="SYJ11" s="1599"/>
      <c r="SYK11" s="1599"/>
      <c r="SYL11" s="1599"/>
      <c r="SYM11" s="1599"/>
      <c r="SYN11" s="1599"/>
      <c r="SYO11" s="1599"/>
      <c r="SYP11" s="1599"/>
      <c r="SYQ11" s="1599"/>
      <c r="SYR11" s="1599"/>
      <c r="SYS11" s="1599"/>
      <c r="SYT11" s="1599"/>
      <c r="SYU11" s="1599"/>
      <c r="SYV11" s="1599"/>
      <c r="SYW11" s="1599"/>
      <c r="SYX11" s="1599"/>
      <c r="SYY11" s="879"/>
      <c r="SYZ11" s="1599"/>
      <c r="SZA11" s="1599"/>
      <c r="SZB11" s="1599"/>
      <c r="SZC11" s="1599"/>
      <c r="SZD11" s="1599"/>
      <c r="SZE11" s="1599"/>
      <c r="SZF11" s="1599"/>
      <c r="SZG11" s="1599"/>
      <c r="SZH11" s="1599"/>
      <c r="SZI11" s="1599"/>
      <c r="SZJ11" s="1599"/>
      <c r="SZK11" s="1599"/>
      <c r="SZL11" s="1599"/>
      <c r="SZM11" s="1599"/>
      <c r="SZN11" s="1599"/>
      <c r="SZO11" s="1599"/>
      <c r="SZP11" s="1599"/>
      <c r="SZQ11" s="879"/>
      <c r="SZR11" s="1599"/>
      <c r="SZS11" s="1599"/>
      <c r="SZT11" s="1599"/>
      <c r="SZU11" s="1599"/>
      <c r="SZV11" s="1599"/>
      <c r="SZW11" s="1599"/>
      <c r="SZX11" s="1599"/>
      <c r="SZY11" s="1599"/>
      <c r="SZZ11" s="1599"/>
      <c r="TAA11" s="1599"/>
      <c r="TAB11" s="1599"/>
      <c r="TAC11" s="1599"/>
      <c r="TAD11" s="1599"/>
      <c r="TAE11" s="1599"/>
      <c r="TAF11" s="1599"/>
      <c r="TAG11" s="1599"/>
      <c r="TAH11" s="1599"/>
      <c r="TAI11" s="879"/>
      <c r="TAJ11" s="1599"/>
      <c r="TAK11" s="1599"/>
      <c r="TAL11" s="1599"/>
      <c r="TAM11" s="1599"/>
      <c r="TAN11" s="1599"/>
      <c r="TAO11" s="1599"/>
      <c r="TAP11" s="1599"/>
      <c r="TAQ11" s="1599"/>
      <c r="TAR11" s="1599"/>
      <c r="TAS11" s="1599"/>
      <c r="TAT11" s="1599"/>
      <c r="TAU11" s="1599"/>
      <c r="TAV11" s="1599"/>
      <c r="TAW11" s="1599"/>
      <c r="TAX11" s="1599"/>
      <c r="TAY11" s="1599"/>
      <c r="TAZ11" s="1599"/>
      <c r="TBA11" s="879"/>
      <c r="TBB11" s="1599"/>
      <c r="TBC11" s="1599"/>
      <c r="TBD11" s="1599"/>
      <c r="TBE11" s="1599"/>
      <c r="TBF11" s="1599"/>
      <c r="TBG11" s="1599"/>
      <c r="TBH11" s="1599"/>
      <c r="TBI11" s="1599"/>
      <c r="TBJ11" s="1599"/>
      <c r="TBK11" s="1599"/>
      <c r="TBL11" s="1599"/>
      <c r="TBM11" s="1599"/>
      <c r="TBN11" s="1599"/>
      <c r="TBO11" s="1599"/>
      <c r="TBP11" s="1599"/>
      <c r="TBQ11" s="1599"/>
      <c r="TBR11" s="1599"/>
      <c r="TBS11" s="879"/>
      <c r="TBT11" s="1599"/>
      <c r="TBU11" s="1599"/>
      <c r="TBV11" s="1599"/>
      <c r="TBW11" s="1599"/>
      <c r="TBX11" s="1599"/>
      <c r="TBY11" s="1599"/>
      <c r="TBZ11" s="1599"/>
      <c r="TCA11" s="1599"/>
      <c r="TCB11" s="1599"/>
      <c r="TCC11" s="1599"/>
      <c r="TCD11" s="1599"/>
      <c r="TCE11" s="1599"/>
      <c r="TCF11" s="1599"/>
      <c r="TCG11" s="1599"/>
      <c r="TCH11" s="1599"/>
      <c r="TCI11" s="1599"/>
      <c r="TCJ11" s="1599"/>
      <c r="TCK11" s="879"/>
      <c r="TCL11" s="1599"/>
      <c r="TCM11" s="1599"/>
      <c r="TCN11" s="1599"/>
      <c r="TCO11" s="1599"/>
      <c r="TCP11" s="1599"/>
      <c r="TCQ11" s="1599"/>
      <c r="TCR11" s="1599"/>
      <c r="TCS11" s="1599"/>
      <c r="TCT11" s="1599"/>
      <c r="TCU11" s="1599"/>
      <c r="TCV11" s="1599"/>
      <c r="TCW11" s="1599"/>
      <c r="TCX11" s="1599"/>
      <c r="TCY11" s="1599"/>
      <c r="TCZ11" s="1599"/>
      <c r="TDA11" s="1599"/>
      <c r="TDB11" s="1599"/>
      <c r="TDC11" s="879"/>
      <c r="TDD11" s="1599"/>
      <c r="TDE11" s="1599"/>
      <c r="TDF11" s="1599"/>
      <c r="TDG11" s="1599"/>
      <c r="TDH11" s="1599"/>
      <c r="TDI11" s="1599"/>
      <c r="TDJ11" s="1599"/>
      <c r="TDK11" s="1599"/>
      <c r="TDL11" s="1599"/>
      <c r="TDM11" s="1599"/>
      <c r="TDN11" s="1599"/>
      <c r="TDO11" s="1599"/>
      <c r="TDP11" s="1599"/>
      <c r="TDQ11" s="1599"/>
      <c r="TDR11" s="1599"/>
      <c r="TDS11" s="1599"/>
      <c r="TDT11" s="1599"/>
      <c r="TDU11" s="879"/>
      <c r="TDV11" s="1599"/>
      <c r="TDW11" s="1599"/>
      <c r="TDX11" s="1599"/>
      <c r="TDY11" s="1599"/>
      <c r="TDZ11" s="1599"/>
      <c r="TEA11" s="1599"/>
      <c r="TEB11" s="1599"/>
      <c r="TEC11" s="1599"/>
      <c r="TED11" s="1599"/>
      <c r="TEE11" s="1599"/>
      <c r="TEF11" s="1599"/>
      <c r="TEG11" s="1599"/>
      <c r="TEH11" s="1599"/>
      <c r="TEI11" s="1599"/>
      <c r="TEJ11" s="1599"/>
      <c r="TEK11" s="1599"/>
      <c r="TEL11" s="1599"/>
      <c r="TEM11" s="879"/>
      <c r="TEN11" s="1599"/>
      <c r="TEO11" s="1599"/>
      <c r="TEP11" s="1599"/>
      <c r="TEQ11" s="1599"/>
      <c r="TER11" s="1599"/>
      <c r="TES11" s="1599"/>
      <c r="TET11" s="1599"/>
      <c r="TEU11" s="1599"/>
      <c r="TEV11" s="1599"/>
      <c r="TEW11" s="1599"/>
      <c r="TEX11" s="1599"/>
      <c r="TEY11" s="1599"/>
      <c r="TEZ11" s="1599"/>
      <c r="TFA11" s="1599"/>
      <c r="TFB11" s="1599"/>
      <c r="TFC11" s="1599"/>
      <c r="TFD11" s="1599"/>
      <c r="TFE11" s="879"/>
      <c r="TFF11" s="1599"/>
      <c r="TFG11" s="1599"/>
      <c r="TFH11" s="1599"/>
      <c r="TFI11" s="1599"/>
      <c r="TFJ11" s="1599"/>
      <c r="TFK11" s="1599"/>
      <c r="TFL11" s="1599"/>
      <c r="TFM11" s="1599"/>
      <c r="TFN11" s="1599"/>
      <c r="TFO11" s="1599"/>
      <c r="TFP11" s="1599"/>
      <c r="TFQ11" s="1599"/>
      <c r="TFR11" s="1599"/>
      <c r="TFS11" s="1599"/>
      <c r="TFT11" s="1599"/>
      <c r="TFU11" s="1599"/>
      <c r="TFV11" s="1599"/>
      <c r="TFW11" s="879"/>
      <c r="TFX11" s="1599"/>
      <c r="TFY11" s="1599"/>
      <c r="TFZ11" s="1599"/>
      <c r="TGA11" s="1599"/>
      <c r="TGB11" s="1599"/>
      <c r="TGC11" s="1599"/>
      <c r="TGD11" s="1599"/>
      <c r="TGE11" s="1599"/>
      <c r="TGF11" s="1599"/>
      <c r="TGG11" s="1599"/>
      <c r="TGH11" s="1599"/>
      <c r="TGI11" s="1599"/>
      <c r="TGJ11" s="1599"/>
      <c r="TGK11" s="1599"/>
      <c r="TGL11" s="1599"/>
      <c r="TGM11" s="1599"/>
      <c r="TGN11" s="1599"/>
      <c r="TGO11" s="879"/>
      <c r="TGP11" s="1599"/>
      <c r="TGQ11" s="1599"/>
      <c r="TGR11" s="1599"/>
      <c r="TGS11" s="1599"/>
      <c r="TGT11" s="1599"/>
      <c r="TGU11" s="1599"/>
      <c r="TGV11" s="1599"/>
      <c r="TGW11" s="1599"/>
      <c r="TGX11" s="1599"/>
      <c r="TGY11" s="1599"/>
      <c r="TGZ11" s="1599"/>
      <c r="THA11" s="1599"/>
      <c r="THB11" s="1599"/>
      <c r="THC11" s="1599"/>
      <c r="THD11" s="1599"/>
      <c r="THE11" s="1599"/>
      <c r="THF11" s="1599"/>
      <c r="THG11" s="879"/>
      <c r="THH11" s="1599"/>
      <c r="THI11" s="1599"/>
      <c r="THJ11" s="1599"/>
      <c r="THK11" s="1599"/>
      <c r="THL11" s="1599"/>
      <c r="THM11" s="1599"/>
      <c r="THN11" s="1599"/>
      <c r="THO11" s="1599"/>
      <c r="THP11" s="1599"/>
      <c r="THQ11" s="1599"/>
      <c r="THR11" s="1599"/>
      <c r="THS11" s="1599"/>
      <c r="THT11" s="1599"/>
      <c r="THU11" s="1599"/>
      <c r="THV11" s="1599"/>
      <c r="THW11" s="1599"/>
      <c r="THX11" s="1599"/>
      <c r="THY11" s="879"/>
      <c r="THZ11" s="1599"/>
      <c r="TIA11" s="1599"/>
      <c r="TIB11" s="1599"/>
      <c r="TIC11" s="1599"/>
      <c r="TID11" s="1599"/>
      <c r="TIE11" s="1599"/>
      <c r="TIF11" s="1599"/>
      <c r="TIG11" s="1599"/>
      <c r="TIH11" s="1599"/>
      <c r="TII11" s="1599"/>
      <c r="TIJ11" s="1599"/>
      <c r="TIK11" s="1599"/>
      <c r="TIL11" s="1599"/>
      <c r="TIM11" s="1599"/>
      <c r="TIN11" s="1599"/>
      <c r="TIO11" s="1599"/>
      <c r="TIP11" s="1599"/>
      <c r="TIQ11" s="879"/>
      <c r="TIR11" s="1599"/>
      <c r="TIS11" s="1599"/>
      <c r="TIT11" s="1599"/>
      <c r="TIU11" s="1599"/>
      <c r="TIV11" s="1599"/>
      <c r="TIW11" s="1599"/>
      <c r="TIX11" s="1599"/>
      <c r="TIY11" s="1599"/>
      <c r="TIZ11" s="1599"/>
      <c r="TJA11" s="1599"/>
      <c r="TJB11" s="1599"/>
      <c r="TJC11" s="1599"/>
      <c r="TJD11" s="1599"/>
      <c r="TJE11" s="1599"/>
      <c r="TJF11" s="1599"/>
      <c r="TJG11" s="1599"/>
      <c r="TJH11" s="1599"/>
      <c r="TJI11" s="879"/>
      <c r="TJJ11" s="1599"/>
      <c r="TJK11" s="1599"/>
      <c r="TJL11" s="1599"/>
      <c r="TJM11" s="1599"/>
      <c r="TJN11" s="1599"/>
      <c r="TJO11" s="1599"/>
      <c r="TJP11" s="1599"/>
      <c r="TJQ11" s="1599"/>
      <c r="TJR11" s="1599"/>
      <c r="TJS11" s="1599"/>
      <c r="TJT11" s="1599"/>
      <c r="TJU11" s="1599"/>
      <c r="TJV11" s="1599"/>
      <c r="TJW11" s="1599"/>
      <c r="TJX11" s="1599"/>
      <c r="TJY11" s="1599"/>
      <c r="TJZ11" s="1599"/>
      <c r="TKA11" s="879"/>
      <c r="TKB11" s="1599"/>
      <c r="TKC11" s="1599"/>
      <c r="TKD11" s="1599"/>
      <c r="TKE11" s="1599"/>
      <c r="TKF11" s="1599"/>
      <c r="TKG11" s="1599"/>
      <c r="TKH11" s="1599"/>
      <c r="TKI11" s="1599"/>
      <c r="TKJ11" s="1599"/>
      <c r="TKK11" s="1599"/>
      <c r="TKL11" s="1599"/>
      <c r="TKM11" s="1599"/>
      <c r="TKN11" s="1599"/>
      <c r="TKO11" s="1599"/>
      <c r="TKP11" s="1599"/>
      <c r="TKQ11" s="1599"/>
      <c r="TKR11" s="1599"/>
      <c r="TKS11" s="879"/>
      <c r="TKT11" s="1599"/>
      <c r="TKU11" s="1599"/>
      <c r="TKV11" s="1599"/>
      <c r="TKW11" s="1599"/>
      <c r="TKX11" s="1599"/>
      <c r="TKY11" s="1599"/>
      <c r="TKZ11" s="1599"/>
      <c r="TLA11" s="1599"/>
      <c r="TLB11" s="1599"/>
      <c r="TLC11" s="1599"/>
      <c r="TLD11" s="1599"/>
      <c r="TLE11" s="1599"/>
      <c r="TLF11" s="1599"/>
      <c r="TLG11" s="1599"/>
      <c r="TLH11" s="1599"/>
      <c r="TLI11" s="1599"/>
      <c r="TLJ11" s="1599"/>
      <c r="TLK11" s="879"/>
      <c r="TLL11" s="1599"/>
      <c r="TLM11" s="1599"/>
      <c r="TLN11" s="1599"/>
      <c r="TLO11" s="1599"/>
      <c r="TLP11" s="1599"/>
      <c r="TLQ11" s="1599"/>
      <c r="TLR11" s="1599"/>
      <c r="TLS11" s="1599"/>
      <c r="TLT11" s="1599"/>
      <c r="TLU11" s="1599"/>
      <c r="TLV11" s="1599"/>
      <c r="TLW11" s="1599"/>
      <c r="TLX11" s="1599"/>
      <c r="TLY11" s="1599"/>
      <c r="TLZ11" s="1599"/>
      <c r="TMA11" s="1599"/>
      <c r="TMB11" s="1599"/>
      <c r="TMC11" s="879"/>
      <c r="TMD11" s="1599"/>
      <c r="TME11" s="1599"/>
      <c r="TMF11" s="1599"/>
      <c r="TMG11" s="1599"/>
      <c r="TMH11" s="1599"/>
      <c r="TMI11" s="1599"/>
      <c r="TMJ11" s="1599"/>
      <c r="TMK11" s="1599"/>
      <c r="TML11" s="1599"/>
      <c r="TMM11" s="1599"/>
      <c r="TMN11" s="1599"/>
      <c r="TMO11" s="1599"/>
      <c r="TMP11" s="1599"/>
      <c r="TMQ11" s="1599"/>
      <c r="TMR11" s="1599"/>
      <c r="TMS11" s="1599"/>
      <c r="TMT11" s="1599"/>
      <c r="TMU11" s="879"/>
      <c r="TMV11" s="1599"/>
      <c r="TMW11" s="1599"/>
      <c r="TMX11" s="1599"/>
      <c r="TMY11" s="1599"/>
      <c r="TMZ11" s="1599"/>
      <c r="TNA11" s="1599"/>
      <c r="TNB11" s="1599"/>
      <c r="TNC11" s="1599"/>
      <c r="TND11" s="1599"/>
      <c r="TNE11" s="1599"/>
      <c r="TNF11" s="1599"/>
      <c r="TNG11" s="1599"/>
      <c r="TNH11" s="1599"/>
      <c r="TNI11" s="1599"/>
      <c r="TNJ11" s="1599"/>
      <c r="TNK11" s="1599"/>
      <c r="TNL11" s="1599"/>
      <c r="TNM11" s="879"/>
      <c r="TNN11" s="1599"/>
      <c r="TNO11" s="1599"/>
      <c r="TNP11" s="1599"/>
      <c r="TNQ11" s="1599"/>
      <c r="TNR11" s="1599"/>
      <c r="TNS11" s="1599"/>
      <c r="TNT11" s="1599"/>
      <c r="TNU11" s="1599"/>
      <c r="TNV11" s="1599"/>
      <c r="TNW11" s="1599"/>
      <c r="TNX11" s="1599"/>
      <c r="TNY11" s="1599"/>
      <c r="TNZ11" s="1599"/>
      <c r="TOA11" s="1599"/>
      <c r="TOB11" s="1599"/>
      <c r="TOC11" s="1599"/>
      <c r="TOD11" s="1599"/>
      <c r="TOE11" s="879"/>
      <c r="TOF11" s="1599"/>
      <c r="TOG11" s="1599"/>
      <c r="TOH11" s="1599"/>
      <c r="TOI11" s="1599"/>
      <c r="TOJ11" s="1599"/>
      <c r="TOK11" s="1599"/>
      <c r="TOL11" s="1599"/>
      <c r="TOM11" s="1599"/>
      <c r="TON11" s="1599"/>
      <c r="TOO11" s="1599"/>
      <c r="TOP11" s="1599"/>
      <c r="TOQ11" s="1599"/>
      <c r="TOR11" s="1599"/>
      <c r="TOS11" s="1599"/>
      <c r="TOT11" s="1599"/>
      <c r="TOU11" s="1599"/>
      <c r="TOV11" s="1599"/>
      <c r="TOW11" s="879"/>
      <c r="TOX11" s="1599"/>
      <c r="TOY11" s="1599"/>
      <c r="TOZ11" s="1599"/>
      <c r="TPA11" s="1599"/>
      <c r="TPB11" s="1599"/>
      <c r="TPC11" s="1599"/>
      <c r="TPD11" s="1599"/>
      <c r="TPE11" s="1599"/>
      <c r="TPF11" s="1599"/>
      <c r="TPG11" s="1599"/>
      <c r="TPH11" s="1599"/>
      <c r="TPI11" s="1599"/>
      <c r="TPJ11" s="1599"/>
      <c r="TPK11" s="1599"/>
      <c r="TPL11" s="1599"/>
      <c r="TPM11" s="1599"/>
      <c r="TPN11" s="1599"/>
      <c r="TPO11" s="879"/>
      <c r="TPP11" s="1599"/>
      <c r="TPQ11" s="1599"/>
      <c r="TPR11" s="1599"/>
      <c r="TPS11" s="1599"/>
      <c r="TPT11" s="1599"/>
      <c r="TPU11" s="1599"/>
      <c r="TPV11" s="1599"/>
      <c r="TPW11" s="1599"/>
      <c r="TPX11" s="1599"/>
      <c r="TPY11" s="1599"/>
      <c r="TPZ11" s="1599"/>
      <c r="TQA11" s="1599"/>
      <c r="TQB11" s="1599"/>
      <c r="TQC11" s="1599"/>
      <c r="TQD11" s="1599"/>
      <c r="TQE11" s="1599"/>
      <c r="TQF11" s="1599"/>
      <c r="TQG11" s="879"/>
      <c r="TQH11" s="1599"/>
      <c r="TQI11" s="1599"/>
      <c r="TQJ11" s="1599"/>
      <c r="TQK11" s="1599"/>
      <c r="TQL11" s="1599"/>
      <c r="TQM11" s="1599"/>
      <c r="TQN11" s="1599"/>
      <c r="TQO11" s="1599"/>
      <c r="TQP11" s="1599"/>
      <c r="TQQ11" s="1599"/>
      <c r="TQR11" s="1599"/>
      <c r="TQS11" s="1599"/>
      <c r="TQT11" s="1599"/>
      <c r="TQU11" s="1599"/>
      <c r="TQV11" s="1599"/>
      <c r="TQW11" s="1599"/>
      <c r="TQX11" s="1599"/>
      <c r="TQY11" s="879"/>
      <c r="TQZ11" s="1599"/>
      <c r="TRA11" s="1599"/>
      <c r="TRB11" s="1599"/>
      <c r="TRC11" s="1599"/>
      <c r="TRD11" s="1599"/>
      <c r="TRE11" s="1599"/>
      <c r="TRF11" s="1599"/>
      <c r="TRG11" s="1599"/>
      <c r="TRH11" s="1599"/>
      <c r="TRI11" s="1599"/>
      <c r="TRJ11" s="1599"/>
      <c r="TRK11" s="1599"/>
      <c r="TRL11" s="1599"/>
      <c r="TRM11" s="1599"/>
      <c r="TRN11" s="1599"/>
      <c r="TRO11" s="1599"/>
      <c r="TRP11" s="1599"/>
      <c r="TRQ11" s="879"/>
      <c r="TRR11" s="1599"/>
      <c r="TRS11" s="1599"/>
      <c r="TRT11" s="1599"/>
      <c r="TRU11" s="1599"/>
      <c r="TRV11" s="1599"/>
      <c r="TRW11" s="1599"/>
      <c r="TRX11" s="1599"/>
      <c r="TRY11" s="1599"/>
      <c r="TRZ11" s="1599"/>
      <c r="TSA11" s="1599"/>
      <c r="TSB11" s="1599"/>
      <c r="TSC11" s="1599"/>
      <c r="TSD11" s="1599"/>
      <c r="TSE11" s="1599"/>
      <c r="TSF11" s="1599"/>
      <c r="TSG11" s="1599"/>
      <c r="TSH11" s="1599"/>
      <c r="TSI11" s="879"/>
      <c r="TSJ11" s="1599"/>
      <c r="TSK11" s="1599"/>
      <c r="TSL11" s="1599"/>
      <c r="TSM11" s="1599"/>
      <c r="TSN11" s="1599"/>
      <c r="TSO11" s="1599"/>
      <c r="TSP11" s="1599"/>
      <c r="TSQ11" s="1599"/>
      <c r="TSR11" s="1599"/>
      <c r="TSS11" s="1599"/>
      <c r="TST11" s="1599"/>
      <c r="TSU11" s="1599"/>
      <c r="TSV11" s="1599"/>
      <c r="TSW11" s="1599"/>
      <c r="TSX11" s="1599"/>
      <c r="TSY11" s="1599"/>
      <c r="TSZ11" s="1599"/>
      <c r="TTA11" s="879"/>
      <c r="TTB11" s="1599"/>
      <c r="TTC11" s="1599"/>
      <c r="TTD11" s="1599"/>
      <c r="TTE11" s="1599"/>
      <c r="TTF11" s="1599"/>
      <c r="TTG11" s="1599"/>
      <c r="TTH11" s="1599"/>
      <c r="TTI11" s="1599"/>
      <c r="TTJ11" s="1599"/>
      <c r="TTK11" s="1599"/>
      <c r="TTL11" s="1599"/>
      <c r="TTM11" s="1599"/>
      <c r="TTN11" s="1599"/>
      <c r="TTO11" s="1599"/>
      <c r="TTP11" s="1599"/>
      <c r="TTQ11" s="1599"/>
      <c r="TTR11" s="1599"/>
      <c r="TTS11" s="879"/>
      <c r="TTT11" s="1599"/>
      <c r="TTU11" s="1599"/>
      <c r="TTV11" s="1599"/>
      <c r="TTW11" s="1599"/>
      <c r="TTX11" s="1599"/>
      <c r="TTY11" s="1599"/>
      <c r="TTZ11" s="1599"/>
      <c r="TUA11" s="1599"/>
      <c r="TUB11" s="1599"/>
      <c r="TUC11" s="1599"/>
      <c r="TUD11" s="1599"/>
      <c r="TUE11" s="1599"/>
      <c r="TUF11" s="1599"/>
      <c r="TUG11" s="1599"/>
      <c r="TUH11" s="1599"/>
      <c r="TUI11" s="1599"/>
      <c r="TUJ11" s="1599"/>
      <c r="TUK11" s="879"/>
      <c r="TUL11" s="1599"/>
      <c r="TUM11" s="1599"/>
      <c r="TUN11" s="1599"/>
      <c r="TUO11" s="1599"/>
      <c r="TUP11" s="1599"/>
      <c r="TUQ11" s="1599"/>
      <c r="TUR11" s="1599"/>
      <c r="TUS11" s="1599"/>
      <c r="TUT11" s="1599"/>
      <c r="TUU11" s="1599"/>
      <c r="TUV11" s="1599"/>
      <c r="TUW11" s="1599"/>
      <c r="TUX11" s="1599"/>
      <c r="TUY11" s="1599"/>
      <c r="TUZ11" s="1599"/>
      <c r="TVA11" s="1599"/>
      <c r="TVB11" s="1599"/>
      <c r="TVC11" s="879"/>
      <c r="TVD11" s="1599"/>
      <c r="TVE11" s="1599"/>
      <c r="TVF11" s="1599"/>
      <c r="TVG11" s="1599"/>
      <c r="TVH11" s="1599"/>
      <c r="TVI11" s="1599"/>
      <c r="TVJ11" s="1599"/>
      <c r="TVK11" s="1599"/>
      <c r="TVL11" s="1599"/>
      <c r="TVM11" s="1599"/>
      <c r="TVN11" s="1599"/>
      <c r="TVO11" s="1599"/>
      <c r="TVP11" s="1599"/>
      <c r="TVQ11" s="1599"/>
      <c r="TVR11" s="1599"/>
      <c r="TVS11" s="1599"/>
      <c r="TVT11" s="1599"/>
      <c r="TVU11" s="879"/>
      <c r="TVV11" s="1599"/>
      <c r="TVW11" s="1599"/>
      <c r="TVX11" s="1599"/>
      <c r="TVY11" s="1599"/>
      <c r="TVZ11" s="1599"/>
      <c r="TWA11" s="1599"/>
      <c r="TWB11" s="1599"/>
      <c r="TWC11" s="1599"/>
      <c r="TWD11" s="1599"/>
      <c r="TWE11" s="1599"/>
      <c r="TWF11" s="1599"/>
      <c r="TWG11" s="1599"/>
      <c r="TWH11" s="1599"/>
      <c r="TWI11" s="1599"/>
      <c r="TWJ11" s="1599"/>
      <c r="TWK11" s="1599"/>
      <c r="TWL11" s="1599"/>
      <c r="TWM11" s="879"/>
      <c r="TWN11" s="1599"/>
      <c r="TWO11" s="1599"/>
      <c r="TWP11" s="1599"/>
      <c r="TWQ11" s="1599"/>
      <c r="TWR11" s="1599"/>
      <c r="TWS11" s="1599"/>
      <c r="TWT11" s="1599"/>
      <c r="TWU11" s="1599"/>
      <c r="TWV11" s="1599"/>
      <c r="TWW11" s="1599"/>
      <c r="TWX11" s="1599"/>
      <c r="TWY11" s="1599"/>
      <c r="TWZ11" s="1599"/>
      <c r="TXA11" s="1599"/>
      <c r="TXB11" s="1599"/>
      <c r="TXC11" s="1599"/>
      <c r="TXD11" s="1599"/>
      <c r="TXE11" s="879"/>
      <c r="TXF11" s="1599"/>
      <c r="TXG11" s="1599"/>
      <c r="TXH11" s="1599"/>
      <c r="TXI11" s="1599"/>
      <c r="TXJ11" s="1599"/>
      <c r="TXK11" s="1599"/>
      <c r="TXL11" s="1599"/>
      <c r="TXM11" s="1599"/>
      <c r="TXN11" s="1599"/>
      <c r="TXO11" s="1599"/>
      <c r="TXP11" s="1599"/>
      <c r="TXQ11" s="1599"/>
      <c r="TXR11" s="1599"/>
      <c r="TXS11" s="1599"/>
      <c r="TXT11" s="1599"/>
      <c r="TXU11" s="1599"/>
      <c r="TXV11" s="1599"/>
      <c r="TXW11" s="879"/>
      <c r="TXX11" s="1599"/>
      <c r="TXY11" s="1599"/>
      <c r="TXZ11" s="1599"/>
      <c r="TYA11" s="1599"/>
      <c r="TYB11" s="1599"/>
      <c r="TYC11" s="1599"/>
      <c r="TYD11" s="1599"/>
      <c r="TYE11" s="1599"/>
      <c r="TYF11" s="1599"/>
      <c r="TYG11" s="1599"/>
      <c r="TYH11" s="1599"/>
      <c r="TYI11" s="1599"/>
      <c r="TYJ11" s="1599"/>
      <c r="TYK11" s="1599"/>
      <c r="TYL11" s="1599"/>
      <c r="TYM11" s="1599"/>
      <c r="TYN11" s="1599"/>
      <c r="TYO11" s="879"/>
      <c r="TYP11" s="1599"/>
      <c r="TYQ11" s="1599"/>
      <c r="TYR11" s="1599"/>
      <c r="TYS11" s="1599"/>
      <c r="TYT11" s="1599"/>
      <c r="TYU11" s="1599"/>
      <c r="TYV11" s="1599"/>
      <c r="TYW11" s="1599"/>
      <c r="TYX11" s="1599"/>
      <c r="TYY11" s="1599"/>
      <c r="TYZ11" s="1599"/>
      <c r="TZA11" s="1599"/>
      <c r="TZB11" s="1599"/>
      <c r="TZC11" s="1599"/>
      <c r="TZD11" s="1599"/>
      <c r="TZE11" s="1599"/>
      <c r="TZF11" s="1599"/>
      <c r="TZG11" s="879"/>
      <c r="TZH11" s="1599"/>
      <c r="TZI11" s="1599"/>
      <c r="TZJ11" s="1599"/>
      <c r="TZK11" s="1599"/>
      <c r="TZL11" s="1599"/>
      <c r="TZM11" s="1599"/>
      <c r="TZN11" s="1599"/>
      <c r="TZO11" s="1599"/>
      <c r="TZP11" s="1599"/>
      <c r="TZQ11" s="1599"/>
      <c r="TZR11" s="1599"/>
      <c r="TZS11" s="1599"/>
      <c r="TZT11" s="1599"/>
      <c r="TZU11" s="1599"/>
      <c r="TZV11" s="1599"/>
      <c r="TZW11" s="1599"/>
      <c r="TZX11" s="1599"/>
      <c r="TZY11" s="879"/>
      <c r="TZZ11" s="1599"/>
      <c r="UAA11" s="1599"/>
      <c r="UAB11" s="1599"/>
      <c r="UAC11" s="1599"/>
      <c r="UAD11" s="1599"/>
      <c r="UAE11" s="1599"/>
      <c r="UAF11" s="1599"/>
      <c r="UAG11" s="1599"/>
      <c r="UAH11" s="1599"/>
      <c r="UAI11" s="1599"/>
      <c r="UAJ11" s="1599"/>
      <c r="UAK11" s="1599"/>
      <c r="UAL11" s="1599"/>
      <c r="UAM11" s="1599"/>
      <c r="UAN11" s="1599"/>
      <c r="UAO11" s="1599"/>
      <c r="UAP11" s="1599"/>
      <c r="UAQ11" s="879"/>
      <c r="UAR11" s="1599"/>
      <c r="UAS11" s="1599"/>
      <c r="UAT11" s="1599"/>
      <c r="UAU11" s="1599"/>
      <c r="UAV11" s="1599"/>
      <c r="UAW11" s="1599"/>
      <c r="UAX11" s="1599"/>
      <c r="UAY11" s="1599"/>
      <c r="UAZ11" s="1599"/>
      <c r="UBA11" s="1599"/>
      <c r="UBB11" s="1599"/>
      <c r="UBC11" s="1599"/>
      <c r="UBD11" s="1599"/>
      <c r="UBE11" s="1599"/>
      <c r="UBF11" s="1599"/>
      <c r="UBG11" s="1599"/>
      <c r="UBH11" s="1599"/>
      <c r="UBI11" s="879"/>
      <c r="UBJ11" s="1599"/>
      <c r="UBK11" s="1599"/>
      <c r="UBL11" s="1599"/>
      <c r="UBM11" s="1599"/>
      <c r="UBN11" s="1599"/>
      <c r="UBO11" s="1599"/>
      <c r="UBP11" s="1599"/>
      <c r="UBQ11" s="1599"/>
      <c r="UBR11" s="1599"/>
      <c r="UBS11" s="1599"/>
      <c r="UBT11" s="1599"/>
      <c r="UBU11" s="1599"/>
      <c r="UBV11" s="1599"/>
      <c r="UBW11" s="1599"/>
      <c r="UBX11" s="1599"/>
      <c r="UBY11" s="1599"/>
      <c r="UBZ11" s="1599"/>
      <c r="UCA11" s="879"/>
      <c r="UCB11" s="1599"/>
      <c r="UCC11" s="1599"/>
      <c r="UCD11" s="1599"/>
      <c r="UCE11" s="1599"/>
      <c r="UCF11" s="1599"/>
      <c r="UCG11" s="1599"/>
      <c r="UCH11" s="1599"/>
      <c r="UCI11" s="1599"/>
      <c r="UCJ11" s="1599"/>
      <c r="UCK11" s="1599"/>
      <c r="UCL11" s="1599"/>
      <c r="UCM11" s="1599"/>
      <c r="UCN11" s="1599"/>
      <c r="UCO11" s="1599"/>
      <c r="UCP11" s="1599"/>
      <c r="UCQ11" s="1599"/>
      <c r="UCR11" s="1599"/>
      <c r="UCS11" s="879"/>
      <c r="UCT11" s="1599"/>
      <c r="UCU11" s="1599"/>
      <c r="UCV11" s="1599"/>
      <c r="UCW11" s="1599"/>
      <c r="UCX11" s="1599"/>
      <c r="UCY11" s="1599"/>
      <c r="UCZ11" s="1599"/>
      <c r="UDA11" s="1599"/>
      <c r="UDB11" s="1599"/>
      <c r="UDC11" s="1599"/>
      <c r="UDD11" s="1599"/>
      <c r="UDE11" s="1599"/>
      <c r="UDF11" s="1599"/>
      <c r="UDG11" s="1599"/>
      <c r="UDH11" s="1599"/>
      <c r="UDI11" s="1599"/>
      <c r="UDJ11" s="1599"/>
      <c r="UDK11" s="879"/>
      <c r="UDL11" s="1599"/>
      <c r="UDM11" s="1599"/>
      <c r="UDN11" s="1599"/>
      <c r="UDO11" s="1599"/>
      <c r="UDP11" s="1599"/>
      <c r="UDQ11" s="1599"/>
      <c r="UDR11" s="1599"/>
      <c r="UDS11" s="1599"/>
      <c r="UDT11" s="1599"/>
      <c r="UDU11" s="1599"/>
      <c r="UDV11" s="1599"/>
      <c r="UDW11" s="1599"/>
      <c r="UDX11" s="1599"/>
      <c r="UDY11" s="1599"/>
      <c r="UDZ11" s="1599"/>
      <c r="UEA11" s="1599"/>
      <c r="UEB11" s="1599"/>
      <c r="UEC11" s="879"/>
      <c r="UED11" s="1599"/>
      <c r="UEE11" s="1599"/>
      <c r="UEF11" s="1599"/>
      <c r="UEG11" s="1599"/>
      <c r="UEH11" s="1599"/>
      <c r="UEI11" s="1599"/>
      <c r="UEJ11" s="1599"/>
      <c r="UEK11" s="1599"/>
      <c r="UEL11" s="1599"/>
      <c r="UEM11" s="1599"/>
      <c r="UEN11" s="1599"/>
      <c r="UEO11" s="1599"/>
      <c r="UEP11" s="1599"/>
      <c r="UEQ11" s="1599"/>
      <c r="UER11" s="1599"/>
      <c r="UES11" s="1599"/>
      <c r="UET11" s="1599"/>
      <c r="UEU11" s="879"/>
      <c r="UEV11" s="1599"/>
      <c r="UEW11" s="1599"/>
      <c r="UEX11" s="1599"/>
      <c r="UEY11" s="1599"/>
      <c r="UEZ11" s="1599"/>
      <c r="UFA11" s="1599"/>
      <c r="UFB11" s="1599"/>
      <c r="UFC11" s="1599"/>
      <c r="UFD11" s="1599"/>
      <c r="UFE11" s="1599"/>
      <c r="UFF11" s="1599"/>
      <c r="UFG11" s="1599"/>
      <c r="UFH11" s="1599"/>
      <c r="UFI11" s="1599"/>
      <c r="UFJ11" s="1599"/>
      <c r="UFK11" s="1599"/>
      <c r="UFL11" s="1599"/>
      <c r="UFM11" s="879"/>
      <c r="UFN11" s="1599"/>
      <c r="UFO11" s="1599"/>
      <c r="UFP11" s="1599"/>
      <c r="UFQ11" s="1599"/>
      <c r="UFR11" s="1599"/>
      <c r="UFS11" s="1599"/>
      <c r="UFT11" s="1599"/>
      <c r="UFU11" s="1599"/>
      <c r="UFV11" s="1599"/>
      <c r="UFW11" s="1599"/>
      <c r="UFX11" s="1599"/>
      <c r="UFY11" s="1599"/>
      <c r="UFZ11" s="1599"/>
      <c r="UGA11" s="1599"/>
      <c r="UGB11" s="1599"/>
      <c r="UGC11" s="1599"/>
      <c r="UGD11" s="1599"/>
      <c r="UGE11" s="879"/>
      <c r="UGF11" s="1599"/>
      <c r="UGG11" s="1599"/>
      <c r="UGH11" s="1599"/>
      <c r="UGI11" s="1599"/>
      <c r="UGJ11" s="1599"/>
      <c r="UGK11" s="1599"/>
      <c r="UGL11" s="1599"/>
      <c r="UGM11" s="1599"/>
      <c r="UGN11" s="1599"/>
      <c r="UGO11" s="1599"/>
      <c r="UGP11" s="1599"/>
      <c r="UGQ11" s="1599"/>
      <c r="UGR11" s="1599"/>
      <c r="UGS11" s="1599"/>
      <c r="UGT11" s="1599"/>
      <c r="UGU11" s="1599"/>
      <c r="UGV11" s="1599"/>
      <c r="UGW11" s="879"/>
      <c r="UGX11" s="1599"/>
      <c r="UGY11" s="1599"/>
      <c r="UGZ11" s="1599"/>
      <c r="UHA11" s="1599"/>
      <c r="UHB11" s="1599"/>
      <c r="UHC11" s="1599"/>
      <c r="UHD11" s="1599"/>
      <c r="UHE11" s="1599"/>
      <c r="UHF11" s="1599"/>
      <c r="UHG11" s="1599"/>
      <c r="UHH11" s="1599"/>
      <c r="UHI11" s="1599"/>
      <c r="UHJ11" s="1599"/>
      <c r="UHK11" s="1599"/>
      <c r="UHL11" s="1599"/>
      <c r="UHM11" s="1599"/>
      <c r="UHN11" s="1599"/>
      <c r="UHO11" s="879"/>
      <c r="UHP11" s="1599"/>
      <c r="UHQ11" s="1599"/>
      <c r="UHR11" s="1599"/>
      <c r="UHS11" s="1599"/>
      <c r="UHT11" s="1599"/>
      <c r="UHU11" s="1599"/>
      <c r="UHV11" s="1599"/>
      <c r="UHW11" s="1599"/>
      <c r="UHX11" s="1599"/>
      <c r="UHY11" s="1599"/>
      <c r="UHZ11" s="1599"/>
      <c r="UIA11" s="1599"/>
      <c r="UIB11" s="1599"/>
      <c r="UIC11" s="1599"/>
      <c r="UID11" s="1599"/>
      <c r="UIE11" s="1599"/>
      <c r="UIF11" s="1599"/>
      <c r="UIG11" s="879"/>
      <c r="UIH11" s="1599"/>
      <c r="UII11" s="1599"/>
      <c r="UIJ11" s="1599"/>
      <c r="UIK11" s="1599"/>
      <c r="UIL11" s="1599"/>
      <c r="UIM11" s="1599"/>
      <c r="UIN11" s="1599"/>
      <c r="UIO11" s="1599"/>
      <c r="UIP11" s="1599"/>
      <c r="UIQ11" s="1599"/>
      <c r="UIR11" s="1599"/>
      <c r="UIS11" s="1599"/>
      <c r="UIT11" s="1599"/>
      <c r="UIU11" s="1599"/>
      <c r="UIV11" s="1599"/>
      <c r="UIW11" s="1599"/>
      <c r="UIX11" s="1599"/>
      <c r="UIY11" s="879"/>
      <c r="UIZ11" s="1599"/>
      <c r="UJA11" s="1599"/>
      <c r="UJB11" s="1599"/>
      <c r="UJC11" s="1599"/>
      <c r="UJD11" s="1599"/>
      <c r="UJE11" s="1599"/>
      <c r="UJF11" s="1599"/>
      <c r="UJG11" s="1599"/>
      <c r="UJH11" s="1599"/>
      <c r="UJI11" s="1599"/>
      <c r="UJJ11" s="1599"/>
      <c r="UJK11" s="1599"/>
      <c r="UJL11" s="1599"/>
      <c r="UJM11" s="1599"/>
      <c r="UJN11" s="1599"/>
      <c r="UJO11" s="1599"/>
      <c r="UJP11" s="1599"/>
      <c r="UJQ11" s="879"/>
      <c r="UJR11" s="1599"/>
      <c r="UJS11" s="1599"/>
      <c r="UJT11" s="1599"/>
      <c r="UJU11" s="1599"/>
      <c r="UJV11" s="1599"/>
      <c r="UJW11" s="1599"/>
      <c r="UJX11" s="1599"/>
      <c r="UJY11" s="1599"/>
      <c r="UJZ11" s="1599"/>
      <c r="UKA11" s="1599"/>
      <c r="UKB11" s="1599"/>
      <c r="UKC11" s="1599"/>
      <c r="UKD11" s="1599"/>
      <c r="UKE11" s="1599"/>
      <c r="UKF11" s="1599"/>
      <c r="UKG11" s="1599"/>
      <c r="UKH11" s="1599"/>
      <c r="UKI11" s="879"/>
      <c r="UKJ11" s="1599"/>
      <c r="UKK11" s="1599"/>
      <c r="UKL11" s="1599"/>
      <c r="UKM11" s="1599"/>
      <c r="UKN11" s="1599"/>
      <c r="UKO11" s="1599"/>
      <c r="UKP11" s="1599"/>
      <c r="UKQ11" s="1599"/>
      <c r="UKR11" s="1599"/>
      <c r="UKS11" s="1599"/>
      <c r="UKT11" s="1599"/>
      <c r="UKU11" s="1599"/>
      <c r="UKV11" s="1599"/>
      <c r="UKW11" s="1599"/>
      <c r="UKX11" s="1599"/>
      <c r="UKY11" s="1599"/>
      <c r="UKZ11" s="1599"/>
      <c r="ULA11" s="879"/>
      <c r="ULB11" s="1599"/>
      <c r="ULC11" s="1599"/>
      <c r="ULD11" s="1599"/>
      <c r="ULE11" s="1599"/>
      <c r="ULF11" s="1599"/>
      <c r="ULG11" s="1599"/>
      <c r="ULH11" s="1599"/>
      <c r="ULI11" s="1599"/>
      <c r="ULJ11" s="1599"/>
      <c r="ULK11" s="1599"/>
      <c r="ULL11" s="1599"/>
      <c r="ULM11" s="1599"/>
      <c r="ULN11" s="1599"/>
      <c r="ULO11" s="1599"/>
      <c r="ULP11" s="1599"/>
      <c r="ULQ11" s="1599"/>
      <c r="ULR11" s="1599"/>
      <c r="ULS11" s="879"/>
      <c r="ULT11" s="1599"/>
      <c r="ULU11" s="1599"/>
      <c r="ULV11" s="1599"/>
      <c r="ULW11" s="1599"/>
      <c r="ULX11" s="1599"/>
      <c r="ULY11" s="1599"/>
      <c r="ULZ11" s="1599"/>
      <c r="UMA11" s="1599"/>
      <c r="UMB11" s="1599"/>
      <c r="UMC11" s="1599"/>
      <c r="UMD11" s="1599"/>
      <c r="UME11" s="1599"/>
      <c r="UMF11" s="1599"/>
      <c r="UMG11" s="1599"/>
      <c r="UMH11" s="1599"/>
      <c r="UMI11" s="1599"/>
      <c r="UMJ11" s="1599"/>
      <c r="UMK11" s="879"/>
      <c r="UML11" s="1599"/>
      <c r="UMM11" s="1599"/>
      <c r="UMN11" s="1599"/>
      <c r="UMO11" s="1599"/>
      <c r="UMP11" s="1599"/>
      <c r="UMQ11" s="1599"/>
      <c r="UMR11" s="1599"/>
      <c r="UMS11" s="1599"/>
      <c r="UMT11" s="1599"/>
      <c r="UMU11" s="1599"/>
      <c r="UMV11" s="1599"/>
      <c r="UMW11" s="1599"/>
      <c r="UMX11" s="1599"/>
      <c r="UMY11" s="1599"/>
      <c r="UMZ11" s="1599"/>
      <c r="UNA11" s="1599"/>
      <c r="UNB11" s="1599"/>
      <c r="UNC11" s="879"/>
      <c r="UND11" s="1599"/>
      <c r="UNE11" s="1599"/>
      <c r="UNF11" s="1599"/>
      <c r="UNG11" s="1599"/>
      <c r="UNH11" s="1599"/>
      <c r="UNI11" s="1599"/>
      <c r="UNJ11" s="1599"/>
      <c r="UNK11" s="1599"/>
      <c r="UNL11" s="1599"/>
      <c r="UNM11" s="1599"/>
      <c r="UNN11" s="1599"/>
      <c r="UNO11" s="1599"/>
      <c r="UNP11" s="1599"/>
      <c r="UNQ11" s="1599"/>
      <c r="UNR11" s="1599"/>
      <c r="UNS11" s="1599"/>
      <c r="UNT11" s="1599"/>
      <c r="UNU11" s="879"/>
      <c r="UNV11" s="1599"/>
      <c r="UNW11" s="1599"/>
      <c r="UNX11" s="1599"/>
      <c r="UNY11" s="1599"/>
      <c r="UNZ11" s="1599"/>
      <c r="UOA11" s="1599"/>
      <c r="UOB11" s="1599"/>
      <c r="UOC11" s="1599"/>
      <c r="UOD11" s="1599"/>
      <c r="UOE11" s="1599"/>
      <c r="UOF11" s="1599"/>
      <c r="UOG11" s="1599"/>
      <c r="UOH11" s="1599"/>
      <c r="UOI11" s="1599"/>
      <c r="UOJ11" s="1599"/>
      <c r="UOK11" s="1599"/>
      <c r="UOL11" s="1599"/>
      <c r="UOM11" s="879"/>
      <c r="UON11" s="1599"/>
      <c r="UOO11" s="1599"/>
      <c r="UOP11" s="1599"/>
      <c r="UOQ11" s="1599"/>
      <c r="UOR11" s="1599"/>
      <c r="UOS11" s="1599"/>
      <c r="UOT11" s="1599"/>
      <c r="UOU11" s="1599"/>
      <c r="UOV11" s="1599"/>
      <c r="UOW11" s="1599"/>
      <c r="UOX11" s="1599"/>
      <c r="UOY11" s="1599"/>
      <c r="UOZ11" s="1599"/>
      <c r="UPA11" s="1599"/>
      <c r="UPB11" s="1599"/>
      <c r="UPC11" s="1599"/>
      <c r="UPD11" s="1599"/>
      <c r="UPE11" s="879"/>
      <c r="UPF11" s="1599"/>
      <c r="UPG11" s="1599"/>
      <c r="UPH11" s="1599"/>
      <c r="UPI11" s="1599"/>
      <c r="UPJ11" s="1599"/>
      <c r="UPK11" s="1599"/>
      <c r="UPL11" s="1599"/>
      <c r="UPM11" s="1599"/>
      <c r="UPN11" s="1599"/>
      <c r="UPO11" s="1599"/>
      <c r="UPP11" s="1599"/>
      <c r="UPQ11" s="1599"/>
      <c r="UPR11" s="1599"/>
      <c r="UPS11" s="1599"/>
      <c r="UPT11" s="1599"/>
      <c r="UPU11" s="1599"/>
      <c r="UPV11" s="1599"/>
      <c r="UPW11" s="879"/>
      <c r="UPX11" s="1599"/>
      <c r="UPY11" s="1599"/>
      <c r="UPZ11" s="1599"/>
      <c r="UQA11" s="1599"/>
      <c r="UQB11" s="1599"/>
      <c r="UQC11" s="1599"/>
      <c r="UQD11" s="1599"/>
      <c r="UQE11" s="1599"/>
      <c r="UQF11" s="1599"/>
      <c r="UQG11" s="1599"/>
      <c r="UQH11" s="1599"/>
      <c r="UQI11" s="1599"/>
      <c r="UQJ11" s="1599"/>
      <c r="UQK11" s="1599"/>
      <c r="UQL11" s="1599"/>
      <c r="UQM11" s="1599"/>
      <c r="UQN11" s="1599"/>
      <c r="UQO11" s="879"/>
      <c r="UQP11" s="1599"/>
      <c r="UQQ11" s="1599"/>
      <c r="UQR11" s="1599"/>
      <c r="UQS11" s="1599"/>
      <c r="UQT11" s="1599"/>
      <c r="UQU11" s="1599"/>
      <c r="UQV11" s="1599"/>
      <c r="UQW11" s="1599"/>
      <c r="UQX11" s="1599"/>
      <c r="UQY11" s="1599"/>
      <c r="UQZ11" s="1599"/>
      <c r="URA11" s="1599"/>
      <c r="URB11" s="1599"/>
      <c r="URC11" s="1599"/>
      <c r="URD11" s="1599"/>
      <c r="URE11" s="1599"/>
      <c r="URF11" s="1599"/>
      <c r="URG11" s="879"/>
      <c r="URH11" s="1599"/>
      <c r="URI11" s="1599"/>
      <c r="URJ11" s="1599"/>
      <c r="URK11" s="1599"/>
      <c r="URL11" s="1599"/>
      <c r="URM11" s="1599"/>
      <c r="URN11" s="1599"/>
      <c r="URO11" s="1599"/>
      <c r="URP11" s="1599"/>
      <c r="URQ11" s="1599"/>
      <c r="URR11" s="1599"/>
      <c r="URS11" s="1599"/>
      <c r="URT11" s="1599"/>
      <c r="URU11" s="1599"/>
      <c r="URV11" s="1599"/>
      <c r="URW11" s="1599"/>
      <c r="URX11" s="1599"/>
      <c r="URY11" s="879"/>
      <c r="URZ11" s="1599"/>
      <c r="USA11" s="1599"/>
      <c r="USB11" s="1599"/>
      <c r="USC11" s="1599"/>
      <c r="USD11" s="1599"/>
      <c r="USE11" s="1599"/>
      <c r="USF11" s="1599"/>
      <c r="USG11" s="1599"/>
      <c r="USH11" s="1599"/>
      <c r="USI11" s="1599"/>
      <c r="USJ11" s="1599"/>
      <c r="USK11" s="1599"/>
      <c r="USL11" s="1599"/>
      <c r="USM11" s="1599"/>
      <c r="USN11" s="1599"/>
      <c r="USO11" s="1599"/>
      <c r="USP11" s="1599"/>
      <c r="USQ11" s="879"/>
      <c r="USR11" s="1599"/>
      <c r="USS11" s="1599"/>
      <c r="UST11" s="1599"/>
      <c r="USU11" s="1599"/>
      <c r="USV11" s="1599"/>
      <c r="USW11" s="1599"/>
      <c r="USX11" s="1599"/>
      <c r="USY11" s="1599"/>
      <c r="USZ11" s="1599"/>
      <c r="UTA11" s="1599"/>
      <c r="UTB11" s="1599"/>
      <c r="UTC11" s="1599"/>
      <c r="UTD11" s="1599"/>
      <c r="UTE11" s="1599"/>
      <c r="UTF11" s="1599"/>
      <c r="UTG11" s="1599"/>
      <c r="UTH11" s="1599"/>
      <c r="UTI11" s="879"/>
      <c r="UTJ11" s="1599"/>
      <c r="UTK11" s="1599"/>
      <c r="UTL11" s="1599"/>
      <c r="UTM11" s="1599"/>
      <c r="UTN11" s="1599"/>
      <c r="UTO11" s="1599"/>
      <c r="UTP11" s="1599"/>
      <c r="UTQ11" s="1599"/>
      <c r="UTR11" s="1599"/>
      <c r="UTS11" s="1599"/>
      <c r="UTT11" s="1599"/>
      <c r="UTU11" s="1599"/>
      <c r="UTV11" s="1599"/>
      <c r="UTW11" s="1599"/>
      <c r="UTX11" s="1599"/>
      <c r="UTY11" s="1599"/>
      <c r="UTZ11" s="1599"/>
      <c r="UUA11" s="879"/>
      <c r="UUB11" s="1599"/>
      <c r="UUC11" s="1599"/>
      <c r="UUD11" s="1599"/>
      <c r="UUE11" s="1599"/>
      <c r="UUF11" s="1599"/>
      <c r="UUG11" s="1599"/>
      <c r="UUH11" s="1599"/>
      <c r="UUI11" s="1599"/>
      <c r="UUJ11" s="1599"/>
      <c r="UUK11" s="1599"/>
      <c r="UUL11" s="1599"/>
      <c r="UUM11" s="1599"/>
      <c r="UUN11" s="1599"/>
      <c r="UUO11" s="1599"/>
      <c r="UUP11" s="1599"/>
      <c r="UUQ11" s="1599"/>
      <c r="UUR11" s="1599"/>
      <c r="UUS11" s="879"/>
      <c r="UUT11" s="1599"/>
      <c r="UUU11" s="1599"/>
      <c r="UUV11" s="1599"/>
      <c r="UUW11" s="1599"/>
      <c r="UUX11" s="1599"/>
      <c r="UUY11" s="1599"/>
      <c r="UUZ11" s="1599"/>
      <c r="UVA11" s="1599"/>
      <c r="UVB11" s="1599"/>
      <c r="UVC11" s="1599"/>
      <c r="UVD11" s="1599"/>
      <c r="UVE11" s="1599"/>
      <c r="UVF11" s="1599"/>
      <c r="UVG11" s="1599"/>
      <c r="UVH11" s="1599"/>
      <c r="UVI11" s="1599"/>
      <c r="UVJ11" s="1599"/>
      <c r="UVK11" s="879"/>
      <c r="UVL11" s="1599"/>
      <c r="UVM11" s="1599"/>
      <c r="UVN11" s="1599"/>
      <c r="UVO11" s="1599"/>
      <c r="UVP11" s="1599"/>
      <c r="UVQ11" s="1599"/>
      <c r="UVR11" s="1599"/>
      <c r="UVS11" s="1599"/>
      <c r="UVT11" s="1599"/>
      <c r="UVU11" s="1599"/>
      <c r="UVV11" s="1599"/>
      <c r="UVW11" s="1599"/>
      <c r="UVX11" s="1599"/>
      <c r="UVY11" s="1599"/>
      <c r="UVZ11" s="1599"/>
      <c r="UWA11" s="1599"/>
      <c r="UWB11" s="1599"/>
      <c r="UWC11" s="879"/>
      <c r="UWD11" s="1599"/>
      <c r="UWE11" s="1599"/>
      <c r="UWF11" s="1599"/>
      <c r="UWG11" s="1599"/>
      <c r="UWH11" s="1599"/>
      <c r="UWI11" s="1599"/>
      <c r="UWJ11" s="1599"/>
      <c r="UWK11" s="1599"/>
      <c r="UWL11" s="1599"/>
      <c r="UWM11" s="1599"/>
      <c r="UWN11" s="1599"/>
      <c r="UWO11" s="1599"/>
      <c r="UWP11" s="1599"/>
      <c r="UWQ11" s="1599"/>
      <c r="UWR11" s="1599"/>
      <c r="UWS11" s="1599"/>
      <c r="UWT11" s="1599"/>
      <c r="UWU11" s="879"/>
      <c r="UWV11" s="1599"/>
      <c r="UWW11" s="1599"/>
      <c r="UWX11" s="1599"/>
      <c r="UWY11" s="1599"/>
      <c r="UWZ11" s="1599"/>
      <c r="UXA11" s="1599"/>
      <c r="UXB11" s="1599"/>
      <c r="UXC11" s="1599"/>
      <c r="UXD11" s="1599"/>
      <c r="UXE11" s="1599"/>
      <c r="UXF11" s="1599"/>
      <c r="UXG11" s="1599"/>
      <c r="UXH11" s="1599"/>
      <c r="UXI11" s="1599"/>
      <c r="UXJ11" s="1599"/>
      <c r="UXK11" s="1599"/>
      <c r="UXL11" s="1599"/>
      <c r="UXM11" s="879"/>
      <c r="UXN11" s="1599"/>
      <c r="UXO11" s="1599"/>
      <c r="UXP11" s="1599"/>
      <c r="UXQ11" s="1599"/>
      <c r="UXR11" s="1599"/>
      <c r="UXS11" s="1599"/>
      <c r="UXT11" s="1599"/>
      <c r="UXU11" s="1599"/>
      <c r="UXV11" s="1599"/>
      <c r="UXW11" s="1599"/>
      <c r="UXX11" s="1599"/>
      <c r="UXY11" s="1599"/>
      <c r="UXZ11" s="1599"/>
      <c r="UYA11" s="1599"/>
      <c r="UYB11" s="1599"/>
      <c r="UYC11" s="1599"/>
      <c r="UYD11" s="1599"/>
      <c r="UYE11" s="879"/>
      <c r="UYF11" s="1599"/>
      <c r="UYG11" s="1599"/>
      <c r="UYH11" s="1599"/>
      <c r="UYI11" s="1599"/>
      <c r="UYJ11" s="1599"/>
      <c r="UYK11" s="1599"/>
      <c r="UYL11" s="1599"/>
      <c r="UYM11" s="1599"/>
      <c r="UYN11" s="1599"/>
      <c r="UYO11" s="1599"/>
      <c r="UYP11" s="1599"/>
      <c r="UYQ11" s="1599"/>
      <c r="UYR11" s="1599"/>
      <c r="UYS11" s="1599"/>
      <c r="UYT11" s="1599"/>
      <c r="UYU11" s="1599"/>
      <c r="UYV11" s="1599"/>
      <c r="UYW11" s="879"/>
      <c r="UYX11" s="1599"/>
      <c r="UYY11" s="1599"/>
      <c r="UYZ11" s="1599"/>
      <c r="UZA11" s="1599"/>
      <c r="UZB11" s="1599"/>
      <c r="UZC11" s="1599"/>
      <c r="UZD11" s="1599"/>
      <c r="UZE11" s="1599"/>
      <c r="UZF11" s="1599"/>
      <c r="UZG11" s="1599"/>
      <c r="UZH11" s="1599"/>
      <c r="UZI11" s="1599"/>
      <c r="UZJ11" s="1599"/>
      <c r="UZK11" s="1599"/>
      <c r="UZL11" s="1599"/>
      <c r="UZM11" s="1599"/>
      <c r="UZN11" s="1599"/>
      <c r="UZO11" s="879"/>
      <c r="UZP11" s="1599"/>
      <c r="UZQ11" s="1599"/>
      <c r="UZR11" s="1599"/>
      <c r="UZS11" s="1599"/>
      <c r="UZT11" s="1599"/>
      <c r="UZU11" s="1599"/>
      <c r="UZV11" s="1599"/>
      <c r="UZW11" s="1599"/>
      <c r="UZX11" s="1599"/>
      <c r="UZY11" s="1599"/>
      <c r="UZZ11" s="1599"/>
      <c r="VAA11" s="1599"/>
      <c r="VAB11" s="1599"/>
      <c r="VAC11" s="1599"/>
      <c r="VAD11" s="1599"/>
      <c r="VAE11" s="1599"/>
      <c r="VAF11" s="1599"/>
      <c r="VAG11" s="879"/>
      <c r="VAH11" s="1599"/>
      <c r="VAI11" s="1599"/>
      <c r="VAJ11" s="1599"/>
      <c r="VAK11" s="1599"/>
      <c r="VAL11" s="1599"/>
      <c r="VAM11" s="1599"/>
      <c r="VAN11" s="1599"/>
      <c r="VAO11" s="1599"/>
      <c r="VAP11" s="1599"/>
      <c r="VAQ11" s="1599"/>
      <c r="VAR11" s="1599"/>
      <c r="VAS11" s="1599"/>
      <c r="VAT11" s="1599"/>
      <c r="VAU11" s="1599"/>
      <c r="VAV11" s="1599"/>
      <c r="VAW11" s="1599"/>
      <c r="VAX11" s="1599"/>
      <c r="VAY11" s="879"/>
      <c r="VAZ11" s="1599"/>
      <c r="VBA11" s="1599"/>
      <c r="VBB11" s="1599"/>
      <c r="VBC11" s="1599"/>
      <c r="VBD11" s="1599"/>
      <c r="VBE11" s="1599"/>
      <c r="VBF11" s="1599"/>
      <c r="VBG11" s="1599"/>
      <c r="VBH11" s="1599"/>
      <c r="VBI11" s="1599"/>
      <c r="VBJ11" s="1599"/>
      <c r="VBK11" s="1599"/>
      <c r="VBL11" s="1599"/>
      <c r="VBM11" s="1599"/>
      <c r="VBN11" s="1599"/>
      <c r="VBO11" s="1599"/>
      <c r="VBP11" s="1599"/>
      <c r="VBQ11" s="879"/>
      <c r="VBR11" s="1599"/>
      <c r="VBS11" s="1599"/>
      <c r="VBT11" s="1599"/>
      <c r="VBU11" s="1599"/>
      <c r="VBV11" s="1599"/>
      <c r="VBW11" s="1599"/>
      <c r="VBX11" s="1599"/>
      <c r="VBY11" s="1599"/>
      <c r="VBZ11" s="1599"/>
      <c r="VCA11" s="1599"/>
      <c r="VCB11" s="1599"/>
      <c r="VCC11" s="1599"/>
      <c r="VCD11" s="1599"/>
      <c r="VCE11" s="1599"/>
      <c r="VCF11" s="1599"/>
      <c r="VCG11" s="1599"/>
      <c r="VCH11" s="1599"/>
      <c r="VCI11" s="879"/>
      <c r="VCJ11" s="1599"/>
      <c r="VCK11" s="1599"/>
      <c r="VCL11" s="1599"/>
      <c r="VCM11" s="1599"/>
      <c r="VCN11" s="1599"/>
      <c r="VCO11" s="1599"/>
      <c r="VCP11" s="1599"/>
      <c r="VCQ11" s="1599"/>
      <c r="VCR11" s="1599"/>
      <c r="VCS11" s="1599"/>
      <c r="VCT11" s="1599"/>
      <c r="VCU11" s="1599"/>
      <c r="VCV11" s="1599"/>
      <c r="VCW11" s="1599"/>
      <c r="VCX11" s="1599"/>
      <c r="VCY11" s="1599"/>
      <c r="VCZ11" s="1599"/>
      <c r="VDA11" s="879"/>
      <c r="VDB11" s="1599"/>
      <c r="VDC11" s="1599"/>
      <c r="VDD11" s="1599"/>
      <c r="VDE11" s="1599"/>
      <c r="VDF11" s="1599"/>
      <c r="VDG11" s="1599"/>
      <c r="VDH11" s="1599"/>
      <c r="VDI11" s="1599"/>
      <c r="VDJ11" s="1599"/>
      <c r="VDK11" s="1599"/>
      <c r="VDL11" s="1599"/>
      <c r="VDM11" s="1599"/>
      <c r="VDN11" s="1599"/>
      <c r="VDO11" s="1599"/>
      <c r="VDP11" s="1599"/>
      <c r="VDQ11" s="1599"/>
      <c r="VDR11" s="1599"/>
      <c r="VDS11" s="879"/>
      <c r="VDT11" s="1599"/>
      <c r="VDU11" s="1599"/>
      <c r="VDV11" s="1599"/>
      <c r="VDW11" s="1599"/>
      <c r="VDX11" s="1599"/>
      <c r="VDY11" s="1599"/>
      <c r="VDZ11" s="1599"/>
      <c r="VEA11" s="1599"/>
      <c r="VEB11" s="1599"/>
      <c r="VEC11" s="1599"/>
      <c r="VED11" s="1599"/>
      <c r="VEE11" s="1599"/>
      <c r="VEF11" s="1599"/>
      <c r="VEG11" s="1599"/>
      <c r="VEH11" s="1599"/>
      <c r="VEI11" s="1599"/>
      <c r="VEJ11" s="1599"/>
      <c r="VEK11" s="879"/>
      <c r="VEL11" s="1599"/>
      <c r="VEM11" s="1599"/>
      <c r="VEN11" s="1599"/>
      <c r="VEO11" s="1599"/>
      <c r="VEP11" s="1599"/>
      <c r="VEQ11" s="1599"/>
      <c r="VER11" s="1599"/>
      <c r="VES11" s="1599"/>
      <c r="VET11" s="1599"/>
      <c r="VEU11" s="1599"/>
      <c r="VEV11" s="1599"/>
      <c r="VEW11" s="1599"/>
      <c r="VEX11" s="1599"/>
      <c r="VEY11" s="1599"/>
      <c r="VEZ11" s="1599"/>
      <c r="VFA11" s="1599"/>
      <c r="VFB11" s="1599"/>
      <c r="VFC11" s="879"/>
      <c r="VFD11" s="1599"/>
      <c r="VFE11" s="1599"/>
      <c r="VFF11" s="1599"/>
      <c r="VFG11" s="1599"/>
      <c r="VFH11" s="1599"/>
      <c r="VFI11" s="1599"/>
      <c r="VFJ11" s="1599"/>
      <c r="VFK11" s="1599"/>
      <c r="VFL11" s="1599"/>
      <c r="VFM11" s="1599"/>
      <c r="VFN11" s="1599"/>
      <c r="VFO11" s="1599"/>
      <c r="VFP11" s="1599"/>
      <c r="VFQ11" s="1599"/>
      <c r="VFR11" s="1599"/>
      <c r="VFS11" s="1599"/>
      <c r="VFT11" s="1599"/>
      <c r="VFU11" s="879"/>
      <c r="VFV11" s="1599"/>
      <c r="VFW11" s="1599"/>
      <c r="VFX11" s="1599"/>
      <c r="VFY11" s="1599"/>
      <c r="VFZ11" s="1599"/>
      <c r="VGA11" s="1599"/>
      <c r="VGB11" s="1599"/>
      <c r="VGC11" s="1599"/>
      <c r="VGD11" s="1599"/>
      <c r="VGE11" s="1599"/>
      <c r="VGF11" s="1599"/>
      <c r="VGG11" s="1599"/>
      <c r="VGH11" s="1599"/>
      <c r="VGI11" s="1599"/>
      <c r="VGJ11" s="1599"/>
      <c r="VGK11" s="1599"/>
      <c r="VGL11" s="1599"/>
      <c r="VGM11" s="879"/>
      <c r="VGN11" s="1599"/>
      <c r="VGO11" s="1599"/>
      <c r="VGP11" s="1599"/>
      <c r="VGQ11" s="1599"/>
      <c r="VGR11" s="1599"/>
      <c r="VGS11" s="1599"/>
      <c r="VGT11" s="1599"/>
      <c r="VGU11" s="1599"/>
      <c r="VGV11" s="1599"/>
      <c r="VGW11" s="1599"/>
      <c r="VGX11" s="1599"/>
      <c r="VGY11" s="1599"/>
      <c r="VGZ11" s="1599"/>
      <c r="VHA11" s="1599"/>
      <c r="VHB11" s="1599"/>
      <c r="VHC11" s="1599"/>
      <c r="VHD11" s="1599"/>
      <c r="VHE11" s="879"/>
      <c r="VHF11" s="1599"/>
      <c r="VHG11" s="1599"/>
      <c r="VHH11" s="1599"/>
      <c r="VHI11" s="1599"/>
      <c r="VHJ11" s="1599"/>
      <c r="VHK11" s="1599"/>
      <c r="VHL11" s="1599"/>
      <c r="VHM11" s="1599"/>
      <c r="VHN11" s="1599"/>
      <c r="VHO11" s="1599"/>
      <c r="VHP11" s="1599"/>
      <c r="VHQ11" s="1599"/>
      <c r="VHR11" s="1599"/>
      <c r="VHS11" s="1599"/>
      <c r="VHT11" s="1599"/>
      <c r="VHU11" s="1599"/>
      <c r="VHV11" s="1599"/>
      <c r="VHW11" s="879"/>
      <c r="VHX11" s="1599"/>
      <c r="VHY11" s="1599"/>
      <c r="VHZ11" s="1599"/>
      <c r="VIA11" s="1599"/>
      <c r="VIB11" s="1599"/>
      <c r="VIC11" s="1599"/>
      <c r="VID11" s="1599"/>
      <c r="VIE11" s="1599"/>
      <c r="VIF11" s="1599"/>
      <c r="VIG11" s="1599"/>
      <c r="VIH11" s="1599"/>
      <c r="VII11" s="1599"/>
      <c r="VIJ11" s="1599"/>
      <c r="VIK11" s="1599"/>
      <c r="VIL11" s="1599"/>
      <c r="VIM11" s="1599"/>
      <c r="VIN11" s="1599"/>
      <c r="VIO11" s="879"/>
      <c r="VIP11" s="1599"/>
      <c r="VIQ11" s="1599"/>
      <c r="VIR11" s="1599"/>
      <c r="VIS11" s="1599"/>
      <c r="VIT11" s="1599"/>
      <c r="VIU11" s="1599"/>
      <c r="VIV11" s="1599"/>
      <c r="VIW11" s="1599"/>
      <c r="VIX11" s="1599"/>
      <c r="VIY11" s="1599"/>
      <c r="VIZ11" s="1599"/>
      <c r="VJA11" s="1599"/>
      <c r="VJB11" s="1599"/>
      <c r="VJC11" s="1599"/>
      <c r="VJD11" s="1599"/>
      <c r="VJE11" s="1599"/>
      <c r="VJF11" s="1599"/>
      <c r="VJG11" s="879"/>
      <c r="VJH11" s="1599"/>
      <c r="VJI11" s="1599"/>
      <c r="VJJ11" s="1599"/>
      <c r="VJK11" s="1599"/>
      <c r="VJL11" s="1599"/>
      <c r="VJM11" s="1599"/>
      <c r="VJN11" s="1599"/>
      <c r="VJO11" s="1599"/>
      <c r="VJP11" s="1599"/>
      <c r="VJQ11" s="1599"/>
      <c r="VJR11" s="1599"/>
      <c r="VJS11" s="1599"/>
      <c r="VJT11" s="1599"/>
      <c r="VJU11" s="1599"/>
      <c r="VJV11" s="1599"/>
      <c r="VJW11" s="1599"/>
      <c r="VJX11" s="1599"/>
      <c r="VJY11" s="879"/>
      <c r="VJZ11" s="1599"/>
      <c r="VKA11" s="1599"/>
      <c r="VKB11" s="1599"/>
      <c r="VKC11" s="1599"/>
      <c r="VKD11" s="1599"/>
      <c r="VKE11" s="1599"/>
      <c r="VKF11" s="1599"/>
      <c r="VKG11" s="1599"/>
      <c r="VKH11" s="1599"/>
      <c r="VKI11" s="1599"/>
      <c r="VKJ11" s="1599"/>
      <c r="VKK11" s="1599"/>
      <c r="VKL11" s="1599"/>
      <c r="VKM11" s="1599"/>
      <c r="VKN11" s="1599"/>
      <c r="VKO11" s="1599"/>
      <c r="VKP11" s="1599"/>
      <c r="VKQ11" s="879"/>
      <c r="VKR11" s="1599"/>
      <c r="VKS11" s="1599"/>
      <c r="VKT11" s="1599"/>
      <c r="VKU11" s="1599"/>
      <c r="VKV11" s="1599"/>
      <c r="VKW11" s="1599"/>
      <c r="VKX11" s="1599"/>
      <c r="VKY11" s="1599"/>
      <c r="VKZ11" s="1599"/>
      <c r="VLA11" s="1599"/>
      <c r="VLB11" s="1599"/>
      <c r="VLC11" s="1599"/>
      <c r="VLD11" s="1599"/>
      <c r="VLE11" s="1599"/>
      <c r="VLF11" s="1599"/>
      <c r="VLG11" s="1599"/>
      <c r="VLH11" s="1599"/>
      <c r="VLI11" s="879"/>
      <c r="VLJ11" s="1599"/>
      <c r="VLK11" s="1599"/>
      <c r="VLL11" s="1599"/>
      <c r="VLM11" s="1599"/>
      <c r="VLN11" s="1599"/>
      <c r="VLO11" s="1599"/>
      <c r="VLP11" s="1599"/>
      <c r="VLQ11" s="1599"/>
      <c r="VLR11" s="1599"/>
      <c r="VLS11" s="1599"/>
      <c r="VLT11" s="1599"/>
      <c r="VLU11" s="1599"/>
      <c r="VLV11" s="1599"/>
      <c r="VLW11" s="1599"/>
      <c r="VLX11" s="1599"/>
      <c r="VLY11" s="1599"/>
      <c r="VLZ11" s="1599"/>
      <c r="VMA11" s="879"/>
      <c r="VMB11" s="1599"/>
      <c r="VMC11" s="1599"/>
      <c r="VMD11" s="1599"/>
      <c r="VME11" s="1599"/>
      <c r="VMF11" s="1599"/>
      <c r="VMG11" s="1599"/>
      <c r="VMH11" s="1599"/>
      <c r="VMI11" s="1599"/>
      <c r="VMJ11" s="1599"/>
      <c r="VMK11" s="1599"/>
      <c r="VML11" s="1599"/>
      <c r="VMM11" s="1599"/>
      <c r="VMN11" s="1599"/>
      <c r="VMO11" s="1599"/>
      <c r="VMP11" s="1599"/>
      <c r="VMQ11" s="1599"/>
      <c r="VMR11" s="1599"/>
      <c r="VMS11" s="879"/>
      <c r="VMT11" s="1599"/>
      <c r="VMU11" s="1599"/>
      <c r="VMV11" s="1599"/>
      <c r="VMW11" s="1599"/>
      <c r="VMX11" s="1599"/>
      <c r="VMY11" s="1599"/>
      <c r="VMZ11" s="1599"/>
      <c r="VNA11" s="1599"/>
      <c r="VNB11" s="1599"/>
      <c r="VNC11" s="1599"/>
      <c r="VND11" s="1599"/>
      <c r="VNE11" s="1599"/>
      <c r="VNF11" s="1599"/>
      <c r="VNG11" s="1599"/>
      <c r="VNH11" s="1599"/>
      <c r="VNI11" s="1599"/>
      <c r="VNJ11" s="1599"/>
      <c r="VNK11" s="879"/>
      <c r="VNL11" s="1599"/>
      <c r="VNM11" s="1599"/>
      <c r="VNN11" s="1599"/>
      <c r="VNO11" s="1599"/>
      <c r="VNP11" s="1599"/>
      <c r="VNQ11" s="1599"/>
      <c r="VNR11" s="1599"/>
      <c r="VNS11" s="1599"/>
      <c r="VNT11" s="1599"/>
      <c r="VNU11" s="1599"/>
      <c r="VNV11" s="1599"/>
      <c r="VNW11" s="1599"/>
      <c r="VNX11" s="1599"/>
      <c r="VNY11" s="1599"/>
      <c r="VNZ11" s="1599"/>
      <c r="VOA11" s="1599"/>
      <c r="VOB11" s="1599"/>
      <c r="VOC11" s="879"/>
      <c r="VOD11" s="1599"/>
      <c r="VOE11" s="1599"/>
      <c r="VOF11" s="1599"/>
      <c r="VOG11" s="1599"/>
      <c r="VOH11" s="1599"/>
      <c r="VOI11" s="1599"/>
      <c r="VOJ11" s="1599"/>
      <c r="VOK11" s="1599"/>
      <c r="VOL11" s="1599"/>
      <c r="VOM11" s="1599"/>
      <c r="VON11" s="1599"/>
      <c r="VOO11" s="1599"/>
      <c r="VOP11" s="1599"/>
      <c r="VOQ11" s="1599"/>
      <c r="VOR11" s="1599"/>
      <c r="VOS11" s="1599"/>
      <c r="VOT11" s="1599"/>
      <c r="VOU11" s="879"/>
      <c r="VOV11" s="1599"/>
      <c r="VOW11" s="1599"/>
      <c r="VOX11" s="1599"/>
      <c r="VOY11" s="1599"/>
      <c r="VOZ11" s="1599"/>
      <c r="VPA11" s="1599"/>
      <c r="VPB11" s="1599"/>
      <c r="VPC11" s="1599"/>
      <c r="VPD11" s="1599"/>
      <c r="VPE11" s="1599"/>
      <c r="VPF11" s="1599"/>
      <c r="VPG11" s="1599"/>
      <c r="VPH11" s="1599"/>
      <c r="VPI11" s="1599"/>
      <c r="VPJ11" s="1599"/>
      <c r="VPK11" s="1599"/>
      <c r="VPL11" s="1599"/>
      <c r="VPM11" s="879"/>
      <c r="VPN11" s="1599"/>
      <c r="VPO11" s="1599"/>
      <c r="VPP11" s="1599"/>
      <c r="VPQ11" s="1599"/>
      <c r="VPR11" s="1599"/>
      <c r="VPS11" s="1599"/>
      <c r="VPT11" s="1599"/>
      <c r="VPU11" s="1599"/>
      <c r="VPV11" s="1599"/>
      <c r="VPW11" s="1599"/>
      <c r="VPX11" s="1599"/>
      <c r="VPY11" s="1599"/>
      <c r="VPZ11" s="1599"/>
      <c r="VQA11" s="1599"/>
      <c r="VQB11" s="1599"/>
      <c r="VQC11" s="1599"/>
      <c r="VQD11" s="1599"/>
      <c r="VQE11" s="879"/>
      <c r="VQF11" s="1599"/>
      <c r="VQG11" s="1599"/>
      <c r="VQH11" s="1599"/>
      <c r="VQI11" s="1599"/>
      <c r="VQJ11" s="1599"/>
      <c r="VQK11" s="1599"/>
      <c r="VQL11" s="1599"/>
      <c r="VQM11" s="1599"/>
      <c r="VQN11" s="1599"/>
      <c r="VQO11" s="1599"/>
      <c r="VQP11" s="1599"/>
      <c r="VQQ11" s="1599"/>
      <c r="VQR11" s="1599"/>
      <c r="VQS11" s="1599"/>
      <c r="VQT11" s="1599"/>
      <c r="VQU11" s="1599"/>
      <c r="VQV11" s="1599"/>
      <c r="VQW11" s="879"/>
      <c r="VQX11" s="1599"/>
      <c r="VQY11" s="1599"/>
      <c r="VQZ11" s="1599"/>
      <c r="VRA11" s="1599"/>
      <c r="VRB11" s="1599"/>
      <c r="VRC11" s="1599"/>
      <c r="VRD11" s="1599"/>
      <c r="VRE11" s="1599"/>
      <c r="VRF11" s="1599"/>
      <c r="VRG11" s="1599"/>
      <c r="VRH11" s="1599"/>
      <c r="VRI11" s="1599"/>
      <c r="VRJ11" s="1599"/>
      <c r="VRK11" s="1599"/>
      <c r="VRL11" s="1599"/>
      <c r="VRM11" s="1599"/>
      <c r="VRN11" s="1599"/>
      <c r="VRO11" s="879"/>
      <c r="VRP11" s="1599"/>
      <c r="VRQ11" s="1599"/>
      <c r="VRR11" s="1599"/>
      <c r="VRS11" s="1599"/>
      <c r="VRT11" s="1599"/>
      <c r="VRU11" s="1599"/>
      <c r="VRV11" s="1599"/>
      <c r="VRW11" s="1599"/>
      <c r="VRX11" s="1599"/>
      <c r="VRY11" s="1599"/>
      <c r="VRZ11" s="1599"/>
      <c r="VSA11" s="1599"/>
      <c r="VSB11" s="1599"/>
      <c r="VSC11" s="1599"/>
      <c r="VSD11" s="1599"/>
      <c r="VSE11" s="1599"/>
      <c r="VSF11" s="1599"/>
      <c r="VSG11" s="879"/>
      <c r="VSH11" s="1599"/>
      <c r="VSI11" s="1599"/>
      <c r="VSJ11" s="1599"/>
      <c r="VSK11" s="1599"/>
      <c r="VSL11" s="1599"/>
      <c r="VSM11" s="1599"/>
      <c r="VSN11" s="1599"/>
      <c r="VSO11" s="1599"/>
      <c r="VSP11" s="1599"/>
      <c r="VSQ11" s="1599"/>
      <c r="VSR11" s="1599"/>
      <c r="VSS11" s="1599"/>
      <c r="VST11" s="1599"/>
      <c r="VSU11" s="1599"/>
      <c r="VSV11" s="1599"/>
      <c r="VSW11" s="1599"/>
      <c r="VSX11" s="1599"/>
      <c r="VSY11" s="879"/>
      <c r="VSZ11" s="1599"/>
      <c r="VTA11" s="1599"/>
      <c r="VTB11" s="1599"/>
      <c r="VTC11" s="1599"/>
      <c r="VTD11" s="1599"/>
      <c r="VTE11" s="1599"/>
      <c r="VTF11" s="1599"/>
      <c r="VTG11" s="1599"/>
      <c r="VTH11" s="1599"/>
      <c r="VTI11" s="1599"/>
      <c r="VTJ11" s="1599"/>
      <c r="VTK11" s="1599"/>
      <c r="VTL11" s="1599"/>
      <c r="VTM11" s="1599"/>
      <c r="VTN11" s="1599"/>
      <c r="VTO11" s="1599"/>
      <c r="VTP11" s="1599"/>
      <c r="VTQ11" s="879"/>
      <c r="VTR11" s="1599"/>
      <c r="VTS11" s="1599"/>
      <c r="VTT11" s="1599"/>
      <c r="VTU11" s="1599"/>
      <c r="VTV11" s="1599"/>
      <c r="VTW11" s="1599"/>
      <c r="VTX11" s="1599"/>
      <c r="VTY11" s="1599"/>
      <c r="VTZ11" s="1599"/>
      <c r="VUA11" s="1599"/>
      <c r="VUB11" s="1599"/>
      <c r="VUC11" s="1599"/>
      <c r="VUD11" s="1599"/>
      <c r="VUE11" s="1599"/>
      <c r="VUF11" s="1599"/>
      <c r="VUG11" s="1599"/>
      <c r="VUH11" s="1599"/>
      <c r="VUI11" s="879"/>
      <c r="VUJ11" s="1599"/>
      <c r="VUK11" s="1599"/>
      <c r="VUL11" s="1599"/>
      <c r="VUM11" s="1599"/>
      <c r="VUN11" s="1599"/>
      <c r="VUO11" s="1599"/>
      <c r="VUP11" s="1599"/>
      <c r="VUQ11" s="1599"/>
      <c r="VUR11" s="1599"/>
      <c r="VUS11" s="1599"/>
      <c r="VUT11" s="1599"/>
      <c r="VUU11" s="1599"/>
      <c r="VUV11" s="1599"/>
      <c r="VUW11" s="1599"/>
      <c r="VUX11" s="1599"/>
      <c r="VUY11" s="1599"/>
      <c r="VUZ11" s="1599"/>
      <c r="VVA11" s="879"/>
      <c r="VVB11" s="1599"/>
      <c r="VVC11" s="1599"/>
      <c r="VVD11" s="1599"/>
      <c r="VVE11" s="1599"/>
      <c r="VVF11" s="1599"/>
      <c r="VVG11" s="1599"/>
      <c r="VVH11" s="1599"/>
      <c r="VVI11" s="1599"/>
      <c r="VVJ11" s="1599"/>
      <c r="VVK11" s="1599"/>
      <c r="VVL11" s="1599"/>
      <c r="VVM11" s="1599"/>
      <c r="VVN11" s="1599"/>
      <c r="VVO11" s="1599"/>
      <c r="VVP11" s="1599"/>
      <c r="VVQ11" s="1599"/>
      <c r="VVR11" s="1599"/>
      <c r="VVS11" s="879"/>
      <c r="VVT11" s="1599"/>
      <c r="VVU11" s="1599"/>
      <c r="VVV11" s="1599"/>
      <c r="VVW11" s="1599"/>
      <c r="VVX11" s="1599"/>
      <c r="VVY11" s="1599"/>
      <c r="VVZ11" s="1599"/>
      <c r="VWA11" s="1599"/>
      <c r="VWB11" s="1599"/>
      <c r="VWC11" s="1599"/>
      <c r="VWD11" s="1599"/>
      <c r="VWE11" s="1599"/>
      <c r="VWF11" s="1599"/>
      <c r="VWG11" s="1599"/>
      <c r="VWH11" s="1599"/>
      <c r="VWI11" s="1599"/>
      <c r="VWJ11" s="1599"/>
      <c r="VWK11" s="879"/>
      <c r="VWL11" s="1599"/>
      <c r="VWM11" s="1599"/>
      <c r="VWN11" s="1599"/>
      <c r="VWO11" s="1599"/>
      <c r="VWP11" s="1599"/>
      <c r="VWQ11" s="1599"/>
      <c r="VWR11" s="1599"/>
      <c r="VWS11" s="1599"/>
      <c r="VWT11" s="1599"/>
      <c r="VWU11" s="1599"/>
      <c r="VWV11" s="1599"/>
      <c r="VWW11" s="1599"/>
      <c r="VWX11" s="1599"/>
      <c r="VWY11" s="1599"/>
      <c r="VWZ11" s="1599"/>
      <c r="VXA11" s="1599"/>
      <c r="VXB11" s="1599"/>
      <c r="VXC11" s="879"/>
      <c r="VXD11" s="1599"/>
      <c r="VXE11" s="1599"/>
      <c r="VXF11" s="1599"/>
      <c r="VXG11" s="1599"/>
      <c r="VXH11" s="1599"/>
      <c r="VXI11" s="1599"/>
      <c r="VXJ11" s="1599"/>
      <c r="VXK11" s="1599"/>
      <c r="VXL11" s="1599"/>
      <c r="VXM11" s="1599"/>
      <c r="VXN11" s="1599"/>
      <c r="VXO11" s="1599"/>
      <c r="VXP11" s="1599"/>
      <c r="VXQ11" s="1599"/>
      <c r="VXR11" s="1599"/>
      <c r="VXS11" s="1599"/>
      <c r="VXT11" s="1599"/>
      <c r="VXU11" s="879"/>
      <c r="VXV11" s="1599"/>
      <c r="VXW11" s="1599"/>
      <c r="VXX11" s="1599"/>
      <c r="VXY11" s="1599"/>
      <c r="VXZ11" s="1599"/>
      <c r="VYA11" s="1599"/>
      <c r="VYB11" s="1599"/>
      <c r="VYC11" s="1599"/>
      <c r="VYD11" s="1599"/>
      <c r="VYE11" s="1599"/>
      <c r="VYF11" s="1599"/>
      <c r="VYG11" s="1599"/>
      <c r="VYH11" s="1599"/>
      <c r="VYI11" s="1599"/>
      <c r="VYJ11" s="1599"/>
      <c r="VYK11" s="1599"/>
      <c r="VYL11" s="1599"/>
      <c r="VYM11" s="879"/>
      <c r="VYN11" s="1599"/>
      <c r="VYO11" s="1599"/>
      <c r="VYP11" s="1599"/>
      <c r="VYQ11" s="1599"/>
      <c r="VYR11" s="1599"/>
      <c r="VYS11" s="1599"/>
      <c r="VYT11" s="1599"/>
      <c r="VYU11" s="1599"/>
      <c r="VYV11" s="1599"/>
      <c r="VYW11" s="1599"/>
      <c r="VYX11" s="1599"/>
      <c r="VYY11" s="1599"/>
      <c r="VYZ11" s="1599"/>
      <c r="VZA11" s="1599"/>
      <c r="VZB11" s="1599"/>
      <c r="VZC11" s="1599"/>
      <c r="VZD11" s="1599"/>
      <c r="VZE11" s="879"/>
      <c r="VZF11" s="1599"/>
      <c r="VZG11" s="1599"/>
      <c r="VZH11" s="1599"/>
      <c r="VZI11" s="1599"/>
      <c r="VZJ11" s="1599"/>
      <c r="VZK11" s="1599"/>
      <c r="VZL11" s="1599"/>
      <c r="VZM11" s="1599"/>
      <c r="VZN11" s="1599"/>
      <c r="VZO11" s="1599"/>
      <c r="VZP11" s="1599"/>
      <c r="VZQ11" s="1599"/>
      <c r="VZR11" s="1599"/>
      <c r="VZS11" s="1599"/>
      <c r="VZT11" s="1599"/>
      <c r="VZU11" s="1599"/>
      <c r="VZV11" s="1599"/>
      <c r="VZW11" s="879"/>
      <c r="VZX11" s="1599"/>
      <c r="VZY11" s="1599"/>
      <c r="VZZ11" s="1599"/>
      <c r="WAA11" s="1599"/>
      <c r="WAB11" s="1599"/>
      <c r="WAC11" s="1599"/>
      <c r="WAD11" s="1599"/>
      <c r="WAE11" s="1599"/>
      <c r="WAF11" s="1599"/>
      <c r="WAG11" s="1599"/>
      <c r="WAH11" s="1599"/>
      <c r="WAI11" s="1599"/>
      <c r="WAJ11" s="1599"/>
      <c r="WAK11" s="1599"/>
      <c r="WAL11" s="1599"/>
      <c r="WAM11" s="1599"/>
      <c r="WAN11" s="1599"/>
      <c r="WAO11" s="879"/>
      <c r="WAP11" s="1599"/>
      <c r="WAQ11" s="1599"/>
      <c r="WAR11" s="1599"/>
      <c r="WAS11" s="1599"/>
      <c r="WAT11" s="1599"/>
      <c r="WAU11" s="1599"/>
      <c r="WAV11" s="1599"/>
      <c r="WAW11" s="1599"/>
      <c r="WAX11" s="1599"/>
      <c r="WAY11" s="1599"/>
      <c r="WAZ11" s="1599"/>
      <c r="WBA11" s="1599"/>
      <c r="WBB11" s="1599"/>
      <c r="WBC11" s="1599"/>
      <c r="WBD11" s="1599"/>
      <c r="WBE11" s="1599"/>
      <c r="WBF11" s="1599"/>
      <c r="WBG11" s="879"/>
      <c r="WBH11" s="1599"/>
      <c r="WBI11" s="1599"/>
      <c r="WBJ11" s="1599"/>
      <c r="WBK11" s="1599"/>
      <c r="WBL11" s="1599"/>
      <c r="WBM11" s="1599"/>
      <c r="WBN11" s="1599"/>
      <c r="WBO11" s="1599"/>
      <c r="WBP11" s="1599"/>
      <c r="WBQ11" s="1599"/>
      <c r="WBR11" s="1599"/>
      <c r="WBS11" s="1599"/>
      <c r="WBT11" s="1599"/>
      <c r="WBU11" s="1599"/>
      <c r="WBV11" s="1599"/>
      <c r="WBW11" s="1599"/>
      <c r="WBX11" s="1599"/>
      <c r="WBY11" s="879"/>
      <c r="WBZ11" s="1599"/>
      <c r="WCA11" s="1599"/>
      <c r="WCB11" s="1599"/>
      <c r="WCC11" s="1599"/>
      <c r="WCD11" s="1599"/>
      <c r="WCE11" s="1599"/>
      <c r="WCF11" s="1599"/>
      <c r="WCG11" s="1599"/>
      <c r="WCH11" s="1599"/>
      <c r="WCI11" s="1599"/>
      <c r="WCJ11" s="1599"/>
      <c r="WCK11" s="1599"/>
      <c r="WCL11" s="1599"/>
      <c r="WCM11" s="1599"/>
      <c r="WCN11" s="1599"/>
      <c r="WCO11" s="1599"/>
      <c r="WCP11" s="1599"/>
      <c r="WCQ11" s="879"/>
      <c r="WCR11" s="1599"/>
      <c r="WCS11" s="1599"/>
      <c r="WCT11" s="1599"/>
      <c r="WCU11" s="1599"/>
      <c r="WCV11" s="1599"/>
      <c r="WCW11" s="1599"/>
      <c r="WCX11" s="1599"/>
      <c r="WCY11" s="1599"/>
      <c r="WCZ11" s="1599"/>
      <c r="WDA11" s="1599"/>
      <c r="WDB11" s="1599"/>
      <c r="WDC11" s="1599"/>
      <c r="WDD11" s="1599"/>
      <c r="WDE11" s="1599"/>
      <c r="WDF11" s="1599"/>
      <c r="WDG11" s="1599"/>
      <c r="WDH11" s="1599"/>
      <c r="WDI11" s="879"/>
      <c r="WDJ11" s="1599"/>
      <c r="WDK11" s="1599"/>
      <c r="WDL11" s="1599"/>
      <c r="WDM11" s="1599"/>
      <c r="WDN11" s="1599"/>
      <c r="WDO11" s="1599"/>
      <c r="WDP11" s="1599"/>
      <c r="WDQ11" s="1599"/>
      <c r="WDR11" s="1599"/>
      <c r="WDS11" s="1599"/>
      <c r="WDT11" s="1599"/>
      <c r="WDU11" s="1599"/>
      <c r="WDV11" s="1599"/>
      <c r="WDW11" s="1599"/>
      <c r="WDX11" s="1599"/>
      <c r="WDY11" s="1599"/>
      <c r="WDZ11" s="1599"/>
      <c r="WEA11" s="879"/>
      <c r="WEB11" s="1599"/>
      <c r="WEC11" s="1599"/>
      <c r="WED11" s="1599"/>
      <c r="WEE11" s="1599"/>
      <c r="WEF11" s="1599"/>
      <c r="WEG11" s="1599"/>
      <c r="WEH11" s="1599"/>
      <c r="WEI11" s="1599"/>
      <c r="WEJ11" s="1599"/>
      <c r="WEK11" s="1599"/>
      <c r="WEL11" s="1599"/>
      <c r="WEM11" s="1599"/>
      <c r="WEN11" s="1599"/>
      <c r="WEO11" s="1599"/>
      <c r="WEP11" s="1599"/>
      <c r="WEQ11" s="1599"/>
      <c r="WER11" s="1599"/>
      <c r="WES11" s="879"/>
      <c r="WET11" s="1599"/>
      <c r="WEU11" s="1599"/>
      <c r="WEV11" s="1599"/>
      <c r="WEW11" s="1599"/>
      <c r="WEX11" s="1599"/>
      <c r="WEY11" s="1599"/>
      <c r="WEZ11" s="1599"/>
      <c r="WFA11" s="1599"/>
      <c r="WFB11" s="1599"/>
      <c r="WFC11" s="1599"/>
      <c r="WFD11" s="1599"/>
      <c r="WFE11" s="1599"/>
      <c r="WFF11" s="1599"/>
      <c r="WFG11" s="1599"/>
      <c r="WFH11" s="1599"/>
      <c r="WFI11" s="1599"/>
      <c r="WFJ11" s="1599"/>
      <c r="WFK11" s="879"/>
      <c r="WFL11" s="1599"/>
      <c r="WFM11" s="1599"/>
      <c r="WFN11" s="1599"/>
      <c r="WFO11" s="1599"/>
      <c r="WFP11" s="1599"/>
      <c r="WFQ11" s="1599"/>
      <c r="WFR11" s="1599"/>
      <c r="WFS11" s="1599"/>
      <c r="WFT11" s="1599"/>
      <c r="WFU11" s="1599"/>
      <c r="WFV11" s="1599"/>
      <c r="WFW11" s="1599"/>
      <c r="WFX11" s="1599"/>
      <c r="WFY11" s="1599"/>
      <c r="WFZ11" s="1599"/>
      <c r="WGA11" s="1599"/>
      <c r="WGB11" s="1599"/>
      <c r="WGC11" s="879"/>
      <c r="WGD11" s="1599"/>
      <c r="WGE11" s="1599"/>
      <c r="WGF11" s="1599"/>
      <c r="WGG11" s="1599"/>
      <c r="WGH11" s="1599"/>
      <c r="WGI11" s="1599"/>
      <c r="WGJ11" s="1599"/>
      <c r="WGK11" s="1599"/>
      <c r="WGL11" s="1599"/>
      <c r="WGM11" s="1599"/>
      <c r="WGN11" s="1599"/>
      <c r="WGO11" s="1599"/>
      <c r="WGP11" s="1599"/>
      <c r="WGQ11" s="1599"/>
      <c r="WGR11" s="1599"/>
      <c r="WGS11" s="1599"/>
      <c r="WGT11" s="1599"/>
      <c r="WGU11" s="879"/>
      <c r="WGV11" s="1599"/>
      <c r="WGW11" s="1599"/>
      <c r="WGX11" s="1599"/>
      <c r="WGY11" s="1599"/>
      <c r="WGZ11" s="1599"/>
      <c r="WHA11" s="1599"/>
      <c r="WHB11" s="1599"/>
      <c r="WHC11" s="1599"/>
      <c r="WHD11" s="1599"/>
      <c r="WHE11" s="1599"/>
      <c r="WHF11" s="1599"/>
      <c r="WHG11" s="1599"/>
      <c r="WHH11" s="1599"/>
      <c r="WHI11" s="1599"/>
      <c r="WHJ11" s="1599"/>
      <c r="WHK11" s="1599"/>
      <c r="WHL11" s="1599"/>
      <c r="WHM11" s="879"/>
      <c r="WHN11" s="1599"/>
      <c r="WHO11" s="1599"/>
      <c r="WHP11" s="1599"/>
      <c r="WHQ11" s="1599"/>
      <c r="WHR11" s="1599"/>
      <c r="WHS11" s="1599"/>
      <c r="WHT11" s="1599"/>
      <c r="WHU11" s="1599"/>
      <c r="WHV11" s="1599"/>
      <c r="WHW11" s="1599"/>
      <c r="WHX11" s="1599"/>
      <c r="WHY11" s="1599"/>
      <c r="WHZ11" s="1599"/>
      <c r="WIA11" s="1599"/>
      <c r="WIB11" s="1599"/>
      <c r="WIC11" s="1599"/>
      <c r="WID11" s="1599"/>
      <c r="WIE11" s="879"/>
      <c r="WIF11" s="1599"/>
      <c r="WIG11" s="1599"/>
      <c r="WIH11" s="1599"/>
      <c r="WII11" s="1599"/>
      <c r="WIJ11" s="1599"/>
      <c r="WIK11" s="1599"/>
      <c r="WIL11" s="1599"/>
      <c r="WIM11" s="1599"/>
      <c r="WIN11" s="1599"/>
      <c r="WIO11" s="1599"/>
      <c r="WIP11" s="1599"/>
      <c r="WIQ11" s="1599"/>
      <c r="WIR11" s="1599"/>
      <c r="WIS11" s="1599"/>
      <c r="WIT11" s="1599"/>
      <c r="WIU11" s="1599"/>
      <c r="WIV11" s="1599"/>
      <c r="WIW11" s="879"/>
      <c r="WIX11" s="1599"/>
      <c r="WIY11" s="1599"/>
      <c r="WIZ11" s="1599"/>
      <c r="WJA11" s="1599"/>
      <c r="WJB11" s="1599"/>
      <c r="WJC11" s="1599"/>
      <c r="WJD11" s="1599"/>
      <c r="WJE11" s="1599"/>
      <c r="WJF11" s="1599"/>
      <c r="WJG11" s="1599"/>
      <c r="WJH11" s="1599"/>
      <c r="WJI11" s="1599"/>
      <c r="WJJ11" s="1599"/>
      <c r="WJK11" s="1599"/>
      <c r="WJL11" s="1599"/>
      <c r="WJM11" s="1599"/>
      <c r="WJN11" s="1599"/>
      <c r="WJO11" s="879"/>
      <c r="WJP11" s="1599"/>
      <c r="WJQ11" s="1599"/>
      <c r="WJR11" s="1599"/>
      <c r="WJS11" s="1599"/>
      <c r="WJT11" s="1599"/>
      <c r="WJU11" s="1599"/>
      <c r="WJV11" s="1599"/>
      <c r="WJW11" s="1599"/>
      <c r="WJX11" s="1599"/>
      <c r="WJY11" s="1599"/>
      <c r="WJZ11" s="1599"/>
      <c r="WKA11" s="1599"/>
      <c r="WKB11" s="1599"/>
      <c r="WKC11" s="1599"/>
      <c r="WKD11" s="1599"/>
      <c r="WKE11" s="1599"/>
      <c r="WKF11" s="1599"/>
      <c r="WKG11" s="879"/>
      <c r="WKH11" s="1599"/>
      <c r="WKI11" s="1599"/>
      <c r="WKJ11" s="1599"/>
      <c r="WKK11" s="1599"/>
      <c r="WKL11" s="1599"/>
      <c r="WKM11" s="1599"/>
      <c r="WKN11" s="1599"/>
      <c r="WKO11" s="1599"/>
      <c r="WKP11" s="1599"/>
      <c r="WKQ11" s="1599"/>
      <c r="WKR11" s="1599"/>
      <c r="WKS11" s="1599"/>
      <c r="WKT11" s="1599"/>
      <c r="WKU11" s="1599"/>
      <c r="WKV11" s="1599"/>
      <c r="WKW11" s="1599"/>
      <c r="WKX11" s="1599"/>
      <c r="WKY11" s="879"/>
      <c r="WKZ11" s="1599"/>
      <c r="WLA11" s="1599"/>
      <c r="WLB11" s="1599"/>
      <c r="WLC11" s="1599"/>
      <c r="WLD11" s="1599"/>
      <c r="WLE11" s="1599"/>
      <c r="WLF11" s="1599"/>
      <c r="WLG11" s="1599"/>
      <c r="WLH11" s="1599"/>
      <c r="WLI11" s="1599"/>
      <c r="WLJ11" s="1599"/>
      <c r="WLK11" s="1599"/>
      <c r="WLL11" s="1599"/>
      <c r="WLM11" s="1599"/>
      <c r="WLN11" s="1599"/>
      <c r="WLO11" s="1599"/>
      <c r="WLP11" s="1599"/>
      <c r="WLQ11" s="879"/>
      <c r="WLR11" s="1599"/>
      <c r="WLS11" s="1599"/>
      <c r="WLT11" s="1599"/>
      <c r="WLU11" s="1599"/>
      <c r="WLV11" s="1599"/>
      <c r="WLW11" s="1599"/>
      <c r="WLX11" s="1599"/>
      <c r="WLY11" s="1599"/>
      <c r="WLZ11" s="1599"/>
      <c r="WMA11" s="1599"/>
      <c r="WMB11" s="1599"/>
      <c r="WMC11" s="1599"/>
      <c r="WMD11" s="1599"/>
      <c r="WME11" s="1599"/>
      <c r="WMF11" s="1599"/>
      <c r="WMG11" s="1599"/>
      <c r="WMH11" s="1599"/>
      <c r="WMI11" s="879"/>
      <c r="WMJ11" s="1599"/>
      <c r="WMK11" s="1599"/>
      <c r="WML11" s="1599"/>
      <c r="WMM11" s="1599"/>
      <c r="WMN11" s="1599"/>
      <c r="WMO11" s="1599"/>
      <c r="WMP11" s="1599"/>
      <c r="WMQ11" s="1599"/>
      <c r="WMR11" s="1599"/>
      <c r="WMS11" s="1599"/>
      <c r="WMT11" s="1599"/>
      <c r="WMU11" s="1599"/>
      <c r="WMV11" s="1599"/>
      <c r="WMW11" s="1599"/>
      <c r="WMX11" s="1599"/>
      <c r="WMY11" s="1599"/>
      <c r="WMZ11" s="1599"/>
      <c r="WNA11" s="879"/>
      <c r="WNB11" s="1599"/>
      <c r="WNC11" s="1599"/>
      <c r="WND11" s="1599"/>
      <c r="WNE11" s="1599"/>
      <c r="WNF11" s="1599"/>
      <c r="WNG11" s="1599"/>
      <c r="WNH11" s="1599"/>
      <c r="WNI11" s="1599"/>
      <c r="WNJ11" s="1599"/>
      <c r="WNK11" s="1599"/>
      <c r="WNL11" s="1599"/>
      <c r="WNM11" s="1599"/>
      <c r="WNN11" s="1599"/>
      <c r="WNO11" s="1599"/>
      <c r="WNP11" s="1599"/>
      <c r="WNQ11" s="1599"/>
      <c r="WNR11" s="1599"/>
      <c r="WNS11" s="879"/>
      <c r="WNT11" s="1599"/>
      <c r="WNU11" s="1599"/>
      <c r="WNV11" s="1599"/>
      <c r="WNW11" s="1599"/>
      <c r="WNX11" s="1599"/>
      <c r="WNY11" s="1599"/>
      <c r="WNZ11" s="1599"/>
      <c r="WOA11" s="1599"/>
      <c r="WOB11" s="1599"/>
      <c r="WOC11" s="1599"/>
      <c r="WOD11" s="1599"/>
      <c r="WOE11" s="1599"/>
      <c r="WOF11" s="1599"/>
      <c r="WOG11" s="1599"/>
      <c r="WOH11" s="1599"/>
      <c r="WOI11" s="1599"/>
      <c r="WOJ11" s="1599"/>
      <c r="WOK11" s="879"/>
      <c r="WOL11" s="1599"/>
      <c r="WOM11" s="1599"/>
      <c r="WON11" s="1599"/>
      <c r="WOO11" s="1599"/>
      <c r="WOP11" s="1599"/>
      <c r="WOQ11" s="1599"/>
      <c r="WOR11" s="1599"/>
      <c r="WOS11" s="1599"/>
      <c r="WOT11" s="1599"/>
      <c r="WOU11" s="1599"/>
      <c r="WOV11" s="1599"/>
      <c r="WOW11" s="1599"/>
      <c r="WOX11" s="1599"/>
      <c r="WOY11" s="1599"/>
      <c r="WOZ11" s="1599"/>
      <c r="WPA11" s="1599"/>
      <c r="WPB11" s="1599"/>
      <c r="WPC11" s="879"/>
      <c r="WPD11" s="1599"/>
      <c r="WPE11" s="1599"/>
      <c r="WPF11" s="1599"/>
      <c r="WPG11" s="1599"/>
      <c r="WPH11" s="1599"/>
      <c r="WPI11" s="1599"/>
      <c r="WPJ11" s="1599"/>
      <c r="WPK11" s="1599"/>
      <c r="WPL11" s="1599"/>
      <c r="WPM11" s="1599"/>
      <c r="WPN11" s="1599"/>
      <c r="WPO11" s="1599"/>
      <c r="WPP11" s="1599"/>
      <c r="WPQ11" s="1599"/>
      <c r="WPR11" s="1599"/>
      <c r="WPS11" s="1599"/>
      <c r="WPT11" s="1599"/>
      <c r="WPU11" s="879"/>
      <c r="WPV11" s="1599"/>
      <c r="WPW11" s="1599"/>
      <c r="WPX11" s="1599"/>
      <c r="WPY11" s="1599"/>
      <c r="WPZ11" s="1599"/>
      <c r="WQA11" s="1599"/>
      <c r="WQB11" s="1599"/>
      <c r="WQC11" s="1599"/>
      <c r="WQD11" s="1599"/>
      <c r="WQE11" s="1599"/>
      <c r="WQF11" s="1599"/>
      <c r="WQG11" s="1599"/>
      <c r="WQH11" s="1599"/>
      <c r="WQI11" s="1599"/>
      <c r="WQJ11" s="1599"/>
      <c r="WQK11" s="1599"/>
      <c r="WQL11" s="1599"/>
      <c r="WQM11" s="879"/>
      <c r="WQN11" s="1599"/>
      <c r="WQO11" s="1599"/>
      <c r="WQP11" s="1599"/>
      <c r="WQQ11" s="1599"/>
      <c r="WQR11" s="1599"/>
      <c r="WQS11" s="1599"/>
      <c r="WQT11" s="1599"/>
      <c r="WQU11" s="1599"/>
      <c r="WQV11" s="1599"/>
      <c r="WQW11" s="1599"/>
      <c r="WQX11" s="1599"/>
      <c r="WQY11" s="1599"/>
      <c r="WQZ11" s="1599"/>
      <c r="WRA11" s="1599"/>
      <c r="WRB11" s="1599"/>
      <c r="WRC11" s="1599"/>
      <c r="WRD11" s="1599"/>
      <c r="WRE11" s="879"/>
      <c r="WRF11" s="1599"/>
      <c r="WRG11" s="1599"/>
      <c r="WRH11" s="1599"/>
      <c r="WRI11" s="1599"/>
      <c r="WRJ11" s="1599"/>
      <c r="WRK11" s="1599"/>
      <c r="WRL11" s="1599"/>
      <c r="WRM11" s="1599"/>
      <c r="WRN11" s="1599"/>
      <c r="WRO11" s="1599"/>
      <c r="WRP11" s="1599"/>
      <c r="WRQ11" s="1599"/>
      <c r="WRR11" s="1599"/>
      <c r="WRS11" s="1599"/>
      <c r="WRT11" s="1599"/>
      <c r="WRU11" s="1599"/>
      <c r="WRV11" s="1599"/>
      <c r="WRW11" s="879"/>
      <c r="WRX11" s="1599"/>
      <c r="WRY11" s="1599"/>
      <c r="WRZ11" s="1599"/>
      <c r="WSA11" s="1599"/>
      <c r="WSB11" s="1599"/>
      <c r="WSC11" s="1599"/>
      <c r="WSD11" s="1599"/>
      <c r="WSE11" s="1599"/>
      <c r="WSF11" s="1599"/>
      <c r="WSG11" s="1599"/>
      <c r="WSH11" s="1599"/>
      <c r="WSI11" s="1599"/>
      <c r="WSJ11" s="1599"/>
      <c r="WSK11" s="1599"/>
      <c r="WSL11" s="1599"/>
      <c r="WSM11" s="1599"/>
      <c r="WSN11" s="1599"/>
      <c r="WSO11" s="879"/>
      <c r="WSP11" s="1599"/>
      <c r="WSQ11" s="1599"/>
      <c r="WSR11" s="1599"/>
      <c r="WSS11" s="1599"/>
      <c r="WST11" s="1599"/>
      <c r="WSU11" s="1599"/>
      <c r="WSV11" s="1599"/>
      <c r="WSW11" s="1599"/>
      <c r="WSX11" s="1599"/>
      <c r="WSY11" s="1599"/>
      <c r="WSZ11" s="1599"/>
      <c r="WTA11" s="1599"/>
      <c r="WTB11" s="1599"/>
      <c r="WTC11" s="1599"/>
      <c r="WTD11" s="1599"/>
      <c r="WTE11" s="1599"/>
      <c r="WTF11" s="1599"/>
      <c r="WTG11" s="879"/>
      <c r="WTH11" s="1599"/>
      <c r="WTI11" s="1599"/>
      <c r="WTJ11" s="1599"/>
      <c r="WTK11" s="1599"/>
      <c r="WTL11" s="1599"/>
      <c r="WTM11" s="1599"/>
      <c r="WTN11" s="1599"/>
      <c r="WTO11" s="1599"/>
      <c r="WTP11" s="1599"/>
      <c r="WTQ11" s="1599"/>
      <c r="WTR11" s="1599"/>
      <c r="WTS11" s="1599"/>
      <c r="WTT11" s="1599"/>
      <c r="WTU11" s="1599"/>
      <c r="WTV11" s="1599"/>
      <c r="WTW11" s="1599"/>
      <c r="WTX11" s="1599"/>
      <c r="WTY11" s="879"/>
      <c r="WTZ11" s="1599"/>
      <c r="WUA11" s="1599"/>
      <c r="WUB11" s="1599"/>
      <c r="WUC11" s="1599"/>
      <c r="WUD11" s="1599"/>
      <c r="WUE11" s="1599"/>
      <c r="WUF11" s="1599"/>
      <c r="WUG11" s="1599"/>
      <c r="WUH11" s="1599"/>
      <c r="WUI11" s="1599"/>
      <c r="WUJ11" s="1599"/>
      <c r="WUK11" s="1599"/>
      <c r="WUL11" s="1599"/>
      <c r="WUM11" s="1599"/>
      <c r="WUN11" s="1599"/>
      <c r="WUO11" s="1599"/>
      <c r="WUP11" s="1599"/>
      <c r="WUQ11" s="879"/>
      <c r="WUR11" s="1599"/>
      <c r="WUS11" s="1599"/>
      <c r="WUT11" s="1599"/>
      <c r="WUU11" s="1599"/>
      <c r="WUV11" s="1599"/>
      <c r="WUW11" s="1599"/>
      <c r="WUX11" s="1599"/>
      <c r="WUY11" s="1599"/>
      <c r="WUZ11" s="1599"/>
      <c r="WVA11" s="1599"/>
      <c r="WVB11" s="1599"/>
      <c r="WVC11" s="1599"/>
      <c r="WVD11" s="1599"/>
      <c r="WVE11" s="1599"/>
      <c r="WVF11" s="1599"/>
      <c r="WVG11" s="1599"/>
      <c r="WVH11" s="1599"/>
      <c r="WVI11" s="879"/>
      <c r="WVJ11" s="1599"/>
      <c r="WVK11" s="1599"/>
      <c r="WVL11" s="1599"/>
      <c r="WVM11" s="1599"/>
      <c r="WVN11" s="1599"/>
      <c r="WVO11" s="1599"/>
      <c r="WVP11" s="1599"/>
      <c r="WVQ11" s="1599"/>
      <c r="WVR11" s="1599"/>
      <c r="WVS11" s="1599"/>
      <c r="WVT11" s="1599"/>
      <c r="WVU11" s="1599"/>
      <c r="WVV11" s="1599"/>
      <c r="WVW11" s="1599"/>
      <c r="WVX11" s="1599"/>
      <c r="WVY11" s="1599"/>
      <c r="WVZ11" s="1599"/>
      <c r="WWA11" s="879"/>
      <c r="WWB11" s="1599"/>
      <c r="WWC11" s="1599"/>
      <c r="WWD11" s="1599"/>
      <c r="WWE11" s="1599"/>
      <c r="WWF11" s="1599"/>
      <c r="WWG11" s="1599"/>
      <c r="WWH11" s="1599"/>
      <c r="WWI11" s="1599"/>
      <c r="WWJ11" s="1599"/>
      <c r="WWK11" s="1599"/>
      <c r="WWL11" s="1599"/>
      <c r="WWM11" s="1599"/>
      <c r="WWN11" s="1599"/>
      <c r="WWO11" s="1599"/>
      <c r="WWP11" s="1599"/>
      <c r="WWQ11" s="1599"/>
      <c r="WWR11" s="1599"/>
      <c r="WWS11" s="879"/>
      <c r="WWT11" s="1599"/>
      <c r="WWU11" s="1599"/>
      <c r="WWV11" s="1599"/>
      <c r="WWW11" s="1599"/>
      <c r="WWX11" s="1599"/>
      <c r="WWY11" s="1599"/>
      <c r="WWZ11" s="1599"/>
      <c r="WXA11" s="1599"/>
      <c r="WXB11" s="1599"/>
      <c r="WXC11" s="1599"/>
      <c r="WXD11" s="1599"/>
      <c r="WXE11" s="1599"/>
      <c r="WXF11" s="1599"/>
      <c r="WXG11" s="1599"/>
      <c r="WXH11" s="1599"/>
      <c r="WXI11" s="1599"/>
      <c r="WXJ11" s="1599"/>
      <c r="WXK11" s="879"/>
      <c r="WXL11" s="1599"/>
      <c r="WXM11" s="1599"/>
      <c r="WXN11" s="1599"/>
      <c r="WXO11" s="1599"/>
      <c r="WXP11" s="1599"/>
      <c r="WXQ11" s="1599"/>
      <c r="WXR11" s="1599"/>
      <c r="WXS11" s="1599"/>
      <c r="WXT11" s="1599"/>
      <c r="WXU11" s="1599"/>
      <c r="WXV11" s="1599"/>
      <c r="WXW11" s="1599"/>
      <c r="WXX11" s="1599"/>
      <c r="WXY11" s="1599"/>
      <c r="WXZ11" s="1599"/>
      <c r="WYA11" s="1599"/>
      <c r="WYB11" s="1599"/>
      <c r="WYC11" s="879"/>
      <c r="WYD11" s="1599"/>
      <c r="WYE11" s="1599"/>
      <c r="WYF11" s="1599"/>
      <c r="WYG11" s="1599"/>
      <c r="WYH11" s="1599"/>
      <c r="WYI11" s="1599"/>
      <c r="WYJ11" s="1599"/>
      <c r="WYK11" s="1599"/>
      <c r="WYL11" s="1599"/>
      <c r="WYM11" s="1599"/>
      <c r="WYN11" s="1599"/>
      <c r="WYO11" s="1599"/>
      <c r="WYP11" s="1599"/>
      <c r="WYQ11" s="1599"/>
      <c r="WYR11" s="1599"/>
      <c r="WYS11" s="1599"/>
      <c r="WYT11" s="1599"/>
      <c r="WYU11" s="879"/>
      <c r="WYV11" s="1599"/>
      <c r="WYW11" s="1599"/>
      <c r="WYX11" s="1599"/>
      <c r="WYY11" s="1599"/>
      <c r="WYZ11" s="1599"/>
      <c r="WZA11" s="1599"/>
      <c r="WZB11" s="1599"/>
      <c r="WZC11" s="1599"/>
      <c r="WZD11" s="1599"/>
      <c r="WZE11" s="1599"/>
      <c r="WZF11" s="1599"/>
      <c r="WZG11" s="1599"/>
      <c r="WZH11" s="1599"/>
      <c r="WZI11" s="1599"/>
      <c r="WZJ11" s="1599"/>
      <c r="WZK11" s="1599"/>
      <c r="WZL11" s="1599"/>
      <c r="WZM11" s="879"/>
      <c r="WZN11" s="1599"/>
      <c r="WZO11" s="1599"/>
      <c r="WZP11" s="1599"/>
      <c r="WZQ11" s="1599"/>
      <c r="WZR11" s="1599"/>
      <c r="WZS11" s="1599"/>
      <c r="WZT11" s="1599"/>
      <c r="WZU11" s="1599"/>
      <c r="WZV11" s="1599"/>
      <c r="WZW11" s="1599"/>
      <c r="WZX11" s="1599"/>
      <c r="WZY11" s="1599"/>
      <c r="WZZ11" s="1599"/>
      <c r="XAA11" s="1599"/>
      <c r="XAB11" s="1599"/>
      <c r="XAC11" s="1599"/>
      <c r="XAD11" s="1599"/>
      <c r="XAE11" s="879"/>
      <c r="XAF11" s="1599"/>
      <c r="XAG11" s="1599"/>
      <c r="XAH11" s="1599"/>
      <c r="XAI11" s="1599"/>
      <c r="XAJ11" s="1599"/>
      <c r="XAK11" s="1599"/>
      <c r="XAL11" s="1599"/>
      <c r="XAM11" s="1599"/>
      <c r="XAN11" s="1599"/>
      <c r="XAO11" s="1599"/>
      <c r="XAP11" s="1599"/>
      <c r="XAQ11" s="1599"/>
      <c r="XAR11" s="1599"/>
      <c r="XAS11" s="1599"/>
      <c r="XAT11" s="1599"/>
      <c r="XAU11" s="1599"/>
      <c r="XAV11" s="1599"/>
      <c r="XAW11" s="879"/>
      <c r="XAX11" s="1599"/>
      <c r="XAY11" s="1599"/>
      <c r="XAZ11" s="1599"/>
      <c r="XBA11" s="1599"/>
      <c r="XBB11" s="1599"/>
      <c r="XBC11" s="1599"/>
      <c r="XBD11" s="1599"/>
      <c r="XBE11" s="1599"/>
      <c r="XBF11" s="1599"/>
      <c r="XBG11" s="1599"/>
      <c r="XBH11" s="1599"/>
      <c r="XBI11" s="1599"/>
      <c r="XBJ11" s="1599"/>
      <c r="XBK11" s="1599"/>
      <c r="XBL11" s="1599"/>
      <c r="XBM11" s="1599"/>
      <c r="XBN11" s="1599"/>
      <c r="XBO11" s="879"/>
      <c r="XBP11" s="1599"/>
      <c r="XBQ11" s="1599"/>
      <c r="XBR11" s="1599"/>
      <c r="XBS11" s="1599"/>
      <c r="XBT11" s="1599"/>
      <c r="XBU11" s="1599"/>
      <c r="XBV11" s="1599"/>
      <c r="XBW11" s="1599"/>
      <c r="XBX11" s="1599"/>
      <c r="XBY11" s="1599"/>
      <c r="XBZ11" s="1599"/>
      <c r="XCA11" s="1599"/>
      <c r="XCB11" s="1599"/>
      <c r="XCC11" s="1599"/>
      <c r="XCD11" s="1599"/>
      <c r="XCE11" s="1599"/>
      <c r="XCF11" s="1599"/>
      <c r="XCG11" s="879"/>
      <c r="XCH11" s="1599"/>
      <c r="XCI11" s="1599"/>
      <c r="XCJ11" s="1599"/>
      <c r="XCK11" s="1599"/>
      <c r="XCL11" s="1599"/>
      <c r="XCM11" s="1599"/>
      <c r="XCN11" s="1599"/>
      <c r="XCO11" s="1599"/>
      <c r="XCP11" s="1599"/>
      <c r="XCQ11" s="1599"/>
      <c r="XCR11" s="1599"/>
      <c r="XCS11" s="1599"/>
      <c r="XCT11" s="1599"/>
      <c r="XCU11" s="1599"/>
      <c r="XCV11" s="1599"/>
      <c r="XCW11" s="1599"/>
      <c r="XCX11" s="1599"/>
      <c r="XCY11" s="879"/>
      <c r="XCZ11" s="1599"/>
      <c r="XDA11" s="1599"/>
      <c r="XDB11" s="1599"/>
      <c r="XDC11" s="1599"/>
      <c r="XDD11" s="1599"/>
      <c r="XDE11" s="1599"/>
      <c r="XDF11" s="1599"/>
      <c r="XDG11" s="1599"/>
      <c r="XDH11" s="1599"/>
      <c r="XDI11" s="1599"/>
      <c r="XDJ11" s="1599"/>
      <c r="XDK11" s="1599"/>
      <c r="XDL11" s="1599"/>
      <c r="XDM11" s="1599"/>
      <c r="XDN11" s="1599"/>
      <c r="XDO11" s="1599"/>
      <c r="XDP11" s="1599"/>
      <c r="XDQ11" s="879"/>
      <c r="XDR11" s="1599"/>
      <c r="XDS11" s="1599"/>
      <c r="XDT11" s="1599"/>
      <c r="XDU11" s="1599"/>
      <c r="XDV11" s="1599"/>
      <c r="XDW11" s="1599"/>
      <c r="XDX11" s="1599"/>
      <c r="XDY11" s="1599"/>
      <c r="XDZ11" s="1599"/>
      <c r="XEA11" s="1599"/>
      <c r="XEB11" s="1599"/>
      <c r="XEC11" s="1599"/>
      <c r="XED11" s="1599"/>
      <c r="XEE11" s="1599"/>
      <c r="XEF11" s="1599"/>
      <c r="XEG11" s="1599"/>
      <c r="XEH11" s="1599"/>
      <c r="XEI11" s="879"/>
      <c r="XEJ11" s="1599"/>
      <c r="XEK11" s="1599"/>
      <c r="XEL11" s="1599"/>
      <c r="XEM11" s="1599"/>
      <c r="XEN11" s="1599"/>
      <c r="XEO11" s="1599"/>
      <c r="XEP11" s="1599"/>
      <c r="XEQ11" s="1599"/>
      <c r="XER11" s="1599"/>
      <c r="XES11" s="1599"/>
      <c r="XET11" s="1599"/>
      <c r="XEU11" s="1599"/>
      <c r="XEV11" s="1599"/>
      <c r="XEW11" s="1599"/>
      <c r="XEX11" s="1599"/>
      <c r="XEY11" s="1599"/>
      <c r="XEZ11" s="1599"/>
      <c r="XFA11" s="879"/>
      <c r="XFB11" s="879"/>
      <c r="XFC11" s="879"/>
      <c r="XFD11" s="879"/>
    </row>
    <row r="12" spans="1:16384" ht="23" customHeight="1">
      <c r="A12" s="485" t="s">
        <v>55</v>
      </c>
      <c r="B12" s="1600" t="s">
        <v>977</v>
      </c>
      <c r="C12" s="1586"/>
      <c r="D12" s="1586"/>
      <c r="E12" s="1586"/>
      <c r="F12" s="1586"/>
      <c r="G12" s="1586"/>
      <c r="H12" s="1586"/>
      <c r="I12" s="1586"/>
      <c r="J12" s="1586"/>
      <c r="K12" s="1601"/>
      <c r="L12" s="1600" t="s">
        <v>54</v>
      </c>
      <c r="M12" s="1586"/>
      <c r="N12" s="1586"/>
      <c r="O12" s="1586"/>
      <c r="P12" s="1586"/>
      <c r="Q12" s="1586"/>
      <c r="R12" s="1586"/>
    </row>
    <row r="13" spans="1:16384" ht="25" customHeight="1">
      <c r="A13" s="483"/>
      <c r="B13" s="1625" t="str">
        <f>IF(ISBLANK('4. Non-Portfolio Targets'!D383), " ",'4. Non-Portfolio Targets'!D383)</f>
        <v xml:space="preserve"> </v>
      </c>
      <c r="C13" s="1625"/>
      <c r="D13" s="1625"/>
      <c r="E13" s="1625"/>
      <c r="F13" s="1625"/>
      <c r="G13" s="1625"/>
      <c r="H13" s="1625"/>
      <c r="I13" s="1625"/>
      <c r="J13" s="1625"/>
      <c r="K13" s="1625"/>
      <c r="L13" s="1637" t="s">
        <v>762</v>
      </c>
      <c r="M13" s="1638"/>
      <c r="N13" s="1638"/>
      <c r="O13" s="1638"/>
      <c r="P13" s="1638"/>
      <c r="Q13" s="1638"/>
      <c r="R13" s="1638"/>
    </row>
    <row r="14" spans="1:16384" ht="25" customHeight="1">
      <c r="A14" s="484"/>
      <c r="B14" s="1626" t="str">
        <f>IF(ISBLANK('4. Non-Portfolio Targets'!D384), " ",'4. Non-Portfolio Targets'!D384)</f>
        <v xml:space="preserve"> </v>
      </c>
      <c r="C14" s="1626"/>
      <c r="D14" s="1626"/>
      <c r="E14" s="1626"/>
      <c r="F14" s="1626"/>
      <c r="G14" s="1626"/>
      <c r="H14" s="1626"/>
      <c r="I14" s="1626"/>
      <c r="J14" s="1626"/>
      <c r="K14" s="1626"/>
      <c r="L14" s="1637"/>
      <c r="M14" s="1638"/>
      <c r="N14" s="1638"/>
      <c r="O14" s="1638"/>
      <c r="P14" s="1638"/>
      <c r="Q14" s="1638"/>
      <c r="R14" s="1638"/>
    </row>
    <row r="15" spans="1:16384" ht="25" customHeight="1">
      <c r="A15" s="484"/>
      <c r="B15" s="1626" t="str">
        <f>IF(ISBLANK('4. Non-Portfolio Targets'!D385), " ",'4. Non-Portfolio Targets'!D385)</f>
        <v xml:space="preserve"> </v>
      </c>
      <c r="C15" s="1626"/>
      <c r="D15" s="1626"/>
      <c r="E15" s="1626"/>
      <c r="F15" s="1626"/>
      <c r="G15" s="1626"/>
      <c r="H15" s="1626"/>
      <c r="I15" s="1626"/>
      <c r="J15" s="1626"/>
      <c r="K15" s="1626"/>
      <c r="L15" s="1637"/>
      <c r="M15" s="1638"/>
      <c r="N15" s="1638"/>
      <c r="O15" s="1638"/>
      <c r="P15" s="1638"/>
      <c r="Q15" s="1638"/>
      <c r="R15" s="1638"/>
    </row>
    <row r="16" spans="1:16384" ht="25" customHeight="1">
      <c r="A16" s="484"/>
      <c r="B16" s="1626" t="str">
        <f>IF(ISBLANK('4. Non-Portfolio Targets'!D386), " ",'4. Non-Portfolio Targets'!D386)</f>
        <v xml:space="preserve"> </v>
      </c>
      <c r="C16" s="1626"/>
      <c r="D16" s="1626"/>
      <c r="E16" s="1626"/>
      <c r="F16" s="1626"/>
      <c r="G16" s="1626"/>
      <c r="H16" s="1626"/>
      <c r="I16" s="1626"/>
      <c r="J16" s="1626"/>
      <c r="K16" s="1626"/>
      <c r="L16" s="1637"/>
      <c r="M16" s="1638"/>
      <c r="N16" s="1638"/>
      <c r="O16" s="1638"/>
      <c r="P16" s="1638"/>
      <c r="Q16" s="1638"/>
      <c r="R16" s="1638"/>
    </row>
    <row r="17" spans="1:32" ht="25" customHeight="1">
      <c r="A17" s="1642" t="s">
        <v>125</v>
      </c>
      <c r="B17" s="1643"/>
      <c r="C17" s="1643"/>
      <c r="D17" s="1643"/>
      <c r="E17" s="1643"/>
      <c r="F17" s="1643"/>
      <c r="G17" s="1643"/>
      <c r="H17" s="1643"/>
      <c r="I17" s="1643"/>
      <c r="J17" s="1643"/>
      <c r="K17" s="1644"/>
      <c r="L17" s="1637"/>
      <c r="M17" s="1638"/>
      <c r="N17" s="1638"/>
      <c r="O17" s="1638"/>
      <c r="P17" s="1638"/>
      <c r="Q17" s="1638"/>
      <c r="R17" s="1638"/>
    </row>
    <row r="18" spans="1:32" ht="25" customHeight="1">
      <c r="A18" s="484"/>
      <c r="B18" s="1627"/>
      <c r="C18" s="1627"/>
      <c r="D18" s="1627"/>
      <c r="E18" s="1627"/>
      <c r="F18" s="1627"/>
      <c r="G18" s="1627"/>
      <c r="H18" s="1627"/>
      <c r="I18" s="1627"/>
      <c r="J18" s="1627"/>
      <c r="K18" s="1627"/>
      <c r="L18" s="1637"/>
      <c r="M18" s="1638"/>
      <c r="N18" s="1638"/>
      <c r="O18" s="1638"/>
      <c r="P18" s="1638"/>
      <c r="Q18" s="1638"/>
      <c r="R18" s="1638"/>
    </row>
    <row r="19" spans="1:32" ht="25" customHeight="1">
      <c r="A19" s="484"/>
      <c r="B19" s="1627"/>
      <c r="C19" s="1627"/>
      <c r="D19" s="1627"/>
      <c r="E19" s="1627"/>
      <c r="F19" s="1627"/>
      <c r="G19" s="1627"/>
      <c r="H19" s="1627"/>
      <c r="I19" s="1627"/>
      <c r="J19" s="1627"/>
      <c r="K19" s="1627"/>
      <c r="L19" s="1637"/>
      <c r="M19" s="1638"/>
      <c r="N19" s="1638"/>
      <c r="O19" s="1638"/>
      <c r="P19" s="1638"/>
      <c r="Q19" s="1638"/>
      <c r="R19" s="1638"/>
    </row>
    <row r="20" spans="1:32" ht="25" customHeight="1">
      <c r="A20" s="484"/>
      <c r="B20" s="1627"/>
      <c r="C20" s="1627"/>
      <c r="D20" s="1627"/>
      <c r="E20" s="1627"/>
      <c r="F20" s="1627"/>
      <c r="G20" s="1627"/>
      <c r="H20" s="1627"/>
      <c r="I20" s="1627"/>
      <c r="J20" s="1627"/>
      <c r="K20" s="1627"/>
      <c r="L20" s="1637"/>
      <c r="M20" s="1638"/>
      <c r="N20" s="1638"/>
      <c r="O20" s="1638"/>
      <c r="P20" s="1638"/>
      <c r="Q20" s="1638"/>
      <c r="R20" s="1638"/>
    </row>
    <row r="21" spans="1:32" ht="25" customHeight="1">
      <c r="A21" s="484"/>
      <c r="B21" s="1627"/>
      <c r="C21" s="1627"/>
      <c r="D21" s="1627"/>
      <c r="E21" s="1627"/>
      <c r="F21" s="1627"/>
      <c r="G21" s="1627"/>
      <c r="H21" s="1627"/>
      <c r="I21" s="1627"/>
      <c r="J21" s="1627"/>
      <c r="K21" s="1627"/>
      <c r="L21" s="1637"/>
      <c r="M21" s="1638"/>
      <c r="N21" s="1638"/>
      <c r="O21" s="1638"/>
      <c r="P21" s="1638"/>
      <c r="Q21" s="1638"/>
      <c r="R21" s="1638"/>
    </row>
    <row r="22" spans="1:32" ht="25" customHeight="1">
      <c r="A22" s="484"/>
      <c r="B22" s="1627"/>
      <c r="C22" s="1627"/>
      <c r="D22" s="1627"/>
      <c r="E22" s="1627"/>
      <c r="F22" s="1627"/>
      <c r="G22" s="1627"/>
      <c r="H22" s="1627"/>
      <c r="I22" s="1627"/>
      <c r="J22" s="1627"/>
      <c r="K22" s="1627"/>
      <c r="L22" s="1637"/>
      <c r="M22" s="1638"/>
      <c r="N22" s="1638"/>
      <c r="O22" s="1638"/>
      <c r="P22" s="1638"/>
      <c r="Q22" s="1638"/>
      <c r="R22" s="1638"/>
    </row>
    <row r="23" spans="1:32" ht="25" customHeight="1">
      <c r="A23" s="484"/>
      <c r="B23" s="1627"/>
      <c r="C23" s="1627"/>
      <c r="D23" s="1627"/>
      <c r="E23" s="1627"/>
      <c r="F23" s="1627"/>
      <c r="G23" s="1627"/>
      <c r="H23" s="1627"/>
      <c r="I23" s="1627"/>
      <c r="J23" s="1627"/>
      <c r="K23" s="1627"/>
      <c r="L23" s="1637"/>
      <c r="M23" s="1638"/>
      <c r="N23" s="1638"/>
      <c r="O23" s="1638"/>
      <c r="P23" s="1638"/>
      <c r="Q23" s="1638"/>
      <c r="R23" s="1638"/>
    </row>
    <row r="24" spans="1:32" ht="27" customHeight="1">
      <c r="A24" s="879" t="s">
        <v>892</v>
      </c>
      <c r="B24" s="1599"/>
      <c r="C24" s="1599"/>
      <c r="D24" s="1599"/>
      <c r="E24" s="1599"/>
      <c r="F24" s="1599"/>
      <c r="G24" s="1599"/>
      <c r="H24" s="1599"/>
      <c r="I24" s="1599"/>
      <c r="J24" s="1599"/>
      <c r="K24" s="1599"/>
      <c r="L24" s="1599"/>
      <c r="M24" s="1599"/>
      <c r="N24" s="1599"/>
      <c r="O24" s="1599"/>
      <c r="P24" s="1599"/>
      <c r="Q24" s="1599"/>
      <c r="R24" s="1599"/>
    </row>
    <row r="25" spans="1:32" ht="27" customHeight="1">
      <c r="A25" s="1648" t="s">
        <v>893</v>
      </c>
      <c r="B25" s="1649"/>
      <c r="C25" s="1649"/>
      <c r="D25" s="1649"/>
      <c r="E25" s="1649"/>
      <c r="F25" s="1649"/>
      <c r="G25" s="1649"/>
      <c r="H25" s="1649"/>
      <c r="I25" s="1649"/>
      <c r="J25" s="1649"/>
      <c r="K25" s="1649"/>
      <c r="L25" s="1649"/>
      <c r="M25" s="1649"/>
      <c r="N25" s="1649"/>
      <c r="O25" s="1649"/>
      <c r="P25" s="1649"/>
      <c r="Q25" s="1649"/>
      <c r="R25" s="1649"/>
    </row>
    <row r="26" spans="1:32" ht="25" customHeight="1">
      <c r="A26" s="485" t="s">
        <v>55</v>
      </c>
      <c r="B26" s="1600"/>
      <c r="C26" s="1586"/>
      <c r="D26" s="1586"/>
      <c r="E26" s="1586"/>
      <c r="F26" s="1586"/>
      <c r="G26" s="602"/>
      <c r="H26" s="602"/>
      <c r="I26" s="602"/>
      <c r="J26" s="602"/>
      <c r="K26" s="603"/>
      <c r="L26" s="1600" t="s">
        <v>54</v>
      </c>
      <c r="M26" s="1586"/>
      <c r="N26" s="1586"/>
      <c r="O26" s="1586"/>
      <c r="P26" s="1586"/>
      <c r="Q26" s="1586"/>
      <c r="R26" s="1586"/>
    </row>
    <row r="27" spans="1:32" s="482" customFormat="1" ht="25" customHeight="1">
      <c r="A27" s="1620" t="s">
        <v>979</v>
      </c>
      <c r="B27" s="1682" t="str">
        <f>_xlfn.CONCAT('0. FI Information'!C3:E3,"commits to reach net-zero GHG emissions from its in-scope financial activities by ",'1. FINZ Commitment &amp; Policies'!C5:E5,". To reach this target, it has set different sub-targets:")</f>
        <v>commits to reach net-zero GHG emissions from its in-scope financial activities by . To reach this target, it has set different sub-targets:</v>
      </c>
      <c r="C27" s="1683"/>
      <c r="D27" s="1683"/>
      <c r="E27" s="1683"/>
      <c r="F27" s="1683"/>
      <c r="G27" s="1683"/>
      <c r="H27" s="1683"/>
      <c r="I27" s="1683"/>
      <c r="J27" s="1683"/>
      <c r="K27" s="1684"/>
      <c r="L27" s="1653" t="s">
        <v>757</v>
      </c>
      <c r="M27" s="1653"/>
      <c r="N27" s="1653"/>
      <c r="O27" s="1653"/>
      <c r="P27" s="1653"/>
      <c r="Q27" s="1653"/>
      <c r="R27" s="1653"/>
      <c r="S27" s="489"/>
      <c r="T27" s="493"/>
      <c r="U27" s="488"/>
      <c r="V27" s="481"/>
      <c r="W27" s="481"/>
      <c r="X27" s="481"/>
      <c r="Y27" s="481"/>
      <c r="Z27" s="481"/>
      <c r="AA27" s="481"/>
      <c r="AB27" s="481"/>
      <c r="AC27" s="481"/>
      <c r="AD27" s="481"/>
      <c r="AE27" s="481"/>
      <c r="AF27" s="481"/>
    </row>
    <row r="28" spans="1:32" s="482" customFormat="1" ht="42" customHeight="1">
      <c r="A28" s="1621"/>
      <c r="B28" s="1685"/>
      <c r="C28" s="1686"/>
      <c r="D28" s="1686"/>
      <c r="E28" s="1686"/>
      <c r="F28" s="1686"/>
      <c r="G28" s="1686"/>
      <c r="H28" s="1686"/>
      <c r="I28" s="1686"/>
      <c r="J28" s="1686"/>
      <c r="K28" s="1687"/>
      <c r="L28" s="1654"/>
      <c r="M28" s="1654"/>
      <c r="N28" s="1654"/>
      <c r="O28" s="1654"/>
      <c r="P28" s="1654"/>
      <c r="Q28" s="1654"/>
      <c r="R28" s="1654"/>
      <c r="S28" s="489"/>
      <c r="T28" s="493"/>
      <c r="U28" s="488"/>
      <c r="V28" s="481"/>
      <c r="W28" s="481"/>
      <c r="X28" s="481"/>
      <c r="Y28" s="481"/>
      <c r="Z28" s="481"/>
      <c r="AA28" s="481"/>
      <c r="AB28" s="481"/>
      <c r="AC28" s="481"/>
      <c r="AD28" s="481"/>
      <c r="AE28" s="481"/>
      <c r="AF28" s="481"/>
    </row>
    <row r="29" spans="1:32" s="482" customFormat="1" ht="42" customHeight="1">
      <c r="A29" s="1621"/>
      <c r="B29" s="1688" t="s">
        <v>978</v>
      </c>
      <c r="C29" s="1689"/>
      <c r="D29" s="1689"/>
      <c r="E29" s="1689"/>
      <c r="F29" s="1689"/>
      <c r="G29" s="1689"/>
      <c r="H29" s="1689"/>
      <c r="I29" s="1689"/>
      <c r="J29" s="1618"/>
      <c r="K29" s="1619"/>
      <c r="L29" s="1622"/>
      <c r="M29" s="1623"/>
      <c r="N29" s="1623"/>
      <c r="O29" s="1623"/>
      <c r="P29" s="1623"/>
      <c r="Q29" s="1623"/>
      <c r="R29" s="1624"/>
      <c r="S29" s="489"/>
      <c r="T29" s="493"/>
      <c r="U29" s="488"/>
      <c r="V29" s="481"/>
      <c r="W29" s="481"/>
      <c r="X29" s="481"/>
      <c r="Y29" s="481"/>
      <c r="Z29" s="481"/>
      <c r="AA29" s="481"/>
      <c r="AB29" s="481"/>
      <c r="AC29" s="481"/>
      <c r="AD29" s="481"/>
      <c r="AE29" s="481"/>
      <c r="AF29" s="481"/>
    </row>
    <row r="30" spans="1:32" s="482" customFormat="1" ht="42" customHeight="1">
      <c r="A30" s="604" t="s">
        <v>983</v>
      </c>
      <c r="B30" s="1645"/>
      <c r="C30" s="1646"/>
      <c r="D30" s="1646"/>
      <c r="E30" s="1646"/>
      <c r="F30" s="1646"/>
      <c r="G30" s="1646"/>
      <c r="H30" s="1646"/>
      <c r="I30" s="1646"/>
      <c r="J30" s="1646"/>
      <c r="K30" s="1647"/>
      <c r="L30" s="607"/>
      <c r="M30" s="606"/>
      <c r="N30" s="606"/>
      <c r="O30" s="606"/>
      <c r="P30" s="606"/>
      <c r="Q30" s="606"/>
      <c r="R30" s="606"/>
      <c r="S30" s="489"/>
      <c r="T30" s="493"/>
      <c r="U30" s="488"/>
      <c r="V30" s="481"/>
      <c r="W30" s="481"/>
      <c r="X30" s="481"/>
      <c r="Y30" s="481"/>
      <c r="Z30" s="481"/>
      <c r="AA30" s="481"/>
      <c r="AB30" s="481"/>
      <c r="AC30" s="481"/>
      <c r="AD30" s="481"/>
      <c r="AE30" s="481"/>
      <c r="AF30" s="481"/>
    </row>
    <row r="31" spans="1:32" ht="250" customHeight="1">
      <c r="A31" s="605" t="s">
        <v>980</v>
      </c>
      <c r="B31" s="1676"/>
      <c r="C31" s="1677"/>
      <c r="D31" s="1677"/>
      <c r="E31" s="1677"/>
      <c r="F31" s="1677"/>
      <c r="G31" s="1677"/>
      <c r="H31" s="1677"/>
      <c r="I31" s="1677"/>
      <c r="J31" s="1677"/>
      <c r="K31" s="1678"/>
      <c r="L31" s="1674" t="s">
        <v>981</v>
      </c>
      <c r="M31" s="1675"/>
      <c r="N31" s="1675"/>
      <c r="O31" s="1675"/>
      <c r="P31" s="1675"/>
      <c r="Q31" s="1675"/>
      <c r="R31" s="1675"/>
    </row>
    <row r="32" spans="1:32" ht="25" customHeight="1">
      <c r="A32" s="1648" t="s">
        <v>891</v>
      </c>
      <c r="B32" s="1649"/>
      <c r="C32" s="1649"/>
      <c r="D32" s="1649"/>
      <c r="E32" s="1649"/>
      <c r="F32" s="1649"/>
      <c r="G32" s="1649"/>
      <c r="H32" s="1649"/>
      <c r="I32" s="1649"/>
      <c r="J32" s="1649"/>
      <c r="K32" s="1649"/>
      <c r="L32" s="1649"/>
      <c r="M32" s="1649"/>
      <c r="N32" s="1649"/>
      <c r="O32" s="1649"/>
      <c r="P32" s="1649"/>
      <c r="Q32" s="1649"/>
      <c r="R32" s="1649"/>
    </row>
    <row r="33" spans="1:18" ht="25" customHeight="1">
      <c r="A33" s="499"/>
      <c r="B33" s="1616" t="s">
        <v>977</v>
      </c>
      <c r="C33" s="1611"/>
      <c r="D33" s="1611"/>
      <c r="E33" s="1611"/>
      <c r="F33" s="1611"/>
      <c r="G33" s="1611" t="s">
        <v>125</v>
      </c>
      <c r="H33" s="1611"/>
      <c r="I33" s="1611"/>
      <c r="J33" s="1611"/>
      <c r="K33" s="1617"/>
      <c r="L33" s="1600" t="s">
        <v>54</v>
      </c>
      <c r="M33" s="1586"/>
      <c r="N33" s="1586"/>
      <c r="O33" s="1586"/>
      <c r="P33" s="1586"/>
      <c r="Q33" s="1586"/>
      <c r="R33" s="1681"/>
    </row>
    <row r="34" spans="1:18" ht="120" customHeight="1">
      <c r="A34" s="124" t="s">
        <v>87</v>
      </c>
      <c r="B34" s="1690" t="str">
        <f>IF('1. FINZ Commitment &amp; Policies'!$C$78="No",'1. FINZ Commitment &amp; Policies'!$B$80,'1. FINZ Commitment &amp; Policies'!$B$92)</f>
        <v xml:space="preserve"> commits to assess, monitor and publicly disclose their deforestation exposure across in-scope financial activities, and publish an engagement plan should exposure be significant by .</v>
      </c>
      <c r="C34" s="1691"/>
      <c r="D34" s="1691"/>
      <c r="E34" s="1691"/>
      <c r="F34" s="1692"/>
      <c r="G34" s="1613"/>
      <c r="H34" s="1614"/>
      <c r="I34" s="1614"/>
      <c r="J34" s="1614"/>
      <c r="K34" s="1615"/>
      <c r="L34" s="1637" t="s">
        <v>758</v>
      </c>
      <c r="M34" s="1638"/>
      <c r="N34" s="1638"/>
      <c r="O34" s="1638"/>
      <c r="P34" s="1638"/>
      <c r="Q34" s="1638"/>
      <c r="R34" s="1638"/>
    </row>
    <row r="35" spans="1:18" ht="25" customHeight="1">
      <c r="A35" s="1648" t="s">
        <v>294</v>
      </c>
      <c r="B35" s="1649"/>
      <c r="C35" s="1649"/>
      <c r="D35" s="1649"/>
      <c r="E35" s="1649"/>
      <c r="F35" s="1649"/>
      <c r="G35" s="1649"/>
      <c r="H35" s="1649"/>
      <c r="I35" s="1649"/>
      <c r="J35" s="1649"/>
      <c r="K35" s="1649"/>
      <c r="L35" s="1649"/>
      <c r="M35" s="1649"/>
      <c r="N35" s="1649"/>
      <c r="O35" s="1649"/>
      <c r="P35" s="1649"/>
      <c r="Q35" s="1649"/>
      <c r="R35" s="1649"/>
    </row>
    <row r="36" spans="1:18" ht="25" customHeight="1">
      <c r="A36" s="499"/>
      <c r="B36" s="1585" t="s">
        <v>977</v>
      </c>
      <c r="C36" s="1586"/>
      <c r="D36" s="1586"/>
      <c r="E36" s="1586"/>
      <c r="F36" s="1593"/>
      <c r="G36" s="1585" t="s">
        <v>125</v>
      </c>
      <c r="H36" s="1586"/>
      <c r="I36" s="1586"/>
      <c r="J36" s="1586"/>
      <c r="K36" s="1593"/>
      <c r="L36" s="1585" t="s">
        <v>54</v>
      </c>
      <c r="M36" s="1586"/>
      <c r="N36" s="1586"/>
      <c r="O36" s="1586"/>
      <c r="P36" s="1586"/>
      <c r="Q36" s="1586"/>
      <c r="R36" s="1586"/>
    </row>
    <row r="37" spans="1:18" ht="350" customHeight="1">
      <c r="A37" s="486" t="s">
        <v>88</v>
      </c>
      <c r="B37" s="1590" t="str">
        <f>_xlfn.CONCAT('1. FINZ Commitment &amp; Policies'!$B$71,"
",IF('1. FINZ Commitment &amp; Policies'!$C$26="No"," ",'1. FINZ Commitment &amp; Policies'!$B$72))</f>
        <v xml:space="preserve"> does not and will not engage in any applicable financial activities in the fossil fuel sector throughout the SBTi near-term target time frame. This covers applicable financial activities: (i) in the
coal sector, (ii) related to oil and gas projects and new liquified natural gas infrastructure, and (iii) related to oil and gas companies.
ii. defines coal, oil and gas projects, companies and value chain as follows:
.
iii. defines applicable financial activities in the fossil fuel sector as:
In line with its published policy ,  does not and will not engage in:     </v>
      </c>
      <c r="C37" s="1591"/>
      <c r="D37" s="1591"/>
      <c r="E37" s="1591"/>
      <c r="F37" s="1592"/>
      <c r="G37" s="1639"/>
      <c r="H37" s="1640"/>
      <c r="I37" s="1640"/>
      <c r="J37" s="1640"/>
      <c r="K37" s="1641"/>
      <c r="L37" s="1679" t="s">
        <v>759</v>
      </c>
      <c r="M37" s="1680"/>
      <c r="N37" s="1680"/>
      <c r="O37" s="1680"/>
      <c r="P37" s="1680"/>
      <c r="Q37" s="1680"/>
      <c r="R37" s="1680"/>
    </row>
    <row r="38" spans="1:18" ht="25" customHeight="1">
      <c r="A38" s="1650" t="s">
        <v>564</v>
      </c>
      <c r="B38" s="1650"/>
      <c r="C38" s="1650"/>
      <c r="D38" s="1650"/>
      <c r="E38" s="1650"/>
      <c r="F38" s="1650"/>
      <c r="G38" s="1650"/>
      <c r="H38" s="1650"/>
      <c r="I38" s="1650"/>
      <c r="J38" s="1650"/>
      <c r="K38" s="1650"/>
      <c r="L38" s="1650"/>
      <c r="M38" s="1650"/>
      <c r="N38" s="1650"/>
      <c r="O38" s="1650"/>
      <c r="P38" s="1650"/>
      <c r="Q38" s="1650"/>
      <c r="R38" s="1650"/>
    </row>
    <row r="39" spans="1:18" ht="25" customHeight="1">
      <c r="A39" s="498" t="s">
        <v>55</v>
      </c>
      <c r="B39" s="1610" t="s">
        <v>982</v>
      </c>
      <c r="C39" s="1611"/>
      <c r="D39" s="1611"/>
      <c r="E39" s="1611"/>
      <c r="F39" s="1611"/>
      <c r="G39" s="1611"/>
      <c r="H39" s="1611"/>
      <c r="I39" s="1611"/>
      <c r="J39" s="1611"/>
      <c r="K39" s="1612"/>
      <c r="L39" s="1585" t="s">
        <v>54</v>
      </c>
      <c r="M39" s="1586"/>
      <c r="N39" s="1586"/>
      <c r="O39" s="1586"/>
      <c r="P39" s="1586"/>
      <c r="Q39" s="1586"/>
      <c r="R39" s="1586"/>
    </row>
    <row r="40" spans="1:18" ht="25" customHeight="1">
      <c r="A40" s="484"/>
      <c r="B40" s="1594"/>
      <c r="C40" s="1595"/>
      <c r="D40" s="1595"/>
      <c r="E40" s="1595"/>
      <c r="F40" s="1595"/>
      <c r="G40" s="1595"/>
      <c r="H40" s="1595"/>
      <c r="I40" s="1595"/>
      <c r="J40" s="1595"/>
      <c r="K40" s="1596"/>
      <c r="L40" s="1628" t="s">
        <v>973</v>
      </c>
      <c r="M40" s="1629"/>
      <c r="N40" s="1629"/>
      <c r="O40" s="1629"/>
      <c r="P40" s="1629"/>
      <c r="Q40" s="1629"/>
      <c r="R40" s="1630"/>
    </row>
    <row r="41" spans="1:18" ht="25" customHeight="1">
      <c r="A41" s="484"/>
      <c r="B41" s="1594"/>
      <c r="C41" s="1595"/>
      <c r="D41" s="1595"/>
      <c r="E41" s="1595"/>
      <c r="F41" s="1595"/>
      <c r="G41" s="1595"/>
      <c r="H41" s="1595"/>
      <c r="I41" s="1595"/>
      <c r="J41" s="1595"/>
      <c r="K41" s="1596"/>
      <c r="L41" s="1631"/>
      <c r="M41" s="1632"/>
      <c r="N41" s="1632"/>
      <c r="O41" s="1632"/>
      <c r="P41" s="1632"/>
      <c r="Q41" s="1632"/>
      <c r="R41" s="1633"/>
    </row>
    <row r="42" spans="1:18" ht="25" customHeight="1">
      <c r="A42" s="484"/>
      <c r="B42" s="1594"/>
      <c r="C42" s="1595"/>
      <c r="D42" s="1595"/>
      <c r="E42" s="1595"/>
      <c r="F42" s="1595"/>
      <c r="G42" s="1595"/>
      <c r="H42" s="1595"/>
      <c r="I42" s="1595"/>
      <c r="J42" s="1595"/>
      <c r="K42" s="1596"/>
      <c r="L42" s="1631"/>
      <c r="M42" s="1632"/>
      <c r="N42" s="1632"/>
      <c r="O42" s="1632"/>
      <c r="P42" s="1632"/>
      <c r="Q42" s="1632"/>
      <c r="R42" s="1633"/>
    </row>
    <row r="43" spans="1:18" ht="25" customHeight="1">
      <c r="A43" s="484"/>
      <c r="B43" s="1594"/>
      <c r="C43" s="1595"/>
      <c r="D43" s="1595"/>
      <c r="E43" s="1595"/>
      <c r="F43" s="1595"/>
      <c r="G43" s="1595"/>
      <c r="H43" s="1595"/>
      <c r="I43" s="1595"/>
      <c r="J43" s="1595"/>
      <c r="K43" s="1596"/>
      <c r="L43" s="1631"/>
      <c r="M43" s="1632"/>
      <c r="N43" s="1632"/>
      <c r="O43" s="1632"/>
      <c r="P43" s="1632"/>
      <c r="Q43" s="1632"/>
      <c r="R43" s="1633"/>
    </row>
    <row r="44" spans="1:18" ht="25" customHeight="1">
      <c r="A44" s="484"/>
      <c r="B44" s="1594"/>
      <c r="C44" s="1595"/>
      <c r="D44" s="1595"/>
      <c r="E44" s="1595"/>
      <c r="F44" s="1595"/>
      <c r="G44" s="1595"/>
      <c r="H44" s="1595"/>
      <c r="I44" s="1595"/>
      <c r="J44" s="1595"/>
      <c r="K44" s="1596"/>
      <c r="L44" s="1631"/>
      <c r="M44" s="1632"/>
      <c r="N44" s="1632"/>
      <c r="O44" s="1632"/>
      <c r="P44" s="1632"/>
      <c r="Q44" s="1632"/>
      <c r="R44" s="1633"/>
    </row>
    <row r="45" spans="1:18" ht="25" customHeight="1">
      <c r="A45" s="484"/>
      <c r="B45" s="1594"/>
      <c r="C45" s="1595"/>
      <c r="D45" s="1595"/>
      <c r="E45" s="1595"/>
      <c r="F45" s="1595"/>
      <c r="G45" s="1595"/>
      <c r="H45" s="1595"/>
      <c r="I45" s="1595"/>
      <c r="J45" s="1595"/>
      <c r="K45" s="1596"/>
      <c r="L45" s="1631"/>
      <c r="M45" s="1632"/>
      <c r="N45" s="1632"/>
      <c r="O45" s="1632"/>
      <c r="P45" s="1632"/>
      <c r="Q45" s="1632"/>
      <c r="R45" s="1633"/>
    </row>
    <row r="46" spans="1:18" ht="25" customHeight="1">
      <c r="A46" s="484"/>
      <c r="B46" s="1594"/>
      <c r="C46" s="1595"/>
      <c r="D46" s="1595"/>
      <c r="E46" s="1595"/>
      <c r="F46" s="1595"/>
      <c r="G46" s="1595"/>
      <c r="H46" s="1595"/>
      <c r="I46" s="1595"/>
      <c r="J46" s="1595"/>
      <c r="K46" s="1596"/>
      <c r="L46" s="1631"/>
      <c r="M46" s="1632"/>
      <c r="N46" s="1632"/>
      <c r="O46" s="1632"/>
      <c r="P46" s="1632"/>
      <c r="Q46" s="1632"/>
      <c r="R46" s="1633"/>
    </row>
    <row r="47" spans="1:18" ht="25" customHeight="1">
      <c r="A47" s="484"/>
      <c r="B47" s="1594"/>
      <c r="C47" s="1595"/>
      <c r="D47" s="1595"/>
      <c r="E47" s="1595"/>
      <c r="F47" s="1595"/>
      <c r="G47" s="1595"/>
      <c r="H47" s="1595"/>
      <c r="I47" s="1595"/>
      <c r="J47" s="1595"/>
      <c r="K47" s="1596"/>
      <c r="L47" s="1631"/>
      <c r="M47" s="1632"/>
      <c r="N47" s="1632"/>
      <c r="O47" s="1632"/>
      <c r="P47" s="1632"/>
      <c r="Q47" s="1632"/>
      <c r="R47" s="1633"/>
    </row>
    <row r="48" spans="1:18" ht="25" customHeight="1">
      <c r="A48" s="484"/>
      <c r="B48" s="1594"/>
      <c r="C48" s="1595"/>
      <c r="D48" s="1595"/>
      <c r="E48" s="1595"/>
      <c r="F48" s="1595"/>
      <c r="G48" s="1595"/>
      <c r="H48" s="1595"/>
      <c r="I48" s="1595"/>
      <c r="J48" s="1595"/>
      <c r="K48" s="1596"/>
      <c r="L48" s="1631"/>
      <c r="M48" s="1632"/>
      <c r="N48" s="1632"/>
      <c r="O48" s="1632"/>
      <c r="P48" s="1632"/>
      <c r="Q48" s="1632"/>
      <c r="R48" s="1633"/>
    </row>
    <row r="49" spans="1:18" ht="25" customHeight="1">
      <c r="A49" s="484"/>
      <c r="B49" s="1594"/>
      <c r="C49" s="1595"/>
      <c r="D49" s="1595"/>
      <c r="E49" s="1595"/>
      <c r="F49" s="1595"/>
      <c r="G49" s="1595"/>
      <c r="H49" s="1595"/>
      <c r="I49" s="1595"/>
      <c r="J49" s="1595"/>
      <c r="K49" s="1596"/>
      <c r="L49" s="1631"/>
      <c r="M49" s="1632"/>
      <c r="N49" s="1632"/>
      <c r="O49" s="1632"/>
      <c r="P49" s="1632"/>
      <c r="Q49" s="1632"/>
      <c r="R49" s="1633"/>
    </row>
    <row r="50" spans="1:18" ht="25" customHeight="1">
      <c r="A50" s="484"/>
      <c r="B50" s="1594"/>
      <c r="C50" s="1595"/>
      <c r="D50" s="1595"/>
      <c r="E50" s="1595"/>
      <c r="F50" s="1595"/>
      <c r="G50" s="1595"/>
      <c r="H50" s="1595"/>
      <c r="I50" s="1595"/>
      <c r="J50" s="1595"/>
      <c r="K50" s="1596"/>
      <c r="L50" s="1631"/>
      <c r="M50" s="1632"/>
      <c r="N50" s="1632"/>
      <c r="O50" s="1632"/>
      <c r="P50" s="1632"/>
      <c r="Q50" s="1632"/>
      <c r="R50" s="1633"/>
    </row>
    <row r="51" spans="1:18" ht="25" customHeight="1">
      <c r="A51" s="484"/>
      <c r="B51" s="1594"/>
      <c r="C51" s="1595"/>
      <c r="D51" s="1595"/>
      <c r="E51" s="1595"/>
      <c r="F51" s="1595"/>
      <c r="G51" s="1595"/>
      <c r="H51" s="1595"/>
      <c r="I51" s="1595"/>
      <c r="J51" s="1595"/>
      <c r="K51" s="1596"/>
      <c r="L51" s="1631"/>
      <c r="M51" s="1632"/>
      <c r="N51" s="1632"/>
      <c r="O51" s="1632"/>
      <c r="P51" s="1632"/>
      <c r="Q51" s="1632"/>
      <c r="R51" s="1633"/>
    </row>
    <row r="52" spans="1:18" ht="25" customHeight="1">
      <c r="A52" s="484"/>
      <c r="B52" s="1594"/>
      <c r="C52" s="1595"/>
      <c r="D52" s="1595"/>
      <c r="E52" s="1595"/>
      <c r="F52" s="1595"/>
      <c r="G52" s="1595"/>
      <c r="H52" s="1595"/>
      <c r="I52" s="1595"/>
      <c r="J52" s="1595"/>
      <c r="K52" s="1596"/>
      <c r="L52" s="1631"/>
      <c r="M52" s="1632"/>
      <c r="N52" s="1632"/>
      <c r="O52" s="1632"/>
      <c r="P52" s="1632"/>
      <c r="Q52" s="1632"/>
      <c r="R52" s="1633"/>
    </row>
    <row r="53" spans="1:18" ht="25" customHeight="1">
      <c r="A53" s="484"/>
      <c r="B53" s="1594"/>
      <c r="C53" s="1595"/>
      <c r="D53" s="1595"/>
      <c r="E53" s="1595"/>
      <c r="F53" s="1595"/>
      <c r="G53" s="1595"/>
      <c r="H53" s="1595"/>
      <c r="I53" s="1595"/>
      <c r="J53" s="1595"/>
      <c r="K53" s="1596"/>
      <c r="L53" s="1631"/>
      <c r="M53" s="1632"/>
      <c r="N53" s="1632"/>
      <c r="O53" s="1632"/>
      <c r="P53" s="1632"/>
      <c r="Q53" s="1632"/>
      <c r="R53" s="1633"/>
    </row>
    <row r="54" spans="1:18" ht="25" customHeight="1">
      <c r="A54" s="484"/>
      <c r="B54" s="1594"/>
      <c r="C54" s="1595"/>
      <c r="D54" s="1595"/>
      <c r="E54" s="1595"/>
      <c r="F54" s="1595"/>
      <c r="G54" s="1595"/>
      <c r="H54" s="1595"/>
      <c r="I54" s="1595"/>
      <c r="J54" s="1595"/>
      <c r="K54" s="1596"/>
      <c r="L54" s="1631"/>
      <c r="M54" s="1632"/>
      <c r="N54" s="1632"/>
      <c r="O54" s="1632"/>
      <c r="P54" s="1632"/>
      <c r="Q54" s="1632"/>
      <c r="R54" s="1633"/>
    </row>
    <row r="55" spans="1:18" ht="25" customHeight="1">
      <c r="A55" s="484"/>
      <c r="B55" s="1594"/>
      <c r="C55" s="1595"/>
      <c r="D55" s="1595"/>
      <c r="E55" s="1595"/>
      <c r="F55" s="1595"/>
      <c r="G55" s="1595"/>
      <c r="H55" s="1595"/>
      <c r="I55" s="1595"/>
      <c r="J55" s="1595"/>
      <c r="K55" s="1596"/>
      <c r="L55" s="1631"/>
      <c r="M55" s="1632"/>
      <c r="N55" s="1632"/>
      <c r="O55" s="1632"/>
      <c r="P55" s="1632"/>
      <c r="Q55" s="1632"/>
      <c r="R55" s="1633"/>
    </row>
    <row r="56" spans="1:18" ht="25" customHeight="1">
      <c r="A56" s="484"/>
      <c r="B56" s="1594"/>
      <c r="C56" s="1595"/>
      <c r="D56" s="1595"/>
      <c r="E56" s="1595"/>
      <c r="F56" s="1595"/>
      <c r="G56" s="1595"/>
      <c r="H56" s="1595"/>
      <c r="I56" s="1595"/>
      <c r="J56" s="1595"/>
      <c r="K56" s="1596"/>
      <c r="L56" s="1631"/>
      <c r="M56" s="1632"/>
      <c r="N56" s="1632"/>
      <c r="O56" s="1632"/>
      <c r="P56" s="1632"/>
      <c r="Q56" s="1632"/>
      <c r="R56" s="1633"/>
    </row>
    <row r="57" spans="1:18" ht="25" customHeight="1">
      <c r="A57" s="484"/>
      <c r="B57" s="1594"/>
      <c r="C57" s="1595"/>
      <c r="D57" s="1595"/>
      <c r="E57" s="1595"/>
      <c r="F57" s="1595"/>
      <c r="G57" s="1595"/>
      <c r="H57" s="1595"/>
      <c r="I57" s="1595"/>
      <c r="J57" s="1595"/>
      <c r="K57" s="1596"/>
      <c r="L57" s="1634"/>
      <c r="M57" s="1635"/>
      <c r="N57" s="1635"/>
      <c r="O57" s="1635"/>
      <c r="P57" s="1635"/>
      <c r="Q57" s="1635"/>
      <c r="R57" s="1636"/>
    </row>
    <row r="58" spans="1:18" ht="25" customHeight="1">
      <c r="A58" s="1651" t="s">
        <v>295</v>
      </c>
      <c r="B58" s="1651"/>
      <c r="C58" s="1651"/>
      <c r="D58" s="1651"/>
      <c r="E58" s="1651"/>
      <c r="F58" s="1651"/>
      <c r="G58" s="1651"/>
      <c r="H58" s="1651"/>
      <c r="I58" s="1651"/>
      <c r="J58" s="1651"/>
      <c r="K58" s="1651"/>
      <c r="L58" s="1651"/>
      <c r="M58" s="1651"/>
      <c r="N58" s="1651"/>
      <c r="O58" s="1651"/>
      <c r="P58" s="1651"/>
      <c r="Q58" s="1651"/>
      <c r="R58" s="1651"/>
    </row>
    <row r="59" spans="1:18" ht="25" customHeight="1">
      <c r="A59" s="497" t="s">
        <v>55</v>
      </c>
      <c r="B59" s="1585" t="s">
        <v>977</v>
      </c>
      <c r="C59" s="1586"/>
      <c r="D59" s="1586"/>
      <c r="E59" s="1586"/>
      <c r="F59" s="1586"/>
      <c r="G59" s="1586" t="s">
        <v>982</v>
      </c>
      <c r="H59" s="1586"/>
      <c r="I59" s="1586"/>
      <c r="J59" s="1586"/>
      <c r="K59" s="1593"/>
      <c r="L59" s="1585" t="s">
        <v>54</v>
      </c>
      <c r="M59" s="1586"/>
      <c r="N59" s="1586"/>
      <c r="O59" s="1586"/>
      <c r="P59" s="1586"/>
      <c r="Q59" s="1586"/>
      <c r="R59" s="1586"/>
    </row>
    <row r="60" spans="1:18" ht="100" customHeight="1">
      <c r="A60" s="484"/>
      <c r="B60" s="1597" t="str">
        <f>_xlfn.TEXTJOIN(",",TRUE, IF(PF_Calculator!B84&lt;&gt;" ",_xlfn.CONCAT('0. FI Information'!C3:E3," commits to reduce GHG emissions from the ",PF_Calculator!B84," sector within its applicable lending portfolio ",PF_Calculator!G84,"% per ",PF_Calculator!C84," by ",PF_Calculator!E84," from a ",PF_Calculator!D84," base year.")," "), IF(PF_Calculator!B91&lt;&gt;" ", _xlfn.CONCAT('0. FI Information'!C3:E3," commits to reduce GHG emissions from the ",PF_Calculator!B91," sector within its applicable asset owner investing portfolio ",PF_Calculator!G91,"% per ",PF_Calculator!C91," by ",PF_Calculator!E91," from a ",PF_Calculator!D91," base year.")," "),IF(PF_Calculator!B98&lt;&gt;" ", _xlfn.CONCAT('0. FI Information'!C3:E3," commits to reduce GHG emissions from the ",PF_Calculator!B98," sector within its applicable asset manager investing portfolio ",PF_Calculator!G98,"% per ",PF_Calculator!C98," by ",PF_Calculator!E98," from a ",PF_Calculator!D98," base year.")," "),IF(PF_Calculator!B105&lt;&gt;" ", _xlfn.CONCAT('0. FI Information'!C3:E3," commits to reduce GHG emissions from the ",PF_Calculator!B105," sector within its applicable insurance underwriting portfolio ",PF_Calculator!G105,"% per ",PF_Calculator!C105," by ",PF_Calculator!E105," from a ",PF_Calculator!D105," base year.")," "),IF(PF_Calculator!B112&lt;&gt;" ", _xlfn.CONCAT('0. FI Information'!C3:E3," commits to reduce GHG emissions from the ",PF_Calculator!B112," sector within its applicable capital market activities portfolio ",PF_Calculator!G112,"% per ",PF_Calculator!C112," by ",PF_Calculator!E112," from a ",PF_Calculator!D112," base year.")," "))</f>
        <v xml:space="preserve"> , , , , </v>
      </c>
      <c r="C60" s="1598"/>
      <c r="D60" s="1598"/>
      <c r="E60" s="1598"/>
      <c r="F60" s="1598"/>
      <c r="G60" s="1608"/>
      <c r="H60" s="1608"/>
      <c r="I60" s="1608"/>
      <c r="J60" s="1608"/>
      <c r="K60" s="1609"/>
      <c r="L60" s="1628" t="s">
        <v>894</v>
      </c>
      <c r="M60" s="1629"/>
      <c r="N60" s="1629"/>
      <c r="O60" s="1629"/>
      <c r="P60" s="1629"/>
      <c r="Q60" s="1629"/>
      <c r="R60" s="1630"/>
    </row>
    <row r="61" spans="1:18" ht="100" customHeight="1">
      <c r="A61" s="484"/>
      <c r="B61" s="1597" t="str">
        <f>_xlfn.TEXTJOIN(",",TRUE, IF(PF_Calculator!B85&lt;&gt;" ",_xlfn.CONCAT('0. FI Information'!C3:E3," commits to reduce GHG emissions from the ",PF_Calculator!B85," sector within its applicable lending portfolio ",PF_Calculator!G85,"% per ",PF_Calculator!C85," by ",PF_Calculator!E85," from a ",PF_Calculator!D85," base year.")," "), IF(PF_Calculator!B92&lt;&gt;" ", _xlfn.CONCAT('0. FI Information'!C3:E3," commits to reduce GHG emissions from the ",PF_Calculator!B92," sector within its applicable asset owner investing portfolio ",PF_Calculator!G92,"% per ",PF_Calculator!C92," by ",PF_Calculator!E92," from a ",PF_Calculator!D92," base year.")," "),IF(PF_Calculator!B99&lt;&gt;" ", _xlfn.CONCAT('0. FI Information'!C3:E3," commits to reduce GHG emissions from the ",PF_Calculator!B99," sector within its applicable asset manager investing portfolio ",PF_Calculator!G99,"% per ",PF_Calculator!C99," by ",PF_Calculator!E99," from a ",PF_Calculator!D99," base year.")," "),IF(PF_Calculator!B106&lt;&gt;" ", _xlfn.CONCAT('0. FI Information'!C3:E3," commits to reduce GHG emissions from the ",PF_Calculator!B106," sector within its applicable insurance underwriting portfolio ",PF_Calculator!G106,"% per ",PF_Calculator!C106," by ",PF_Calculator!E106," from a ",PF_Calculator!D106," base year.")," "),IF(PF_Calculator!B113&lt;&gt;" ", _xlfn.CONCAT('0. FI Information'!C3:E3," commits to reduce GHG emissions from the ",PF_Calculator!B113," sector within its applicable capital market activities portfolio ",PF_Calculator!G113,"% per ",PF_Calculator!C113," by ",PF_Calculator!E113," from a ",PF_Calculator!D113," base year.")," "))</f>
        <v xml:space="preserve"> , , , , </v>
      </c>
      <c r="C61" s="1598"/>
      <c r="D61" s="1598"/>
      <c r="E61" s="1598"/>
      <c r="F61" s="1598"/>
      <c r="G61" s="1608"/>
      <c r="H61" s="1608"/>
      <c r="I61" s="1608"/>
      <c r="J61" s="1608"/>
      <c r="K61" s="1609"/>
      <c r="L61" s="1631"/>
      <c r="M61" s="1632"/>
      <c r="N61" s="1632"/>
      <c r="O61" s="1632"/>
      <c r="P61" s="1632"/>
      <c r="Q61" s="1632"/>
      <c r="R61" s="1633"/>
    </row>
    <row r="62" spans="1:18" ht="100" customHeight="1">
      <c r="A62" s="484"/>
      <c r="B62" s="1597" t="str">
        <f>_xlfn.TEXTJOIN(",",TRUE, IF(PF_Calculator!B86&lt;&gt;" ",_xlfn.CONCAT('0. FI Information'!C3:E3," commits to reduce GHG emissions from the ",PF_Calculator!B86," sector within its applicable lending portfolio ",PF_Calculator!G86,"% per ",PF_Calculator!C86," by ",PF_Calculator!E86," from a ",PF_Calculator!D86," base year.")," "), IF(PF_Calculator!B93&lt;&gt;" ", _xlfn.CONCAT('0. FI Information'!C3:E3," commits to reduce GHG emissions from the ",PF_Calculator!B93," sector within its applicable asset owner investing portfolio ",PF_Calculator!G93," % per ",PF_Calculator!C93," by ",PF_Calculator!E93," from a ",PF_Calculator!D93," base year.")," "),IF(PF_Calculator!B100&lt;&gt;" ", _xlfn.CONCAT('0. FI Information'!C3:E3," commits to reduce GHG emissions from the ",PF_Calculator!B100," sector within its applicable asset manager investing portfolio ",PF_Calculator!G100,"% per ",PF_Calculator!C100," by ",PF_Calculator!E100," from a ",PF_Calculator!D100," base year.")," "),IF(PF_Calculator!B107&lt;&gt;" ", _xlfn.CONCAT('0. FI Information'!C3:E3," commits to reduce GHG emissions from the ",PF_Calculator!B107," sector within its applicable insurance underwriting portfolio ",PF_Calculator!G107,"% per ",PF_Calculator!C107," by ",PF_Calculator!E107," from a ",PF_Calculator!D107," base year.")," "),IF(PF_Calculator!B114&lt;&gt;" ", _xlfn.CONCAT('0. FI Information'!C3:E3," commits to reduce GHG emissions from the ",PF_Calculator!B114," sector within its applicable capital market underwriting portfolio ",PF_Calculator!G114,"% per ",PF_Calculator!C114," by ",PF_Calculator!E114," from a ",PF_Calculator!D114," base year.")," "))</f>
        <v xml:space="preserve"> , , , , </v>
      </c>
      <c r="C62" s="1598"/>
      <c r="D62" s="1598"/>
      <c r="E62" s="1598"/>
      <c r="F62" s="1598"/>
      <c r="G62" s="1608"/>
      <c r="H62" s="1608"/>
      <c r="I62" s="1608"/>
      <c r="J62" s="1608"/>
      <c r="K62" s="1609"/>
      <c r="L62" s="1631"/>
      <c r="M62" s="1632"/>
      <c r="N62" s="1632"/>
      <c r="O62" s="1632"/>
      <c r="P62" s="1632"/>
      <c r="Q62" s="1632"/>
      <c r="R62" s="1633"/>
    </row>
    <row r="63" spans="1:18" ht="100" customHeight="1">
      <c r="A63" s="484"/>
      <c r="B63" s="1597" t="str">
        <f>_xlfn.TEXTJOIN(",",TRUE, IF(PF_Calculator!B87&lt;&gt;" ",_xlfn.CONCAT('0. FI Information'!C3:E3," commits to reduce GHG emissions from the ",PF_Calculator!B87," sector within its applicable lending portfolio ",PF_Calculator!G87,"% per ",PF_Calculator!C87," by ",PF_Calculator!E87," from a ",PF_Calculator!D87," base year.")," "), IF(PF_Calculator!B94&lt;&gt;" ", _xlfn.CONCAT('0. FI Information'!C3:E3," commits to reduce GHG emissions from the ",PF_Calculator!B94," sector within its applicable asset owner investing portfolio ",PF_Calculator!G94,"% per ",PF_Calculator!C94," by ",PF_Calculator!E94," from a ",PF_Calculator!D94," base year.")," "),IF(PF_Calculator!B101&lt;&gt;" ", _xlfn.CONCAT('0. FI Information'!C3:E3," commits to reduce GHG emissions from the ",PF_Calculator!B101," sector within its applicable asset manager investing portfolio ",PF_Calculator!G101,"% per ",PF_Calculator!C101," by ",PF_Calculator!E101," from a ",PF_Calculator!D101," base year.")," "),IF(PF_Calculator!B108&lt;&gt;" ", _xlfn.CONCAT('0. FI Information'!C3:E3," commits to reduce GHG emissions from the ",PF_Calculator!B108," sector within its applicable insurance underwriting portfolio ",PF_Calculator!G108,"% per ",PF_Calculator!C108," by ",PF_Calculator!E108," from a ",PF_Calculator!D108," base year.")," "),IF(PF_Calculator!B115&lt;&gt;" ", _xlfn.CONCAT('0. FI Information'!C3:E3," commits to reduce GHG emissions from the ",PF_Calculator!B115," sector within its applicable capital market activities portfolio ",PF_Calculator!G115,"% per ",PF_Calculator!C115," by ",PF_Calculator!E115," from a ",PF_Calculator!D115," base year.")," "))</f>
        <v xml:space="preserve"> , , , , </v>
      </c>
      <c r="C63" s="1598"/>
      <c r="D63" s="1598"/>
      <c r="E63" s="1598"/>
      <c r="F63" s="1598"/>
      <c r="G63" s="1608"/>
      <c r="H63" s="1608"/>
      <c r="I63" s="1608"/>
      <c r="J63" s="1608"/>
      <c r="K63" s="1609"/>
      <c r="L63" s="1631"/>
      <c r="M63" s="1632"/>
      <c r="N63" s="1632"/>
      <c r="O63" s="1632"/>
      <c r="P63" s="1632"/>
      <c r="Q63" s="1632"/>
      <c r="R63" s="1633"/>
    </row>
    <row r="64" spans="1:18" ht="25" customHeight="1">
      <c r="A64" s="484"/>
      <c r="B64" s="1597" t="str">
        <f>_xlfn.TEXTJOIN(",",TRUE, IF(PF_Calculator!B88&lt;&gt;" ",_xlfn.CONCAT('0. FI Information'!C3:E3," commits to reduce GHG emissions from the ",PF_Calculator!B88," sector within its applicable lending portfolio ",PF_Calculator!G88,"% per ",PF_Calculator!C88," by ",PF_Calculator!E88," from a ",PF_Calculator!D88," base year.")," "), IF(PF_Calculator!B95&lt;&gt;" ", _xlfn.CONCAT('0. FI Information'!C3:E3," commits to reduce GHG emissions from the ",PF_Calculator!B95," sector within its applicable asset owner investing portfolio ",PF_Calculator!G95,"% per ",PF_Calculator!C95," by ",PF_Calculator!E95," from a ",PF_Calculator!D95," base year.")," "),IF(PF_Calculator!B102&lt;&gt;" ", _xlfn.CONCAT('0. FI Information'!C3:E3," commits to reduce GHG emissions from the ",PF_Calculator!B102," sector within its applicable asset manager investing portfolio ",PF_Calculator!G102,"% per ",PF_Calculator!C102," by ",PF_Calculator!E102," from a ",PF_Calculator!D102," base year.")," "),IF(PF_Calculator!B109&lt;&gt;" ", _xlfn.CONCAT('0. FI Information'!C3:E3," commits to reduce GHG emissions from the ",PF_Calculator!B109," sector within its applicable insurance underwriting portfolio ",PF_Calculator!G109,"% per ",PF_Calculator!C109," by ",PF_Calculator!E109," from a ",PF_Calculator!D109," base year.")," "),IF(PF_Calculator!B116&lt;&gt;" ", _xlfn.CONCAT('0. FI Information'!C3:E3," commits to reduce GHG emissions from the ",PF_Calculator!B116," sector within its applicable capital market activities portfolio ",PF_Calculator!G116,"% per ",PF_Calculator!C116," by ",PF_Calculator!E116," from a ",PF_Calculator!D116," base year.")," "))</f>
        <v xml:space="preserve"> , , , , </v>
      </c>
      <c r="C64" s="1598"/>
      <c r="D64" s="1598"/>
      <c r="E64" s="1598"/>
      <c r="F64" s="1598"/>
      <c r="G64" s="1608"/>
      <c r="H64" s="1608"/>
      <c r="I64" s="1608"/>
      <c r="J64" s="1608"/>
      <c r="K64" s="1609"/>
      <c r="L64" s="1631"/>
      <c r="M64" s="1632"/>
      <c r="N64" s="1632"/>
      <c r="O64" s="1632"/>
      <c r="P64" s="1632"/>
      <c r="Q64" s="1632"/>
      <c r="R64" s="1633"/>
    </row>
    <row r="65" spans="1:18" ht="25" customHeight="1">
      <c r="A65" s="484"/>
      <c r="B65" s="1597" t="str">
        <f>_xlfn.TEXTJOIN(",",TRUE, IF(PF_Calculator!B89&lt;&gt;" ",_xlfn.CONCAT('0. FI Information'!C3:E3," commits to reduce GHG emissions from the ",PF_Calculator!B89," sector within its applicable lending portfolio ",PF_Calculator!G89,"% per ",PF_Calculator!C89," by ",PF_Calculator!E89," from a ",PF_Calculator!D89," base year.")," "), IF(PF_Calculator!B96&lt;&gt;" ", _xlfn.CONCAT('0. FI Information'!C3:E3," commits to reduce GHG emissions from the ",PF_Calculator!B96," sector within its applicable asset owner investing portfolio ",PF_Calculator!G96,"% per ",PF_Calculator!C96," by ",PF_Calculator!E96," from a ",PF_Calculator!D96," base year.")," "),IF(PF_Calculator!B103&lt;&gt;" ", _xlfn.CONCAT('0. FI Information'!C3:E3," commits to reduce GHG emissions from the ",PF_Calculator!B103," sector within its applicable asset manager investing portfolio ",PF_Calculator!G103,"% per ",PF_Calculator!C103," by ",PF_Calculator!E103," from a ",PF_Calculator!D103," base year.")," "),IF(PF_Calculator!B110&lt;&gt;" ", _xlfn.CONCAT('0. FI Information'!C3:E3," commits to reduce GHG emissions from the ",PF_Calculator!B110," sector within its applicable insurance underwriting portfolio ",PF_Calculator!G110,"% per ",PF_Calculator!C110," by ",PF_Calculator!E110," from a ",PF_Calculator!D110," base year.")," "),IF(PF_Calculator!B117&lt;&gt;" ", _xlfn.CONCAT('0. FI Information'!C3:E3," commits to reduce GHG emissions from the ",PF_Calculator!B117," sector within its applicable capital market activities portfolio ",PF_Calculator!G117,"% per ",PF_Calculator!C117," by ",PF_Calculator!E117," from a ",PF_Calculator!D117," base year.")," "))</f>
        <v xml:space="preserve"> , , , , </v>
      </c>
      <c r="C65" s="1598"/>
      <c r="D65" s="1598"/>
      <c r="E65" s="1598"/>
      <c r="F65" s="1598"/>
      <c r="G65" s="1608"/>
      <c r="H65" s="1608"/>
      <c r="I65" s="1608"/>
      <c r="J65" s="1608"/>
      <c r="K65" s="1609"/>
      <c r="L65" s="1631"/>
      <c r="M65" s="1632"/>
      <c r="N65" s="1632"/>
      <c r="O65" s="1632"/>
      <c r="P65" s="1632"/>
      <c r="Q65" s="1632"/>
      <c r="R65" s="1633"/>
    </row>
    <row r="66" spans="1:18" ht="25" customHeight="1">
      <c r="A66" s="484"/>
      <c r="B66" s="1597" t="str">
        <f>_xlfn.TEXTJOIN(",",TRUE, IF(PF_Calculator!B119&lt;&gt;" ",_xlfn.CONCAT('0. FI Information'!C3:E3," commits to reduce GHG emissions from the ",PF_Calculator!B119," sector within its applicable lending portfolio ",PF_Calculator!G119,"% per ",PF_Calculator!C119," by ",PF_Calculator!E119," from a ",PF_Calculator!D119," base year.")," "), IF(PF_Calculator!B120&lt;&gt;" ", _xlfn.CONCAT('0. FI Information'!C3:E3," commits to reduce GHG emissions from the ",PF_Calculator!B120," sector within its applicable asset owner investing portfolio ",PF_Calculator!G120,"% per ",PF_Calculator!C120," by ",PF_Calculator!E120," from a ",PF_Calculator!D120," base year.")," "),IF(PF_Calculator!B121&lt;&gt;" ", _xlfn.CONCAT('0. FI Information'!C3:E3," commits to reduce GHG emissions from the ",PF_Calculator!B121," sector within its applicable asset manager investing portfolio ",PF_Calculator!G121,"% per ",PF_Calculator!C121," by ",PF_Calculator!E121," from a ",PF_Calculator!D121," base year.")," "),IF(PF_Calculator!B122&lt;&gt;" ", _xlfn.CONCAT('0. FI Information'!C3:E3," commits to reduce GHG emissions from the ",PF_Calculator!B122," sector within its applicable insurance underwriting portfolio ",PF_Calculator!G122,"% per ",PF_Calculator!C122," by ",PF_Calculator!E122," from a ",PF_Calculator!D122," base year.")," "),IF(PF_Calculator!B123&lt;&gt;" ", _xlfn.CONCAT('0. FI Information'!C3:E3," commits to reduce GHG emissions from the ",PF_Calculator!B123," sector within its applicable capital market activities portfolio ",PF_Calculator!G123,"% per ",PF_Calculator!C123," by ",PF_Calculator!E123," from a ",PF_Calculator!D123," base year.")," "))</f>
        <v xml:space="preserve"> , , , , </v>
      </c>
      <c r="C66" s="1598"/>
      <c r="D66" s="1598"/>
      <c r="E66" s="1598"/>
      <c r="F66" s="1598"/>
      <c r="G66" s="1608"/>
      <c r="H66" s="1608"/>
      <c r="I66" s="1608"/>
      <c r="J66" s="1608"/>
      <c r="K66" s="1609"/>
      <c r="L66" s="1631"/>
      <c r="M66" s="1632"/>
      <c r="N66" s="1632"/>
      <c r="O66" s="1632"/>
      <c r="P66" s="1632"/>
      <c r="Q66" s="1632"/>
      <c r="R66" s="1633"/>
    </row>
    <row r="67" spans="1:18" ht="25" customHeight="1">
      <c r="A67" s="484"/>
      <c r="B67" s="1597" t="str">
        <f>_xlfn.TEXTJOIN(",",TRUE,IF(PF_Calculator!B76&lt;&gt;" ",_xlfn.CONCAT('0. FI Information'!C3:E3,"  commits to reduce absolute scope ",PF_Calculator!C76," GHG emissions from the ",PF_Calculator!B76," sector within its applicable lending portfolio ",PF_Calculator!G76,"% by ",PF_Calculator!E76," from a ",PF_Calculator!D76," base year.")," "),IF(PF_Calculator!B77&lt;&gt;" ",_xlfn.CONCAT('0. FI Information'!C3:E3,"  commits to reduce absolute scope ",PF_Calculator!C77," GHG emissions from the ",PF_Calculator!B77," sector within its applicable asset owner investing portfolio ",PF_Calculator!G77,"% by ",PF_Calculator!E77," from a ",PF_Calculator!D77," base year.")," "),IF(PF_Calculator!B78&lt;&gt;" ",_xlfn.CONCAT('0. FI Information'!C3:E3,"  commits to reduce absolute scope ",PF_Calculator!C78," GHG emissions from the ",PF_Calculator!B78," sector within its applicable asset manager investing portfolio ",PF_Calculator!G78,"% by ",PF_Calculator!E78," from a ",PF_Calculator!D78," base year.")," "),IF(PF_Calculator!B79&lt;&gt;" ",_xlfn.CONCAT('0. FI Information'!C3:E3,"  commits to reduce absolute scope ",PF_Calculator!C79," GHG emissions from the ",PF_Calculator!B79," sector within its applicable insurance underwriting portfolio ",PF_Calculator!G79,"% by ",PF_Calculator!E79," from a ",PF_Calculator!D79," base year.")," "),IF(PF_Calculator!B80&lt;&gt;" ",_xlfn.CONCAT('0. FI Information'!C3:E3,"  commits to reduce absolute scope ",PF_Calculator!C80," GHG emissions from the ",PF_Calculator!B80," sector within its applicable capital market activities portfolio ",PF_Calculator!G80,"% by ",PF_Calculator!E80," from a ",PF_Calculator!D80," base year.")," "))</f>
        <v xml:space="preserve"> , , , , </v>
      </c>
      <c r="C67" s="1598"/>
      <c r="D67" s="1598"/>
      <c r="E67" s="1598"/>
      <c r="F67" s="1598"/>
      <c r="G67" s="1608"/>
      <c r="H67" s="1608"/>
      <c r="I67" s="1608"/>
      <c r="J67" s="1608"/>
      <c r="K67" s="1609"/>
      <c r="L67" s="1631"/>
      <c r="M67" s="1632"/>
      <c r="N67" s="1632"/>
      <c r="O67" s="1632"/>
      <c r="P67" s="1632"/>
      <c r="Q67" s="1632"/>
      <c r="R67" s="1633"/>
    </row>
    <row r="68" spans="1:18" ht="25" customHeight="1">
      <c r="A68" s="484"/>
      <c r="B68" s="1597" t="str">
        <f>_xlfn.TEXTJOIN(",",TRUE,IF(PF_Calculator!B127&lt;&gt;" ",_xlfn.CONCAT('0. FI Information'!C3:E3,"  commits to reach the 1.5°C benchmark technology share of ",PF_Calculator!E127,"% from the ",PF_Calculator!B127," sector within its applicable lending portfolio by",PF_Calculator!D127," from a ",PF_Calculator!C127," base year.")," "),IF(PF_Calculator!B130&lt;&gt;" ",_xlfn.CONCAT('0. FI Information'!C3:E3,"  commits to reach the 1.5°C benchmark technology share of ",PF_Calculator!E130,"% from the ",PF_Calculator!B130," sector within its applicable asset owner investing portfolio by",PF_Calculator!D130," from a ",PF_Calculator!C130," base year.")," "),IF(PF_Calculator!B133&lt;&gt;" ",_xlfn.CONCAT('0. FI Information'!C3:E3,"  commits to reach the 1.5°C benchmark technology share of ",PF_Calculator!E133,"% from the ",PF_Calculator!B133," sector within its applicable asset manager investing portfolio by",PF_Calculator!D133,"% from a ",PF_Calculator!C133," base year.")," "),IF(PF_Calculator!B136&lt;&gt;" ",_xlfn.CONCAT('0. FI Information'!C3:E3,"  commits to reach the 1.5°C benchmark technology share of ",PF_Calculator!E136,"%  from the ",PF_Calculator!B136," sector within its applicable insurance underwriting portfolio by",PF_Calculator!D136," from a ",PF_Calculator!C136," base year.")," "),IF(PF_Calculator!B139&lt;&gt;" ",_xlfn.CONCAT('0. FI Information'!C3:E3,"  commits to reach the 1.5°C benchmark technology share of ",PF_Calculator!E139,"% from the ",PF_Calculator!B139," sector within its applicable capital market activities portfolio by",PF_Calculator!D139," from a ",PF_Calculator!C139," base year.")," "))</f>
        <v xml:space="preserve"> , , , , </v>
      </c>
      <c r="C68" s="1598"/>
      <c r="D68" s="1598"/>
      <c r="E68" s="1598"/>
      <c r="F68" s="1598"/>
      <c r="G68" s="1608"/>
      <c r="H68" s="1608"/>
      <c r="I68" s="1608"/>
      <c r="J68" s="1608"/>
      <c r="K68" s="1609"/>
      <c r="L68" s="1631"/>
      <c r="M68" s="1632"/>
      <c r="N68" s="1632"/>
      <c r="O68" s="1632"/>
      <c r="P68" s="1632"/>
      <c r="Q68" s="1632"/>
      <c r="R68" s="1633"/>
    </row>
    <row r="69" spans="1:18" ht="25" customHeight="1">
      <c r="A69" s="484"/>
      <c r="B69" s="1597" t="str">
        <f>_xlfn.TEXTJOIN(",",TRUE,IF(PF_Calculator!B128&lt;&gt;" ",_xlfn.CONCAT('0. FI Information'!C3:E3,"  commits to reach the 1.5°C benchmark technology share of ",PF_Calculator!E128,"% from the ",PF_Calculator!B128," sector within its applicable lending portfolio by",PF_Calculator!D128," from a ",PF_Calculator!C128," base year.")," "),IF(PF_Calculator!B131&lt;&gt;" ",_xlfn.CONCAT('0. FI Information'!C3:E3,"  commits to reach the 1.5°C benchmark technology share of ",PF_Calculator!E131,"% from the ",PF_Calculator!B131," sector within its applicable asset owner investing portfolio by",PF_Calculator!D131," from a ",PF_Calculator!C131," base year.")," "),IF(PF_Calculator!B134&lt;&gt;" ",_xlfn.CONCAT('0. FI Information'!C3:E3,"  commits to reach the 1.5°C benchmark technology share of ",PF_Calculator!E134,"% from the ",PF_Calculator!B134," sector within its applicable asset manager investing portfolio by",PF_Calculator!D134," from a ",PF_Calculator!C134," base year.")," "),IF(PF_Calculator!B137&lt;&gt;" ",_xlfn.CONCAT('0. FI Information'!C3:E3,"  commits to reach the 1.5°C benchmark technology share of ",PF_Calculator!E137,"% from the ",PF_Calculator!B137," sector within its applicable insurance underwriting portfolio by",PF_Calculator!D137," from a ",PF_Calculator!C137," base year.")," "),IF(PF_Calculator!B140&lt;&gt;" ",_xlfn.CONCAT('0. FI Information'!C3:E3,"  commits to reach the 1.5°C benchmark technology share of ",PF_Calculator!E140,"% from the ",PF_Calculator!B140," sector within its applicable capital market activities portfolio by",PF_Calculator!D140," from a ",PF_Calculator!C140," base year.")," "))</f>
        <v xml:space="preserve"> , , , , </v>
      </c>
      <c r="C69" s="1598"/>
      <c r="D69" s="1598"/>
      <c r="E69" s="1598"/>
      <c r="F69" s="1598"/>
      <c r="G69" s="1608"/>
      <c r="H69" s="1608"/>
      <c r="I69" s="1608"/>
      <c r="J69" s="1608"/>
      <c r="K69" s="1609"/>
      <c r="L69" s="1631"/>
      <c r="M69" s="1632"/>
      <c r="N69" s="1632"/>
      <c r="O69" s="1632"/>
      <c r="P69" s="1632"/>
      <c r="Q69" s="1632"/>
      <c r="R69" s="1633"/>
    </row>
    <row r="70" spans="1:18" ht="100" customHeight="1">
      <c r="A70" s="484"/>
      <c r="B70" s="1597" t="str">
        <f>_xlfn.TEXTJOIN(",",TRUE,IF(PF_Calculator!B3&lt;&gt;"NA",_xlfn.CONCAT('0. FI Information'!C3:E3,"  commits to phase out all applicable financial activities to coal projects and coal companies in countries that are members of the OECD by ",PF_Calculator!E3,". ", '0. FI Information'!C3:E3," commits to phase out all applicable financial activities to coal projects and coal companies in non-OECD countries by ", IF(PF_Calculator!F3="Required",PF_Calculator!G3,PF_Calculator!E3),".")," "),IF(PF_Calculator!C3&lt;&gt;"NA",_xlfn.CONCAT('0. FI Information'!C3:E3,"  commits to phase out all applicable financial activities to coal projects and coal companies in countries that are members of the OECD by ",PF_Calculator!E3,". ", '0. FI Information'!C3:E3," commits to phase out all applicable financial activities to coal projects and coal companies in non-OECD countries by ", IF(PF_Calculator!F3="Required",PF_Calculator!G3,PF_Calculator!E3),".")," "),
IF(PF_Calculator!B4&lt;&gt;"NA",_xlfn.CONCAT('0. FI Information'!C3:E3,"  commits to phase out all applicable financial activities to coal projects and coal companies in countries that are members of the OECD by ",PF_Calculator!E4,". ", '0. FI Information'!C3:E3," commits to phase out all applicable financial activities to coal projects and coal companies in non-OECD countries by", IF(PF_Calculator!F4="Required",PF_Calculator!G4,PF_Calculator!E4),".")," "),IF(PF_Calculator!C4&lt;&gt;"NA",_xlfn.CONCAT('0. FI Information'!C3:E3,"  commits to phase out all applicable financial activities to coal projects and coal companies in countries that are members of the OECD by ",PF_Calculator!E4,". ", '0. FI Information'!C3:E3," commits to phase out all applicable financial activities to coal projects and coal companies in non-OECD countries by", IF(PF_Calculator!F4="Required",PF_Calculator!G4,PF_Calculator!E4),".")," "),
IF(PF_Calculator!B5&lt;&gt;"NA",_xlfn.CONCAT('0. FI Information'!C3:E3,"  commits to phase out all applicable financial activities to coal projects and coal companies in countries that are members of the OECD by ",PF_Calculator!E5,". ", '0. FI Information'!C3:E3," commits to phase out all applicable financial activities to coal projects and coal companies in non-OECD countries by", IF(PF_Calculator!F5="Required",PF_Calculator!G5,PF_Calculator!E5),".")," "),IF(PF_Calculator!C5&lt;&gt;"NA",_xlfn.CONCAT('0. FI Information'!C3:E3,"  commits to phase out all applicable financial activities to coal projects and coal companies in countries that are members of the OECD by ",PF_Calculator!E5,". ", '0. FI Information'!C3:E3," commits to phase out all applicable financial activities to coal projects and coal companies in non-OECD countries by", IF(PF_Calculator!F5="Required",PF_Calculator!G5,PF_Calculator!E5),".")," "),
IF(PF_Calculator!B6&lt;&gt;"NA",_xlfn.CONCAT('0. FI Information'!C3:E3,"  commits to phase out all applicable financial activities to coal projects and coal companies in countries that are members of the OECD by ",PF_Calculator!E6,". ", '0. FI Information'!C3:E3," commits to phase out all applicable financial activities to coal projects and coal companies in non-OECD countries by", IF(PF_Calculator!F6="Required",PF_Calculator!G6,PF_Calculator!E6),".")," "),IF(PF_Calculator!C6&lt;&gt;"NA",_xlfn.CONCAT('0. FI Information'!C3:E3,"  commits to phase out all applicable financial activities to coal projects and coal companies in countries that are members of the OECD by ",PF_Calculator!E6,". ", '0. FI Information'!C3:E3," commits to phase out all applicable financial activities to coal projects and coal companies in non-OECD countries by", IF(PF_Calculator!F6="Required",PF_Calculator!G6,PF_Calculator!E6),".")," "),
IF(PF_Calculator!B7&lt;&gt;"NA",_xlfn.CONCAT('0. FI Information'!C3:E3,"  commits to phase out all applicable financial activities to coal projects and coal companies in countries that are members of the OECD by ",PF_Calculator!E7,". ", '0. FI Information'!C3:E3," commits to phase out all applicable financial activities to coal projects and coal companies in non-OECD countries by", IF(PF_Calculator!F7="Required",PF_Calculator!G7,PF_Calculator!E7),".")," "),IF(PF_Calculator!C7&lt;&gt;"NA",_xlfn.CONCAT('0. FI Information'!C3:E3,"  commits to phase out all applicable financial activities to coal projects and coal companies in countries that are members of the OECD by ",PF_Calculator!E7,". ", '0. FI Information'!C3:E3," commits to phase out all applicable financial activities to coal projects and coal companies in non-OECD countries by", IF(PF_Calculator!F7="Required",PF_Calculator!G7,PF_Calculator!E7),".")," "))</f>
        <v xml:space="preserve"> , , , , , , , , , </v>
      </c>
      <c r="C70" s="1598"/>
      <c r="D70" s="1598"/>
      <c r="E70" s="1598"/>
      <c r="F70" s="1598"/>
      <c r="G70" s="1608"/>
      <c r="H70" s="1608"/>
      <c r="I70" s="1608"/>
      <c r="J70" s="1608"/>
      <c r="K70" s="1609"/>
      <c r="L70" s="1631"/>
      <c r="M70" s="1632"/>
      <c r="N70" s="1632"/>
      <c r="O70" s="1632"/>
      <c r="P70" s="1632"/>
      <c r="Q70" s="1632"/>
      <c r="R70" s="1633"/>
    </row>
    <row r="71" spans="1:18" ht="25" customHeight="1">
      <c r="A71" s="484"/>
      <c r="B71" s="1597" t="str">
        <f>_xlfn.TEXTJOIN(",",TRUE,IF(PF_Calculator!B3="Yes",_xlfn.CONCAT('0. FI Information'!C3:E3,"  commits to reduce its financial metric from the coal sector within its applicable lending portfolio ", '3. Portfolio Target Info'!P25, " by ",'3. Portfolio Target Info'!S25, " from a ", '3. Portfolio Target Info'!I25," base year.")," "),IF(PF_Calculator!C3="Yes",_xlfn.CONCAT('0. FI Information'!C3:E3,"  commits to reduce its emissions metric from the coal sector within its applicable lending portfolio ", '3. Portfolio Target Info'!P25, " by ",'3. Portfolio Target Info'!S25, " from a ", '3. Portfolio Target Info'!I25," base year."), " "),
IF(PF_Calculator!B4="Yes",_xlfn.CONCAT('0. FI Information'!C3:E3,"  commits to reduce its financial metric from the coal sector within its applicable asset owner investing portfolio ", '3. Portfolio Target Info'!P101, " by ",'3. Portfolio Target Info'!S101, " from a ", '3. Portfolio Target Info'!I101," base year.")," "),IF(PF_Calculator!C4="Yes",_xlfn.CONCAT('0. FI Information'!C3:E3,"  commits to reduce its emissions metric from the coal sector within its applicable asset owner investing portfolio ", '3. Portfolio Target Info'!P101, " by ",'3. Portfolio Target Info'!S101, " from a ", '3. Portfolio Target Info'!I101," base year."), " "),
IF(PF_Calculator!B5="Yes",_xlfn.CONCAT('0. FI Information'!C3:E3,"  commits to reduce its financial metric from the coal sector within its applicable asset manager investing portfolio ", '3. Portfolio Target Info'!P177, " by ",'3. Portfolio Target Info'!S177, " from a ", '3. Portfolio Target Info'!I177," base year.")," "),IF(PF_Calculator!C5="Yes",_xlfn.CONCAT('0. FI Information'!C3:E3,"  commits to reduce its emissions metric from the coal sector within its applicable asset manager investing portfolio ", '3. Portfolio Target Info'!P177, " by ",'3. Portfolio Target Info'!S177, " from a ", '3. Portfolio Target Info'!I177," base year."), " "),
IF(PF_Calculator!B6="Yes",_xlfn.CONCAT('0. FI Information'!C3:E3,"  commits to reduce its financial metric from the coal sector within its applicable insurance underwriting portfolio ", '3. Portfolio Target Info'!P253, " by ",'3. Portfolio Target Info'!S253, " from a ", '3. Portfolio Target Info'!I253," base year.")," "),IF(PF_Calculator!C6="Yes",_xlfn.CONCAT('0. FI Information'!C3:E3,"  commits to reduce its emissions metric from the coal sector within its applicable insurance underwriting portfolio ", '3. Portfolio Target Info'!P253, " by ",'3. Portfolio Target Info'!S253, " from a ", '3. Portfolio Target Info'!I253," base year."), " "),
IF(PF_Calculator!B7="Yes",_xlfn.CONCAT('0. FI Information'!C3:E3,"  commits to reduce its financial metric from the coal sector within its applicable capital market activities portfolio ", '3. Portfolio Target Info'!P312, " by ",'3. Portfolio Target Info'!S312, " from a ", '3. Portfolio Target Info'!I312," base year.")," "),IF(PF_Calculator!C7="Yes",_xlfn.CONCAT('0. FI Information'!C3:E3,"  commits to reduce its emissions metric from the coal sector within its applicable capital market activities portfolio ", '3. Portfolio Target Info'!P312, " by ",'3. Portfolio Target Info'!S312, " from a ", '3. Portfolio Target Info'!I312," base year."), " "))</f>
        <v xml:space="preserve"> , , , , , , , , , </v>
      </c>
      <c r="C71" s="1598"/>
      <c r="D71" s="1598"/>
      <c r="E71" s="1598"/>
      <c r="F71" s="1598"/>
      <c r="G71" s="1608"/>
      <c r="H71" s="1608"/>
      <c r="I71" s="1608"/>
      <c r="J71" s="1608"/>
      <c r="K71" s="1609"/>
      <c r="L71" s="1631"/>
      <c r="M71" s="1632"/>
      <c r="N71" s="1632"/>
      <c r="O71" s="1632"/>
      <c r="P71" s="1632"/>
      <c r="Q71" s="1632"/>
      <c r="R71" s="1633"/>
    </row>
    <row r="72" spans="1:18" ht="25" customHeight="1">
      <c r="A72" s="484"/>
      <c r="B72" s="1587"/>
      <c r="C72" s="1588"/>
      <c r="D72" s="1588"/>
      <c r="E72" s="1588"/>
      <c r="F72" s="1588"/>
      <c r="G72" s="1588"/>
      <c r="H72" s="1588"/>
      <c r="I72" s="1588"/>
      <c r="J72" s="1588"/>
      <c r="K72" s="1589"/>
      <c r="L72" s="1631"/>
      <c r="M72" s="1632"/>
      <c r="N72" s="1632"/>
      <c r="O72" s="1632"/>
      <c r="P72" s="1632"/>
      <c r="Q72" s="1632"/>
      <c r="R72" s="1633"/>
    </row>
    <row r="73" spans="1:18" ht="25" customHeight="1">
      <c r="A73" s="484"/>
      <c r="B73" s="1587"/>
      <c r="C73" s="1588"/>
      <c r="D73" s="1588"/>
      <c r="E73" s="1588"/>
      <c r="F73" s="1588"/>
      <c r="G73" s="1588"/>
      <c r="H73" s="1588"/>
      <c r="I73" s="1588"/>
      <c r="J73" s="1588"/>
      <c r="K73" s="1589"/>
      <c r="L73" s="1631"/>
      <c r="M73" s="1632"/>
      <c r="N73" s="1632"/>
      <c r="O73" s="1632"/>
      <c r="P73" s="1632"/>
      <c r="Q73" s="1632"/>
      <c r="R73" s="1633"/>
    </row>
    <row r="74" spans="1:18" ht="25" customHeight="1">
      <c r="A74" s="484"/>
      <c r="B74" s="1587"/>
      <c r="C74" s="1588"/>
      <c r="D74" s="1588"/>
      <c r="E74" s="1588"/>
      <c r="F74" s="1588"/>
      <c r="G74" s="1588"/>
      <c r="H74" s="1588"/>
      <c r="I74" s="1588"/>
      <c r="J74" s="1588"/>
      <c r="K74" s="1589"/>
      <c r="L74" s="1631"/>
      <c r="M74" s="1632"/>
      <c r="N74" s="1632"/>
      <c r="O74" s="1632"/>
      <c r="P74" s="1632"/>
      <c r="Q74" s="1632"/>
      <c r="R74" s="1633"/>
    </row>
    <row r="75" spans="1:18" ht="25" customHeight="1">
      <c r="A75" s="484"/>
      <c r="B75" s="1587"/>
      <c r="C75" s="1588"/>
      <c r="D75" s="1588"/>
      <c r="E75" s="1588"/>
      <c r="F75" s="1588"/>
      <c r="G75" s="1588"/>
      <c r="H75" s="1588"/>
      <c r="I75" s="1588"/>
      <c r="J75" s="1588"/>
      <c r="K75" s="1589"/>
      <c r="L75" s="1631"/>
      <c r="M75" s="1632"/>
      <c r="N75" s="1632"/>
      <c r="O75" s="1632"/>
      <c r="P75" s="1632"/>
      <c r="Q75" s="1632"/>
      <c r="R75" s="1633"/>
    </row>
    <row r="76" spans="1:18" ht="25" customHeight="1">
      <c r="A76" s="484"/>
      <c r="B76" s="1587"/>
      <c r="C76" s="1588"/>
      <c r="D76" s="1588"/>
      <c r="E76" s="1588"/>
      <c r="F76" s="1588"/>
      <c r="G76" s="1588"/>
      <c r="H76" s="1588"/>
      <c r="I76" s="1588"/>
      <c r="J76" s="1588"/>
      <c r="K76" s="1589"/>
      <c r="L76" s="1631"/>
      <c r="M76" s="1632"/>
      <c r="N76" s="1632"/>
      <c r="O76" s="1632"/>
      <c r="P76" s="1632"/>
      <c r="Q76" s="1632"/>
      <c r="R76" s="1633"/>
    </row>
    <row r="77" spans="1:18" ht="25" customHeight="1">
      <c r="A77" s="484"/>
      <c r="B77" s="1587"/>
      <c r="C77" s="1588"/>
      <c r="D77" s="1588"/>
      <c r="E77" s="1588"/>
      <c r="F77" s="1588"/>
      <c r="G77" s="1588"/>
      <c r="H77" s="1588"/>
      <c r="I77" s="1588"/>
      <c r="J77" s="1588"/>
      <c r="K77" s="1589"/>
      <c r="L77" s="1631"/>
      <c r="M77" s="1632"/>
      <c r="N77" s="1632"/>
      <c r="O77" s="1632"/>
      <c r="P77" s="1632"/>
      <c r="Q77" s="1632"/>
      <c r="R77" s="1633"/>
    </row>
    <row r="78" spans="1:18" ht="25" customHeight="1">
      <c r="A78" s="484"/>
      <c r="B78" s="1587"/>
      <c r="C78" s="1588"/>
      <c r="D78" s="1588"/>
      <c r="E78" s="1588"/>
      <c r="F78" s="1588"/>
      <c r="G78" s="1588"/>
      <c r="H78" s="1588"/>
      <c r="I78" s="1588"/>
      <c r="J78" s="1588"/>
      <c r="K78" s="1589"/>
      <c r="L78" s="1631"/>
      <c r="M78" s="1632"/>
      <c r="N78" s="1632"/>
      <c r="O78" s="1632"/>
      <c r="P78" s="1632"/>
      <c r="Q78" s="1632"/>
      <c r="R78" s="1633"/>
    </row>
    <row r="79" spans="1:18" ht="25" customHeight="1">
      <c r="A79" s="484"/>
      <c r="B79" s="1587"/>
      <c r="C79" s="1588"/>
      <c r="D79" s="1588"/>
      <c r="E79" s="1588"/>
      <c r="F79" s="1588"/>
      <c r="G79" s="1588"/>
      <c r="H79" s="1588"/>
      <c r="I79" s="1588"/>
      <c r="J79" s="1588"/>
      <c r="K79" s="1589"/>
      <c r="L79" s="1631"/>
      <c r="M79" s="1632"/>
      <c r="N79" s="1632"/>
      <c r="O79" s="1632"/>
      <c r="P79" s="1632"/>
      <c r="Q79" s="1632"/>
      <c r="R79" s="1633"/>
    </row>
    <row r="80" spans="1:18" ht="25" customHeight="1">
      <c r="A80" s="484"/>
      <c r="B80" s="1587"/>
      <c r="C80" s="1588"/>
      <c r="D80" s="1588"/>
      <c r="E80" s="1588"/>
      <c r="F80" s="1588"/>
      <c r="G80" s="1588"/>
      <c r="H80" s="1588"/>
      <c r="I80" s="1588"/>
      <c r="J80" s="1588"/>
      <c r="K80" s="1589"/>
      <c r="L80" s="1631"/>
      <c r="M80" s="1632"/>
      <c r="N80" s="1632"/>
      <c r="O80" s="1632"/>
      <c r="P80" s="1632"/>
      <c r="Q80" s="1632"/>
      <c r="R80" s="1633"/>
    </row>
    <row r="81" spans="1:21" ht="25" customHeight="1">
      <c r="A81" s="484"/>
      <c r="B81" s="1587"/>
      <c r="C81" s="1588"/>
      <c r="D81" s="1588"/>
      <c r="E81" s="1588"/>
      <c r="F81" s="1588"/>
      <c r="G81" s="1588"/>
      <c r="H81" s="1588"/>
      <c r="I81" s="1588"/>
      <c r="J81" s="1588"/>
      <c r="K81" s="1589"/>
      <c r="L81" s="1634"/>
      <c r="M81" s="1635"/>
      <c r="N81" s="1635"/>
      <c r="O81" s="1635"/>
      <c r="P81" s="1635"/>
      <c r="Q81" s="1635"/>
      <c r="R81" s="1636"/>
    </row>
    <row r="82" spans="1:21" ht="25" customHeight="1">
      <c r="A82" s="1652" t="s">
        <v>408</v>
      </c>
      <c r="B82" s="1651"/>
      <c r="C82" s="1651"/>
      <c r="D82" s="1651"/>
      <c r="E82" s="1651"/>
      <c r="F82" s="1651"/>
      <c r="G82" s="1651"/>
      <c r="H82" s="1651"/>
      <c r="I82" s="1651"/>
      <c r="J82" s="1651"/>
      <c r="K82" s="1651"/>
      <c r="L82" s="1651"/>
      <c r="M82" s="1651"/>
      <c r="N82" s="1651"/>
      <c r="O82" s="1651"/>
      <c r="P82" s="1651"/>
      <c r="Q82" s="1651"/>
      <c r="R82" s="1651"/>
    </row>
    <row r="83" spans="1:21" ht="25" customHeight="1">
      <c r="A83" s="497" t="s">
        <v>55</v>
      </c>
      <c r="B83" s="1585" t="s">
        <v>982</v>
      </c>
      <c r="C83" s="1586"/>
      <c r="D83" s="1586"/>
      <c r="E83" s="1586"/>
      <c r="F83" s="1586"/>
      <c r="G83" s="1586"/>
      <c r="H83" s="1586"/>
      <c r="I83" s="1586"/>
      <c r="J83" s="1586"/>
      <c r="K83" s="1593"/>
      <c r="L83" s="1585" t="s">
        <v>54</v>
      </c>
      <c r="M83" s="1586"/>
      <c r="N83" s="1586"/>
      <c r="O83" s="1586"/>
      <c r="P83" s="1586"/>
      <c r="Q83" s="1586"/>
      <c r="R83" s="1586"/>
    </row>
    <row r="84" spans="1:21" ht="208" customHeight="1">
      <c r="A84" s="1664" t="s">
        <v>419</v>
      </c>
      <c r="B84" s="1655"/>
      <c r="C84" s="1656"/>
      <c r="D84" s="1656"/>
      <c r="E84" s="1656"/>
      <c r="F84" s="1656"/>
      <c r="G84" s="1656"/>
      <c r="H84" s="1656"/>
      <c r="I84" s="1656"/>
      <c r="J84" s="1656"/>
      <c r="K84" s="1657"/>
      <c r="L84" s="1667" t="s">
        <v>974</v>
      </c>
      <c r="M84" s="1668"/>
      <c r="N84" s="1668"/>
      <c r="O84" s="1668"/>
      <c r="P84" s="1668"/>
      <c r="Q84" s="1668"/>
      <c r="R84" s="1669"/>
    </row>
    <row r="85" spans="1:21">
      <c r="A85" s="1665"/>
      <c r="B85" s="1658"/>
      <c r="C85" s="1659"/>
      <c r="D85" s="1659"/>
      <c r="E85" s="1659"/>
      <c r="F85" s="1659"/>
      <c r="G85" s="1659"/>
      <c r="H85" s="1659"/>
      <c r="I85" s="1659"/>
      <c r="J85" s="1659"/>
      <c r="K85" s="1660"/>
      <c r="L85" s="1637"/>
      <c r="M85" s="1638"/>
      <c r="N85" s="1638"/>
      <c r="O85" s="1638"/>
      <c r="P85" s="1638"/>
      <c r="Q85" s="1638"/>
      <c r="R85" s="1670"/>
    </row>
    <row r="86" spans="1:21" s="488" customFormat="1">
      <c r="A86" s="1666"/>
      <c r="B86" s="1661"/>
      <c r="C86" s="1662"/>
      <c r="D86" s="1662"/>
      <c r="E86" s="1662"/>
      <c r="F86" s="1662"/>
      <c r="G86" s="1662"/>
      <c r="H86" s="1662"/>
      <c r="I86" s="1662"/>
      <c r="J86" s="1662"/>
      <c r="K86" s="1663"/>
      <c r="L86" s="1671"/>
      <c r="M86" s="1672"/>
      <c r="N86" s="1672"/>
      <c r="O86" s="1672"/>
      <c r="P86" s="1672"/>
      <c r="Q86" s="1672"/>
      <c r="R86" s="1673"/>
      <c r="S86" s="490"/>
      <c r="T86" s="493"/>
    </row>
    <row r="87" spans="1:21" s="487" customFormat="1">
      <c r="L87" s="496"/>
      <c r="M87" s="496"/>
      <c r="N87" s="496"/>
      <c r="O87" s="496"/>
      <c r="P87" s="496"/>
      <c r="Q87" s="496"/>
      <c r="R87" s="496"/>
      <c r="S87" s="489"/>
      <c r="U87" s="492"/>
    </row>
    <row r="88" spans="1:21" s="487" customFormat="1">
      <c r="S88" s="489"/>
      <c r="U88" s="492"/>
    </row>
    <row r="89" spans="1:21" s="487" customFormat="1">
      <c r="S89" s="489"/>
      <c r="U89" s="492"/>
    </row>
    <row r="90" spans="1:21" s="488" customFormat="1" hidden="1">
      <c r="S90" s="491"/>
      <c r="T90" s="493"/>
    </row>
    <row r="91" spans="1:21" hidden="1">
      <c r="A91" s="488"/>
      <c r="B91" s="488"/>
      <c r="C91" s="488"/>
      <c r="D91" s="488"/>
      <c r="E91" s="488"/>
      <c r="F91" s="488"/>
      <c r="G91" s="488"/>
      <c r="H91" s="488"/>
      <c r="I91" s="488"/>
      <c r="J91" s="488"/>
      <c r="K91" s="488"/>
      <c r="L91" s="488"/>
      <c r="M91" s="488"/>
      <c r="N91" s="488"/>
      <c r="O91" s="488"/>
      <c r="P91" s="488"/>
      <c r="Q91" s="488"/>
      <c r="R91" s="488"/>
    </row>
    <row r="92" spans="1:21" hidden="1">
      <c r="A92" s="488"/>
      <c r="B92" s="488"/>
      <c r="C92" s="488"/>
      <c r="D92" s="488"/>
      <c r="E92" s="488"/>
      <c r="F92" s="488"/>
      <c r="G92" s="488"/>
      <c r="H92" s="488"/>
      <c r="I92" s="488"/>
      <c r="J92" s="488"/>
      <c r="K92" s="488"/>
      <c r="L92" s="488"/>
      <c r="M92" s="488"/>
      <c r="N92" s="488"/>
      <c r="O92" s="488"/>
      <c r="P92" s="488"/>
      <c r="Q92" s="488"/>
      <c r="R92" s="488"/>
    </row>
    <row r="93" spans="1:21" hidden="1">
      <c r="A93" s="488"/>
      <c r="B93" s="488"/>
      <c r="C93" s="488"/>
      <c r="D93" s="488"/>
      <c r="E93" s="488"/>
      <c r="F93" s="488"/>
      <c r="G93" s="488"/>
      <c r="H93" s="488"/>
      <c r="I93" s="488"/>
      <c r="J93" s="488"/>
      <c r="K93" s="488"/>
      <c r="L93" s="488"/>
      <c r="M93" s="488"/>
      <c r="N93" s="488"/>
      <c r="O93" s="488"/>
      <c r="P93" s="488"/>
      <c r="Q93" s="488"/>
      <c r="R93" s="488"/>
    </row>
    <row r="94" spans="1:21" hidden="1">
      <c r="A94" s="488"/>
      <c r="B94" s="488"/>
      <c r="C94" s="488"/>
      <c r="D94" s="488"/>
      <c r="E94" s="488"/>
      <c r="F94" s="488"/>
      <c r="G94" s="488"/>
      <c r="H94" s="488"/>
      <c r="I94" s="488"/>
      <c r="J94" s="488"/>
      <c r="K94" s="488"/>
      <c r="L94" s="488"/>
      <c r="M94" s="488"/>
      <c r="N94" s="488"/>
      <c r="O94" s="488"/>
      <c r="P94" s="488"/>
      <c r="Q94" s="488"/>
      <c r="R94" s="488"/>
    </row>
    <row r="95" spans="1:21" hidden="1">
      <c r="A95" s="488"/>
      <c r="B95" s="488"/>
      <c r="C95" s="488"/>
      <c r="D95" s="488"/>
      <c r="E95" s="488"/>
      <c r="F95" s="488"/>
      <c r="G95" s="488"/>
      <c r="H95" s="488"/>
      <c r="I95" s="488"/>
      <c r="J95" s="488"/>
      <c r="K95" s="488"/>
      <c r="L95" s="488"/>
      <c r="M95" s="488"/>
      <c r="N95" s="488"/>
      <c r="O95" s="488"/>
      <c r="P95" s="488"/>
      <c r="Q95" s="488"/>
      <c r="R95" s="488"/>
    </row>
    <row r="96" spans="1:21" hidden="1">
      <c r="A96" s="488"/>
      <c r="B96" s="488"/>
      <c r="C96" s="488"/>
      <c r="D96" s="488"/>
      <c r="E96" s="488"/>
      <c r="F96" s="488"/>
      <c r="G96" s="488"/>
      <c r="H96" s="488"/>
      <c r="I96" s="488"/>
      <c r="J96" s="488"/>
      <c r="K96" s="488"/>
      <c r="L96" s="488"/>
      <c r="M96" s="488"/>
      <c r="N96" s="488"/>
      <c r="O96" s="488"/>
      <c r="P96" s="488"/>
      <c r="Q96" s="488"/>
      <c r="R96" s="488"/>
    </row>
    <row r="97" spans="1:18" hidden="1">
      <c r="A97" s="488"/>
      <c r="B97" s="488"/>
      <c r="C97" s="488"/>
      <c r="D97" s="488"/>
      <c r="E97" s="488"/>
      <c r="F97" s="488"/>
      <c r="G97" s="488"/>
      <c r="H97" s="488"/>
      <c r="I97" s="488"/>
      <c r="J97" s="488"/>
      <c r="K97" s="488"/>
      <c r="L97" s="488"/>
      <c r="M97" s="488"/>
      <c r="N97" s="488"/>
      <c r="O97" s="488"/>
      <c r="P97" s="488"/>
      <c r="Q97" s="488"/>
      <c r="R97" s="488"/>
    </row>
    <row r="98" spans="1:18" hidden="1">
      <c r="A98" s="488"/>
      <c r="B98" s="488"/>
      <c r="C98" s="488"/>
      <c r="D98" s="488"/>
      <c r="E98" s="488"/>
      <c r="F98" s="488"/>
      <c r="G98" s="488"/>
      <c r="H98" s="488"/>
      <c r="I98" s="488"/>
      <c r="J98" s="488"/>
      <c r="K98" s="488"/>
      <c r="L98" s="488"/>
      <c r="M98" s="488"/>
      <c r="N98" s="488"/>
      <c r="O98" s="488"/>
      <c r="P98" s="488"/>
      <c r="Q98" s="488"/>
      <c r="R98" s="488"/>
    </row>
    <row r="99" spans="1:18" hidden="1">
      <c r="A99" s="488"/>
      <c r="B99" s="488"/>
      <c r="C99" s="488"/>
      <c r="D99" s="488"/>
      <c r="E99" s="488"/>
      <c r="F99" s="488"/>
      <c r="G99" s="488"/>
      <c r="H99" s="488"/>
      <c r="I99" s="488"/>
      <c r="J99" s="488"/>
      <c r="K99" s="488"/>
      <c r="L99" s="488"/>
      <c r="M99" s="488"/>
      <c r="N99" s="488"/>
      <c r="O99" s="488"/>
      <c r="P99" s="488"/>
      <c r="Q99" s="488"/>
      <c r="R99" s="488"/>
    </row>
    <row r="100" spans="1:18" hidden="1">
      <c r="A100" s="488"/>
      <c r="B100" s="488"/>
      <c r="C100" s="488"/>
      <c r="D100" s="488"/>
      <c r="E100" s="488"/>
      <c r="F100" s="488"/>
      <c r="G100" s="488"/>
      <c r="H100" s="488"/>
      <c r="I100" s="488"/>
      <c r="J100" s="488"/>
      <c r="K100" s="488"/>
      <c r="L100" s="488"/>
      <c r="M100" s="488"/>
      <c r="N100" s="488"/>
      <c r="O100" s="488"/>
      <c r="P100" s="488"/>
      <c r="Q100" s="488"/>
      <c r="R100" s="488"/>
    </row>
    <row r="101" spans="1:18" hidden="1">
      <c r="A101" s="488"/>
      <c r="B101" s="488"/>
      <c r="C101" s="488"/>
      <c r="D101" s="488"/>
      <c r="E101" s="488"/>
      <c r="F101" s="488"/>
      <c r="G101" s="488"/>
      <c r="H101" s="488"/>
      <c r="I101" s="488"/>
      <c r="J101" s="488"/>
      <c r="K101" s="488"/>
      <c r="L101" s="488"/>
      <c r="M101" s="488"/>
      <c r="N101" s="488"/>
      <c r="O101" s="488"/>
      <c r="P101" s="488"/>
      <c r="Q101" s="488"/>
      <c r="R101" s="488"/>
    </row>
    <row r="102" spans="1:18" hidden="1">
      <c r="A102" s="488"/>
      <c r="B102" s="488"/>
      <c r="C102" s="488"/>
      <c r="D102" s="488"/>
      <c r="E102" s="488"/>
      <c r="F102" s="488"/>
      <c r="G102" s="488"/>
      <c r="H102" s="488"/>
      <c r="I102" s="488"/>
      <c r="J102" s="488"/>
      <c r="K102" s="488"/>
      <c r="L102" s="488"/>
      <c r="M102" s="488"/>
      <c r="N102" s="488"/>
      <c r="O102" s="488"/>
      <c r="P102" s="488"/>
      <c r="Q102" s="488"/>
      <c r="R102" s="488"/>
    </row>
    <row r="103" spans="1:18" hidden="1">
      <c r="A103" s="488"/>
      <c r="B103" s="488"/>
      <c r="C103" s="488"/>
      <c r="D103" s="488"/>
      <c r="E103" s="488"/>
      <c r="F103" s="488"/>
      <c r="G103" s="488"/>
      <c r="H103" s="488"/>
      <c r="I103" s="488"/>
      <c r="J103" s="488"/>
      <c r="K103" s="488"/>
      <c r="L103" s="488"/>
      <c r="M103" s="488"/>
      <c r="N103" s="488"/>
      <c r="O103" s="488"/>
      <c r="P103" s="488"/>
      <c r="Q103" s="488"/>
      <c r="R103" s="488"/>
    </row>
    <row r="104" spans="1:18" hidden="1">
      <c r="A104" s="488"/>
      <c r="B104" s="488"/>
      <c r="C104" s="488"/>
      <c r="D104" s="488"/>
      <c r="E104" s="488"/>
      <c r="F104" s="488"/>
      <c r="G104" s="488"/>
      <c r="H104" s="488"/>
      <c r="I104" s="488"/>
      <c r="J104" s="488"/>
      <c r="K104" s="488"/>
      <c r="L104" s="488"/>
      <c r="M104" s="488"/>
      <c r="N104" s="488"/>
      <c r="O104" s="488"/>
      <c r="P104" s="488"/>
      <c r="Q104" s="488"/>
      <c r="R104" s="488"/>
    </row>
    <row r="105" spans="1:18" hidden="1">
      <c r="A105" s="488"/>
      <c r="B105" s="488"/>
      <c r="C105" s="488"/>
      <c r="D105" s="488"/>
      <c r="E105" s="488"/>
      <c r="F105" s="488"/>
      <c r="G105" s="488"/>
      <c r="H105" s="488"/>
      <c r="I105" s="488"/>
      <c r="J105" s="488"/>
      <c r="K105" s="488"/>
      <c r="L105" s="488"/>
      <c r="M105" s="488"/>
      <c r="N105" s="488"/>
      <c r="O105" s="488"/>
      <c r="P105" s="488"/>
      <c r="Q105" s="488"/>
      <c r="R105" s="488"/>
    </row>
    <row r="106" spans="1:18" hidden="1">
      <c r="A106" s="488"/>
      <c r="B106" s="488"/>
      <c r="C106" s="488"/>
      <c r="D106" s="488"/>
      <c r="E106" s="488"/>
      <c r="F106" s="488"/>
      <c r="G106" s="488"/>
      <c r="H106" s="488"/>
      <c r="I106" s="488"/>
      <c r="J106" s="488"/>
      <c r="K106" s="488"/>
      <c r="L106" s="488"/>
      <c r="M106" s="488"/>
      <c r="N106" s="488"/>
      <c r="O106" s="488"/>
      <c r="P106" s="488"/>
      <c r="Q106" s="488"/>
      <c r="R106" s="488"/>
    </row>
    <row r="107" spans="1:18" hidden="1">
      <c r="A107" s="488"/>
      <c r="B107" s="488"/>
      <c r="C107" s="488"/>
      <c r="D107" s="488"/>
      <c r="E107" s="488"/>
      <c r="F107" s="488"/>
      <c r="G107" s="488"/>
      <c r="H107" s="488"/>
      <c r="I107" s="488"/>
      <c r="J107" s="488"/>
      <c r="K107" s="488"/>
      <c r="L107" s="488"/>
      <c r="M107" s="488"/>
      <c r="N107" s="488"/>
      <c r="O107" s="488"/>
      <c r="P107" s="488"/>
      <c r="Q107" s="488"/>
      <c r="R107" s="488"/>
    </row>
    <row r="108" spans="1:18" hidden="1">
      <c r="A108" s="488"/>
      <c r="B108" s="488"/>
      <c r="C108" s="488"/>
      <c r="D108" s="488"/>
      <c r="E108" s="488"/>
      <c r="F108" s="488"/>
      <c r="G108" s="488"/>
      <c r="H108" s="488"/>
      <c r="I108" s="488"/>
      <c r="J108" s="488"/>
      <c r="K108" s="488"/>
      <c r="L108" s="488"/>
      <c r="M108" s="488"/>
      <c r="N108" s="488"/>
      <c r="O108" s="488"/>
      <c r="P108" s="488"/>
      <c r="Q108" s="488"/>
      <c r="R108" s="488"/>
    </row>
    <row r="109" spans="1:18" hidden="1">
      <c r="A109" s="488"/>
      <c r="B109" s="488"/>
      <c r="C109" s="488"/>
      <c r="D109" s="488"/>
      <c r="E109" s="488"/>
      <c r="F109" s="488"/>
      <c r="G109" s="488"/>
      <c r="H109" s="488"/>
      <c r="I109" s="488"/>
      <c r="J109" s="488"/>
      <c r="K109" s="488"/>
      <c r="L109" s="488"/>
      <c r="M109" s="488"/>
      <c r="N109" s="488"/>
      <c r="O109" s="488"/>
      <c r="P109" s="488"/>
      <c r="Q109" s="488"/>
      <c r="R109" s="488"/>
    </row>
    <row r="110" spans="1:18" hidden="1">
      <c r="A110" s="488"/>
      <c r="B110" s="488"/>
      <c r="C110" s="488"/>
      <c r="D110" s="488"/>
      <c r="E110" s="488"/>
      <c r="F110" s="488"/>
      <c r="G110" s="488"/>
      <c r="H110" s="488"/>
      <c r="I110" s="488"/>
      <c r="J110" s="488"/>
      <c r="K110" s="488"/>
      <c r="L110" s="488"/>
      <c r="M110" s="488"/>
      <c r="N110" s="488"/>
      <c r="O110" s="488"/>
      <c r="P110" s="488"/>
      <c r="Q110" s="488"/>
      <c r="R110" s="488"/>
    </row>
    <row r="111" spans="1:18" hidden="1">
      <c r="A111" s="488"/>
      <c r="B111" s="488"/>
      <c r="C111" s="488"/>
      <c r="D111" s="488"/>
      <c r="E111" s="488"/>
      <c r="F111" s="488"/>
      <c r="G111" s="488"/>
      <c r="H111" s="488"/>
      <c r="I111" s="488"/>
      <c r="J111" s="488"/>
      <c r="K111" s="488"/>
      <c r="L111" s="488"/>
      <c r="M111" s="488"/>
      <c r="N111" s="488"/>
      <c r="O111" s="488"/>
      <c r="P111" s="488"/>
      <c r="Q111" s="488"/>
      <c r="R111" s="488"/>
    </row>
    <row r="112" spans="1:18" hidden="1">
      <c r="A112" s="488"/>
      <c r="B112" s="488"/>
      <c r="C112" s="488"/>
      <c r="D112" s="488"/>
      <c r="E112" s="488"/>
      <c r="F112" s="488"/>
      <c r="G112" s="488"/>
      <c r="H112" s="488"/>
      <c r="I112" s="488"/>
      <c r="J112" s="488"/>
      <c r="K112" s="488"/>
      <c r="L112" s="488"/>
      <c r="M112" s="488"/>
      <c r="N112" s="488"/>
      <c r="O112" s="488"/>
      <c r="P112" s="488"/>
      <c r="Q112" s="488"/>
      <c r="R112" s="488"/>
    </row>
    <row r="113" spans="1:18" hidden="1">
      <c r="A113" s="488"/>
      <c r="B113" s="488"/>
      <c r="C113" s="488"/>
      <c r="D113" s="488"/>
      <c r="E113" s="488"/>
      <c r="F113" s="488"/>
      <c r="G113" s="488"/>
      <c r="H113" s="488"/>
      <c r="I113" s="488"/>
      <c r="J113" s="488"/>
      <c r="K113" s="488"/>
      <c r="L113" s="488"/>
      <c r="M113" s="488"/>
      <c r="N113" s="488"/>
      <c r="O113" s="488"/>
      <c r="P113" s="488"/>
      <c r="Q113" s="488"/>
      <c r="R113" s="488"/>
    </row>
    <row r="114" spans="1:18" hidden="1">
      <c r="A114" s="488"/>
      <c r="B114" s="488"/>
      <c r="C114" s="488"/>
      <c r="D114" s="488"/>
      <c r="E114" s="488"/>
      <c r="F114" s="488"/>
      <c r="G114" s="488"/>
      <c r="H114" s="488"/>
      <c r="I114" s="488"/>
      <c r="J114" s="488"/>
      <c r="K114" s="488"/>
      <c r="L114" s="488"/>
      <c r="M114" s="488"/>
      <c r="N114" s="488"/>
      <c r="O114" s="488"/>
      <c r="P114" s="488"/>
      <c r="Q114" s="488"/>
      <c r="R114" s="488"/>
    </row>
    <row r="115" spans="1:18" hidden="1">
      <c r="A115" s="488"/>
      <c r="B115" s="488"/>
      <c r="C115" s="488"/>
      <c r="D115" s="488"/>
      <c r="E115" s="488"/>
      <c r="F115" s="488"/>
      <c r="G115" s="488"/>
      <c r="H115" s="488"/>
      <c r="I115" s="488"/>
      <c r="J115" s="488"/>
      <c r="K115" s="488"/>
      <c r="L115" s="488"/>
      <c r="M115" s="488"/>
      <c r="N115" s="488"/>
      <c r="O115" s="488"/>
      <c r="P115" s="488"/>
      <c r="Q115" s="488"/>
      <c r="R115" s="488"/>
    </row>
    <row r="116" spans="1:18" hidden="1">
      <c r="A116" s="488"/>
      <c r="B116" s="488"/>
      <c r="C116" s="488"/>
      <c r="D116" s="488"/>
      <c r="E116" s="488"/>
      <c r="F116" s="488"/>
      <c r="G116" s="488"/>
      <c r="H116" s="488"/>
      <c r="I116" s="488"/>
      <c r="J116" s="488"/>
      <c r="K116" s="488"/>
      <c r="L116" s="488"/>
      <c r="M116" s="488"/>
      <c r="N116" s="488"/>
      <c r="O116" s="488"/>
      <c r="P116" s="488"/>
      <c r="Q116" s="488"/>
      <c r="R116" s="488"/>
    </row>
    <row r="117" spans="1:18" hidden="1">
      <c r="A117" s="488"/>
      <c r="B117" s="488"/>
      <c r="C117" s="488"/>
      <c r="D117" s="488"/>
      <c r="E117" s="488"/>
      <c r="F117" s="488"/>
      <c r="G117" s="488"/>
      <c r="H117" s="488"/>
      <c r="I117" s="488"/>
      <c r="J117" s="488"/>
      <c r="K117" s="488"/>
      <c r="L117" s="488"/>
      <c r="M117" s="488"/>
      <c r="N117" s="488"/>
      <c r="O117" s="488"/>
      <c r="P117" s="488"/>
      <c r="Q117" s="488"/>
      <c r="R117" s="488"/>
    </row>
    <row r="118" spans="1:18" hidden="1">
      <c r="A118" s="488"/>
      <c r="B118" s="488"/>
      <c r="C118" s="488"/>
      <c r="D118" s="488"/>
      <c r="E118" s="488"/>
      <c r="F118" s="488"/>
      <c r="G118" s="488"/>
      <c r="H118" s="488"/>
      <c r="I118" s="488"/>
      <c r="J118" s="488"/>
      <c r="K118" s="488"/>
      <c r="L118" s="488"/>
      <c r="M118" s="488"/>
      <c r="N118" s="488"/>
      <c r="O118" s="488"/>
      <c r="P118" s="488"/>
      <c r="Q118" s="488"/>
      <c r="R118" s="488"/>
    </row>
    <row r="119" spans="1:18" hidden="1">
      <c r="A119" s="488"/>
      <c r="B119" s="488"/>
      <c r="C119" s="488"/>
      <c r="D119" s="488"/>
      <c r="E119" s="488"/>
      <c r="F119" s="488"/>
      <c r="G119" s="488"/>
      <c r="H119" s="488"/>
      <c r="I119" s="488"/>
      <c r="J119" s="488"/>
      <c r="K119" s="488"/>
      <c r="L119" s="488"/>
      <c r="M119" s="488"/>
      <c r="N119" s="488"/>
      <c r="O119" s="488"/>
      <c r="P119" s="488"/>
      <c r="Q119" s="488"/>
      <c r="R119" s="488"/>
    </row>
    <row r="120" spans="1:18" hidden="1">
      <c r="A120" s="488"/>
      <c r="B120" s="488"/>
      <c r="C120" s="488"/>
      <c r="D120" s="488"/>
      <c r="E120" s="488"/>
      <c r="F120" s="488"/>
      <c r="G120" s="488"/>
      <c r="H120" s="488"/>
      <c r="I120" s="488"/>
      <c r="J120" s="488"/>
      <c r="K120" s="488"/>
      <c r="L120" s="488"/>
      <c r="M120" s="488"/>
      <c r="N120" s="488"/>
      <c r="O120" s="488"/>
      <c r="P120" s="488"/>
      <c r="Q120" s="488"/>
      <c r="R120" s="488"/>
    </row>
    <row r="121" spans="1:18" hidden="1">
      <c r="A121" s="488"/>
      <c r="B121" s="488"/>
      <c r="C121" s="488"/>
      <c r="D121" s="488"/>
      <c r="E121" s="488"/>
      <c r="F121" s="488"/>
      <c r="G121" s="488"/>
      <c r="H121" s="488"/>
      <c r="I121" s="488"/>
      <c r="J121" s="488"/>
      <c r="K121" s="488"/>
      <c r="L121" s="488"/>
      <c r="M121" s="488"/>
      <c r="N121" s="488"/>
      <c r="O121" s="488"/>
      <c r="P121" s="488"/>
      <c r="Q121" s="488"/>
      <c r="R121" s="488"/>
    </row>
    <row r="122" spans="1:18" hidden="1">
      <c r="A122" s="488"/>
      <c r="B122" s="488"/>
      <c r="C122" s="488"/>
      <c r="D122" s="488"/>
      <c r="E122" s="488"/>
      <c r="F122" s="488"/>
      <c r="G122" s="488"/>
      <c r="H122" s="488"/>
      <c r="I122" s="488"/>
      <c r="J122" s="488"/>
      <c r="K122" s="488"/>
      <c r="L122" s="488"/>
      <c r="M122" s="488"/>
      <c r="N122" s="488"/>
      <c r="O122" s="488"/>
      <c r="P122" s="488"/>
      <c r="Q122" s="488"/>
      <c r="R122" s="488"/>
    </row>
    <row r="123" spans="1:18" hidden="1">
      <c r="A123" s="488"/>
      <c r="B123" s="488"/>
      <c r="C123" s="488"/>
      <c r="D123" s="488"/>
      <c r="E123" s="488"/>
      <c r="F123" s="488"/>
      <c r="G123" s="488"/>
      <c r="H123" s="488"/>
      <c r="I123" s="488"/>
      <c r="J123" s="488"/>
      <c r="K123" s="488"/>
      <c r="L123" s="488"/>
      <c r="M123" s="488"/>
      <c r="N123" s="488"/>
      <c r="O123" s="488"/>
      <c r="P123" s="488"/>
      <c r="Q123" s="488"/>
      <c r="R123" s="488"/>
    </row>
    <row r="124" spans="1:18" hidden="1">
      <c r="A124" s="488"/>
      <c r="B124" s="488"/>
      <c r="C124" s="488"/>
      <c r="D124" s="488"/>
      <c r="E124" s="488"/>
      <c r="F124" s="488"/>
      <c r="G124" s="488"/>
      <c r="H124" s="488"/>
      <c r="I124" s="488"/>
      <c r="J124" s="488"/>
      <c r="K124" s="488"/>
      <c r="L124" s="488"/>
      <c r="M124" s="488"/>
      <c r="N124" s="488"/>
      <c r="O124" s="488"/>
      <c r="P124" s="488"/>
      <c r="Q124" s="488"/>
      <c r="R124" s="488"/>
    </row>
    <row r="125" spans="1:18" hidden="1">
      <c r="A125" s="488"/>
      <c r="B125" s="488"/>
      <c r="C125" s="488"/>
      <c r="D125" s="488"/>
      <c r="E125" s="488"/>
      <c r="F125" s="488"/>
      <c r="G125" s="488"/>
      <c r="H125" s="488"/>
      <c r="I125" s="488"/>
      <c r="J125" s="488"/>
      <c r="K125" s="488"/>
      <c r="L125" s="488"/>
      <c r="M125" s="488"/>
      <c r="N125" s="488"/>
      <c r="O125" s="488"/>
      <c r="P125" s="488"/>
      <c r="Q125" s="488"/>
      <c r="R125" s="488"/>
    </row>
    <row r="126" spans="1:18" hidden="1">
      <c r="A126" s="488"/>
      <c r="B126" s="488"/>
      <c r="C126" s="488"/>
      <c r="D126" s="488"/>
      <c r="E126" s="488"/>
      <c r="F126" s="488"/>
      <c r="G126" s="488"/>
      <c r="H126" s="488"/>
      <c r="I126" s="488"/>
      <c r="J126" s="488"/>
      <c r="K126" s="488"/>
      <c r="L126" s="488"/>
      <c r="M126" s="488"/>
      <c r="N126" s="488"/>
      <c r="O126" s="488"/>
      <c r="P126" s="488"/>
      <c r="Q126" s="488"/>
      <c r="R126" s="488"/>
    </row>
    <row r="127" spans="1:18" hidden="1">
      <c r="A127" s="488"/>
      <c r="B127" s="488"/>
      <c r="C127" s="488"/>
      <c r="D127" s="488"/>
      <c r="E127" s="488"/>
      <c r="F127" s="488"/>
      <c r="G127" s="488"/>
      <c r="H127" s="488"/>
      <c r="I127" s="488"/>
      <c r="J127" s="488"/>
      <c r="K127" s="488"/>
      <c r="L127" s="488"/>
      <c r="M127" s="488"/>
      <c r="N127" s="488"/>
      <c r="O127" s="488"/>
      <c r="P127" s="488"/>
      <c r="Q127" s="488"/>
      <c r="R127" s="488"/>
    </row>
    <row r="128" spans="1:18" hidden="1">
      <c r="A128" s="488"/>
      <c r="B128" s="488"/>
      <c r="C128" s="488"/>
      <c r="D128" s="488"/>
      <c r="E128" s="488"/>
      <c r="F128" s="488"/>
      <c r="G128" s="488"/>
      <c r="H128" s="488"/>
      <c r="I128" s="488"/>
      <c r="J128" s="488"/>
      <c r="K128" s="488"/>
      <c r="L128" s="488"/>
      <c r="M128" s="488"/>
      <c r="N128" s="488"/>
      <c r="O128" s="488"/>
      <c r="P128" s="488"/>
      <c r="Q128" s="488"/>
      <c r="R128" s="488"/>
    </row>
    <row r="129" spans="1:18" hidden="1">
      <c r="A129" s="488"/>
      <c r="B129" s="488"/>
      <c r="C129" s="488"/>
      <c r="D129" s="488"/>
      <c r="E129" s="488"/>
      <c r="F129" s="488"/>
      <c r="G129" s="488"/>
      <c r="H129" s="488"/>
      <c r="I129" s="488"/>
      <c r="J129" s="488"/>
      <c r="K129" s="488"/>
      <c r="L129" s="488"/>
      <c r="M129" s="488"/>
      <c r="N129" s="488"/>
      <c r="O129" s="488"/>
      <c r="P129" s="488"/>
      <c r="Q129" s="488"/>
      <c r="R129" s="488"/>
    </row>
    <row r="130" spans="1:18" hidden="1">
      <c r="A130" s="488"/>
      <c r="B130" s="488"/>
      <c r="C130" s="488"/>
      <c r="D130" s="488"/>
      <c r="E130" s="488"/>
      <c r="F130" s="488"/>
      <c r="G130" s="488"/>
      <c r="H130" s="488"/>
      <c r="I130" s="488"/>
      <c r="J130" s="488"/>
      <c r="K130" s="488"/>
      <c r="L130" s="488"/>
      <c r="M130" s="488"/>
      <c r="N130" s="488"/>
      <c r="O130" s="488"/>
      <c r="P130" s="488"/>
      <c r="Q130" s="488"/>
      <c r="R130" s="488"/>
    </row>
    <row r="131" spans="1:18" hidden="1">
      <c r="A131" s="488"/>
      <c r="B131" s="488"/>
      <c r="C131" s="488"/>
      <c r="D131" s="488"/>
      <c r="E131" s="488"/>
      <c r="F131" s="488"/>
      <c r="G131" s="488"/>
      <c r="H131" s="488"/>
      <c r="I131" s="488"/>
      <c r="J131" s="488"/>
      <c r="K131" s="488"/>
      <c r="L131" s="488"/>
      <c r="M131" s="488"/>
      <c r="N131" s="488"/>
      <c r="O131" s="488"/>
      <c r="P131" s="488"/>
      <c r="Q131" s="488"/>
      <c r="R131" s="488"/>
    </row>
    <row r="132" spans="1:18" hidden="1">
      <c r="A132" s="488"/>
      <c r="B132" s="488"/>
      <c r="C132" s="488"/>
      <c r="D132" s="488"/>
      <c r="E132" s="488"/>
      <c r="F132" s="488"/>
      <c r="G132" s="488"/>
      <c r="H132" s="488"/>
      <c r="I132" s="488"/>
      <c r="J132" s="488"/>
      <c r="K132" s="488"/>
      <c r="L132" s="488"/>
      <c r="M132" s="488"/>
      <c r="N132" s="488"/>
      <c r="O132" s="488"/>
      <c r="P132" s="488"/>
      <c r="Q132" s="488"/>
      <c r="R132" s="488"/>
    </row>
    <row r="133" spans="1:18" hidden="1">
      <c r="A133" s="488"/>
      <c r="B133" s="488"/>
      <c r="C133" s="488"/>
      <c r="D133" s="488"/>
      <c r="E133" s="488"/>
      <c r="F133" s="488"/>
      <c r="G133" s="488"/>
      <c r="H133" s="488"/>
      <c r="I133" s="488"/>
      <c r="J133" s="488"/>
      <c r="K133" s="488"/>
      <c r="L133" s="488"/>
      <c r="M133" s="488"/>
      <c r="N133" s="488"/>
      <c r="O133" s="488"/>
      <c r="P133" s="488"/>
      <c r="Q133" s="488"/>
      <c r="R133" s="488"/>
    </row>
    <row r="134" spans="1:18" hidden="1">
      <c r="A134" s="488"/>
      <c r="B134" s="488"/>
      <c r="C134" s="488"/>
      <c r="D134" s="488"/>
      <c r="E134" s="488"/>
      <c r="F134" s="488"/>
      <c r="G134" s="488"/>
      <c r="H134" s="488"/>
      <c r="I134" s="488"/>
      <c r="J134" s="488"/>
      <c r="K134" s="488"/>
      <c r="L134" s="488"/>
      <c r="M134" s="488"/>
      <c r="N134" s="488"/>
      <c r="O134" s="488"/>
      <c r="P134" s="488"/>
      <c r="Q134" s="488"/>
      <c r="R134" s="488"/>
    </row>
    <row r="135" spans="1:18" hidden="1">
      <c r="A135" s="488"/>
      <c r="B135" s="488"/>
      <c r="C135" s="488"/>
      <c r="D135" s="488"/>
      <c r="E135" s="488"/>
      <c r="F135" s="488"/>
      <c r="G135" s="488"/>
      <c r="H135" s="488"/>
      <c r="I135" s="488"/>
      <c r="J135" s="488"/>
      <c r="K135" s="488"/>
      <c r="L135" s="488"/>
      <c r="M135" s="488"/>
      <c r="N135" s="488"/>
      <c r="O135" s="488"/>
      <c r="P135" s="488"/>
      <c r="Q135" s="488"/>
      <c r="R135" s="488"/>
    </row>
    <row r="136" spans="1:18" hidden="1">
      <c r="A136" s="488"/>
      <c r="B136" s="488"/>
      <c r="C136" s="488"/>
      <c r="D136" s="488"/>
      <c r="E136" s="488"/>
      <c r="F136" s="488"/>
      <c r="G136" s="488"/>
      <c r="H136" s="488"/>
      <c r="I136" s="488"/>
      <c r="J136" s="488"/>
      <c r="K136" s="488"/>
      <c r="L136" s="488"/>
      <c r="M136" s="488"/>
      <c r="N136" s="488"/>
      <c r="O136" s="488"/>
      <c r="P136" s="488"/>
      <c r="Q136" s="488"/>
      <c r="R136" s="488"/>
    </row>
    <row r="137" spans="1:18" hidden="1">
      <c r="A137" s="488"/>
      <c r="B137" s="488"/>
      <c r="C137" s="488"/>
      <c r="D137" s="488"/>
      <c r="E137" s="488"/>
      <c r="F137" s="488"/>
      <c r="G137" s="488"/>
      <c r="H137" s="488"/>
      <c r="I137" s="488"/>
      <c r="J137" s="488"/>
      <c r="K137" s="488"/>
      <c r="L137" s="488"/>
      <c r="M137" s="488"/>
      <c r="N137" s="488"/>
      <c r="O137" s="488"/>
      <c r="P137" s="488"/>
      <c r="Q137" s="488"/>
      <c r="R137" s="488"/>
    </row>
    <row r="138" spans="1:18" hidden="1">
      <c r="A138" s="488"/>
      <c r="B138" s="488"/>
      <c r="C138" s="488"/>
      <c r="D138" s="488"/>
      <c r="E138" s="488"/>
      <c r="F138" s="488"/>
      <c r="G138" s="488"/>
      <c r="H138" s="488"/>
      <c r="I138" s="488"/>
      <c r="J138" s="488"/>
      <c r="K138" s="488"/>
      <c r="L138" s="488"/>
      <c r="M138" s="488"/>
      <c r="N138" s="488"/>
      <c r="O138" s="488"/>
      <c r="P138" s="488"/>
      <c r="Q138" s="488"/>
      <c r="R138" s="488"/>
    </row>
    <row r="139" spans="1:18" hidden="1">
      <c r="A139" s="488"/>
      <c r="B139" s="488"/>
      <c r="C139" s="488"/>
      <c r="D139" s="488"/>
      <c r="E139" s="488"/>
      <c r="F139" s="488"/>
      <c r="G139" s="488"/>
      <c r="H139" s="488"/>
      <c r="I139" s="488"/>
      <c r="J139" s="488"/>
      <c r="K139" s="488"/>
      <c r="L139" s="488"/>
      <c r="M139" s="488"/>
      <c r="N139" s="488"/>
      <c r="O139" s="488"/>
      <c r="P139" s="488"/>
      <c r="Q139" s="488"/>
      <c r="R139" s="488"/>
    </row>
    <row r="140" spans="1:18" hidden="1">
      <c r="A140" s="488"/>
      <c r="B140" s="488"/>
      <c r="C140" s="488"/>
      <c r="D140" s="488"/>
      <c r="E140" s="488"/>
      <c r="F140" s="488"/>
      <c r="G140" s="488"/>
      <c r="H140" s="488"/>
      <c r="I140" s="488"/>
      <c r="J140" s="488"/>
      <c r="K140" s="488"/>
      <c r="L140" s="488"/>
      <c r="M140" s="488"/>
      <c r="N140" s="488"/>
      <c r="O140" s="488"/>
      <c r="P140" s="488"/>
      <c r="Q140" s="488"/>
      <c r="R140" s="488"/>
    </row>
    <row r="141" spans="1:18" hidden="1">
      <c r="A141" s="488"/>
      <c r="B141" s="488"/>
      <c r="C141" s="488"/>
      <c r="D141" s="488"/>
      <c r="E141" s="488"/>
      <c r="F141" s="488"/>
      <c r="G141" s="488"/>
      <c r="H141" s="488"/>
      <c r="I141" s="488"/>
      <c r="J141" s="488"/>
      <c r="K141" s="488"/>
      <c r="L141" s="488"/>
      <c r="M141" s="488"/>
      <c r="N141" s="488"/>
      <c r="O141" s="488"/>
      <c r="P141" s="488"/>
      <c r="Q141" s="488"/>
      <c r="R141" s="488"/>
    </row>
    <row r="142" spans="1:18" hidden="1">
      <c r="A142" s="488"/>
      <c r="B142" s="488"/>
      <c r="C142" s="488"/>
      <c r="D142" s="488"/>
      <c r="E142" s="488"/>
      <c r="F142" s="488"/>
      <c r="G142" s="488"/>
      <c r="H142" s="488"/>
      <c r="I142" s="488"/>
      <c r="J142" s="488"/>
      <c r="K142" s="488"/>
      <c r="L142" s="488"/>
      <c r="M142" s="488"/>
      <c r="N142" s="488"/>
      <c r="O142" s="488"/>
      <c r="P142" s="488"/>
      <c r="Q142" s="488"/>
      <c r="R142" s="488"/>
    </row>
    <row r="143" spans="1:18" hidden="1">
      <c r="A143" s="488"/>
      <c r="B143" s="488"/>
      <c r="C143" s="488"/>
      <c r="D143" s="488"/>
      <c r="E143" s="488"/>
      <c r="F143" s="488"/>
      <c r="G143" s="488"/>
      <c r="H143" s="488"/>
      <c r="I143" s="488"/>
      <c r="J143" s="488"/>
      <c r="K143" s="488"/>
      <c r="L143" s="488"/>
      <c r="M143" s="488"/>
      <c r="N143" s="488"/>
      <c r="O143" s="488"/>
      <c r="P143" s="488"/>
      <c r="Q143" s="488"/>
      <c r="R143" s="488"/>
    </row>
    <row r="144" spans="1:18" hidden="1">
      <c r="A144" s="488"/>
      <c r="B144" s="488"/>
      <c r="C144" s="488"/>
      <c r="D144" s="488"/>
      <c r="E144" s="488"/>
      <c r="F144" s="488"/>
      <c r="G144" s="488"/>
      <c r="H144" s="488"/>
      <c r="I144" s="488"/>
      <c r="J144" s="488"/>
      <c r="K144" s="488"/>
      <c r="L144" s="488"/>
      <c r="M144" s="488"/>
      <c r="N144" s="488"/>
      <c r="O144" s="488"/>
      <c r="P144" s="488"/>
      <c r="Q144" s="488"/>
      <c r="R144" s="488"/>
    </row>
    <row r="145" spans="1:18" hidden="1">
      <c r="A145" s="488"/>
      <c r="B145" s="488"/>
      <c r="C145" s="488"/>
      <c r="D145" s="488"/>
      <c r="E145" s="488"/>
      <c r="F145" s="488"/>
      <c r="G145" s="488"/>
      <c r="H145" s="488"/>
      <c r="I145" s="488"/>
      <c r="J145" s="488"/>
      <c r="K145" s="488"/>
      <c r="L145" s="488"/>
      <c r="M145" s="488"/>
      <c r="N145" s="488"/>
      <c r="O145" s="488"/>
      <c r="P145" s="488"/>
      <c r="Q145" s="488"/>
      <c r="R145" s="488"/>
    </row>
    <row r="146" spans="1:18" hidden="1">
      <c r="A146" s="488"/>
      <c r="B146" s="488"/>
      <c r="C146" s="488"/>
      <c r="D146" s="488"/>
      <c r="E146" s="488"/>
      <c r="F146" s="488"/>
      <c r="G146" s="488"/>
      <c r="H146" s="488"/>
      <c r="I146" s="488"/>
      <c r="J146" s="488"/>
      <c r="K146" s="488"/>
      <c r="L146" s="488"/>
      <c r="M146" s="488"/>
      <c r="N146" s="488"/>
      <c r="O146" s="488"/>
      <c r="P146" s="488"/>
      <c r="Q146" s="488"/>
      <c r="R146" s="488"/>
    </row>
    <row r="147" spans="1:18" hidden="1">
      <c r="A147" s="488"/>
      <c r="B147" s="488"/>
      <c r="C147" s="488"/>
      <c r="D147" s="488"/>
      <c r="E147" s="488"/>
      <c r="F147" s="488"/>
      <c r="G147" s="488"/>
      <c r="H147" s="488"/>
      <c r="I147" s="488"/>
      <c r="J147" s="488"/>
      <c r="K147" s="488"/>
      <c r="L147" s="488"/>
      <c r="M147" s="488"/>
      <c r="N147" s="488"/>
      <c r="O147" s="488"/>
      <c r="P147" s="488"/>
      <c r="Q147" s="488"/>
      <c r="R147" s="488"/>
    </row>
    <row r="148" spans="1:18" hidden="1">
      <c r="A148" s="488"/>
      <c r="B148" s="488"/>
      <c r="C148" s="488"/>
      <c r="D148" s="488"/>
      <c r="E148" s="488"/>
      <c r="F148" s="488"/>
      <c r="G148" s="488"/>
      <c r="H148" s="488"/>
      <c r="I148" s="488"/>
      <c r="J148" s="488"/>
      <c r="K148" s="488"/>
      <c r="L148" s="488"/>
      <c r="M148" s="488"/>
      <c r="N148" s="488"/>
      <c r="O148" s="488"/>
      <c r="P148" s="488"/>
      <c r="Q148" s="488"/>
      <c r="R148" s="488"/>
    </row>
    <row r="149" spans="1:18" hidden="1">
      <c r="A149" s="488"/>
      <c r="B149" s="488"/>
      <c r="C149" s="488"/>
      <c r="D149" s="488"/>
      <c r="E149" s="488"/>
      <c r="F149" s="488"/>
      <c r="G149" s="488"/>
      <c r="H149" s="488"/>
      <c r="I149" s="488"/>
      <c r="J149" s="488"/>
      <c r="K149" s="488"/>
      <c r="L149" s="488"/>
      <c r="M149" s="488"/>
      <c r="N149" s="488"/>
      <c r="O149" s="488"/>
      <c r="P149" s="488"/>
      <c r="Q149" s="488"/>
      <c r="R149" s="488"/>
    </row>
    <row r="150" spans="1:18" hidden="1">
      <c r="A150" s="488"/>
      <c r="B150" s="488"/>
      <c r="C150" s="488"/>
      <c r="D150" s="488"/>
      <c r="E150" s="488"/>
      <c r="F150" s="488"/>
      <c r="G150" s="488"/>
      <c r="H150" s="488"/>
      <c r="I150" s="488"/>
      <c r="J150" s="488"/>
      <c r="K150" s="488"/>
      <c r="L150" s="488"/>
      <c r="M150" s="488"/>
      <c r="N150" s="488"/>
      <c r="O150" s="488"/>
      <c r="P150" s="488"/>
      <c r="Q150" s="488"/>
      <c r="R150" s="488"/>
    </row>
    <row r="151" spans="1:18" hidden="1">
      <c r="A151" s="488"/>
      <c r="B151" s="488"/>
      <c r="C151" s="488"/>
      <c r="D151" s="488"/>
      <c r="E151" s="488"/>
      <c r="F151" s="488"/>
      <c r="G151" s="488"/>
      <c r="H151" s="488"/>
      <c r="I151" s="488"/>
      <c r="J151" s="488"/>
      <c r="K151" s="488"/>
      <c r="L151" s="488"/>
      <c r="M151" s="488"/>
      <c r="N151" s="488"/>
      <c r="O151" s="488"/>
      <c r="P151" s="488"/>
      <c r="Q151" s="488"/>
      <c r="R151" s="488"/>
    </row>
    <row r="152" spans="1:18" hidden="1">
      <c r="A152" s="488"/>
      <c r="B152" s="488"/>
      <c r="C152" s="488"/>
      <c r="D152" s="488"/>
      <c r="E152" s="488"/>
      <c r="F152" s="488"/>
      <c r="G152" s="488"/>
      <c r="H152" s="488"/>
      <c r="I152" s="488"/>
      <c r="J152" s="488"/>
      <c r="K152" s="488"/>
      <c r="L152" s="488"/>
      <c r="M152" s="488"/>
      <c r="N152" s="488"/>
      <c r="O152" s="488"/>
      <c r="P152" s="488"/>
      <c r="Q152" s="488"/>
      <c r="R152" s="488"/>
    </row>
    <row r="153" spans="1:18" hidden="1">
      <c r="A153" s="488"/>
      <c r="B153" s="488"/>
      <c r="C153" s="488"/>
      <c r="D153" s="488"/>
      <c r="E153" s="488"/>
      <c r="F153" s="488"/>
      <c r="G153" s="488"/>
      <c r="H153" s="488"/>
      <c r="I153" s="488"/>
      <c r="J153" s="488"/>
      <c r="K153" s="488"/>
      <c r="L153" s="488"/>
      <c r="M153" s="488"/>
      <c r="N153" s="488"/>
      <c r="O153" s="488"/>
      <c r="P153" s="488"/>
      <c r="Q153" s="488"/>
      <c r="R153" s="488"/>
    </row>
    <row r="154" spans="1:18" hidden="1">
      <c r="A154" s="488"/>
      <c r="B154" s="488"/>
      <c r="C154" s="488"/>
      <c r="D154" s="488"/>
      <c r="E154" s="488"/>
      <c r="F154" s="488"/>
      <c r="G154" s="488"/>
      <c r="H154" s="488"/>
      <c r="I154" s="488"/>
      <c r="J154" s="488"/>
      <c r="K154" s="488"/>
      <c r="L154" s="488"/>
      <c r="M154" s="488"/>
      <c r="N154" s="488"/>
      <c r="O154" s="488"/>
      <c r="P154" s="488"/>
      <c r="Q154" s="488"/>
      <c r="R154" s="488"/>
    </row>
    <row r="155" spans="1:18" hidden="1">
      <c r="A155" s="488"/>
      <c r="B155" s="488"/>
      <c r="C155" s="488"/>
      <c r="D155" s="488"/>
      <c r="E155" s="488"/>
      <c r="F155" s="488"/>
      <c r="G155" s="488"/>
      <c r="H155" s="488"/>
      <c r="I155" s="488"/>
      <c r="J155" s="488"/>
      <c r="K155" s="488"/>
      <c r="L155" s="488"/>
      <c r="M155" s="488"/>
      <c r="N155" s="488"/>
      <c r="O155" s="488"/>
      <c r="P155" s="488"/>
      <c r="Q155" s="488"/>
      <c r="R155" s="488"/>
    </row>
    <row r="156" spans="1:18" hidden="1">
      <c r="A156" s="488"/>
      <c r="B156" s="488"/>
      <c r="C156" s="488"/>
      <c r="D156" s="488"/>
      <c r="E156" s="488"/>
      <c r="F156" s="488"/>
      <c r="G156" s="488"/>
      <c r="H156" s="488"/>
      <c r="I156" s="488"/>
      <c r="J156" s="488"/>
      <c r="K156" s="488"/>
      <c r="L156" s="488"/>
      <c r="M156" s="488"/>
      <c r="N156" s="488"/>
      <c r="O156" s="488"/>
      <c r="P156" s="488"/>
      <c r="Q156" s="488"/>
      <c r="R156" s="488"/>
    </row>
    <row r="157" spans="1:18" hidden="1">
      <c r="A157" s="488"/>
      <c r="B157" s="488"/>
      <c r="C157" s="488"/>
      <c r="D157" s="488"/>
      <c r="E157" s="488"/>
      <c r="F157" s="488"/>
      <c r="G157" s="488"/>
      <c r="H157" s="488"/>
      <c r="I157" s="488"/>
      <c r="J157" s="488"/>
      <c r="K157" s="488"/>
      <c r="L157" s="488"/>
      <c r="M157" s="488"/>
      <c r="N157" s="488"/>
      <c r="O157" s="488"/>
      <c r="P157" s="488"/>
      <c r="Q157" s="488"/>
      <c r="R157" s="488"/>
    </row>
    <row r="158" spans="1:18" hidden="1">
      <c r="A158" s="488"/>
      <c r="B158" s="488"/>
      <c r="C158" s="488"/>
      <c r="D158" s="488"/>
      <c r="E158" s="488"/>
      <c r="F158" s="488"/>
      <c r="G158" s="488"/>
      <c r="H158" s="488"/>
      <c r="I158" s="488"/>
      <c r="J158" s="488"/>
      <c r="K158" s="488"/>
      <c r="L158" s="488"/>
      <c r="M158" s="488"/>
      <c r="N158" s="488"/>
      <c r="O158" s="488"/>
      <c r="P158" s="488"/>
      <c r="Q158" s="488"/>
      <c r="R158" s="488"/>
    </row>
    <row r="159" spans="1:18" hidden="1">
      <c r="A159" s="488"/>
      <c r="B159" s="488"/>
      <c r="C159" s="488"/>
      <c r="D159" s="488"/>
      <c r="E159" s="488"/>
      <c r="F159" s="488"/>
      <c r="G159" s="488"/>
      <c r="H159" s="488"/>
      <c r="I159" s="488"/>
      <c r="J159" s="488"/>
      <c r="K159" s="488"/>
      <c r="L159" s="488"/>
      <c r="M159" s="488"/>
      <c r="N159" s="488"/>
      <c r="O159" s="488"/>
      <c r="P159" s="488"/>
      <c r="Q159" s="488"/>
      <c r="R159" s="488"/>
    </row>
    <row r="160" spans="1:18" hidden="1">
      <c r="A160" s="488"/>
      <c r="B160" s="488"/>
      <c r="C160" s="488"/>
      <c r="D160" s="488"/>
      <c r="E160" s="488"/>
      <c r="F160" s="488"/>
      <c r="G160" s="488"/>
      <c r="H160" s="488"/>
      <c r="I160" s="488"/>
      <c r="J160" s="488"/>
      <c r="K160" s="488"/>
      <c r="L160" s="488"/>
      <c r="M160" s="488"/>
      <c r="N160" s="488"/>
      <c r="O160" s="488"/>
      <c r="P160" s="488"/>
      <c r="Q160" s="488"/>
      <c r="R160" s="488"/>
    </row>
    <row r="161" spans="1:18" hidden="1">
      <c r="A161" s="488"/>
      <c r="B161" s="488"/>
      <c r="C161" s="488"/>
      <c r="D161" s="488"/>
      <c r="E161" s="488"/>
      <c r="F161" s="488"/>
      <c r="G161" s="488"/>
      <c r="H161" s="488"/>
      <c r="I161" s="488"/>
      <c r="J161" s="488"/>
      <c r="K161" s="488"/>
      <c r="L161" s="488"/>
      <c r="M161" s="488"/>
      <c r="N161" s="488"/>
      <c r="O161" s="488"/>
      <c r="P161" s="488"/>
      <c r="Q161" s="488"/>
      <c r="R161" s="488"/>
    </row>
    <row r="162" spans="1:18" hidden="1">
      <c r="A162" s="488"/>
      <c r="B162" s="488"/>
      <c r="C162" s="488"/>
      <c r="D162" s="488"/>
      <c r="E162" s="488"/>
      <c r="F162" s="488"/>
      <c r="G162" s="488"/>
      <c r="H162" s="488"/>
      <c r="I162" s="488"/>
      <c r="J162" s="488"/>
      <c r="K162" s="488"/>
      <c r="L162" s="488"/>
      <c r="M162" s="488"/>
      <c r="N162" s="488"/>
      <c r="O162" s="488"/>
      <c r="P162" s="488"/>
      <c r="Q162" s="488"/>
      <c r="R162" s="488"/>
    </row>
    <row r="163" spans="1:18" hidden="1">
      <c r="A163" s="488"/>
      <c r="B163" s="488"/>
      <c r="C163" s="488"/>
      <c r="D163" s="488"/>
      <c r="E163" s="488"/>
      <c r="F163" s="488"/>
      <c r="G163" s="488"/>
      <c r="H163" s="488"/>
      <c r="I163" s="488"/>
      <c r="J163" s="488"/>
      <c r="K163" s="488"/>
      <c r="L163" s="488"/>
      <c r="M163" s="488"/>
      <c r="N163" s="488"/>
      <c r="O163" s="488"/>
      <c r="P163" s="488"/>
      <c r="Q163" s="488"/>
      <c r="R163" s="488"/>
    </row>
    <row r="164" spans="1:18" hidden="1">
      <c r="A164" s="488"/>
      <c r="B164" s="488"/>
      <c r="C164" s="488"/>
      <c r="D164" s="488"/>
      <c r="E164" s="488"/>
      <c r="F164" s="488"/>
      <c r="G164" s="488"/>
      <c r="H164" s="488"/>
      <c r="I164" s="488"/>
      <c r="J164" s="488"/>
      <c r="K164" s="488"/>
      <c r="L164" s="488"/>
      <c r="M164" s="488"/>
      <c r="N164" s="488"/>
      <c r="O164" s="488"/>
      <c r="P164" s="488"/>
      <c r="Q164" s="488"/>
      <c r="R164" s="488"/>
    </row>
    <row r="165" spans="1:18" hidden="1">
      <c r="A165" s="488"/>
      <c r="B165" s="488"/>
      <c r="C165" s="488"/>
      <c r="D165" s="488"/>
      <c r="E165" s="488"/>
      <c r="F165" s="488"/>
      <c r="G165" s="488"/>
      <c r="H165" s="488"/>
      <c r="I165" s="488"/>
      <c r="J165" s="488"/>
      <c r="K165" s="488"/>
      <c r="L165" s="488"/>
      <c r="M165" s="488"/>
      <c r="N165" s="488"/>
      <c r="O165" s="488"/>
      <c r="P165" s="488"/>
      <c r="Q165" s="488"/>
      <c r="R165" s="488"/>
    </row>
    <row r="166" spans="1:18" hidden="1">
      <c r="A166" s="488"/>
      <c r="B166" s="488"/>
      <c r="C166" s="488"/>
      <c r="D166" s="488"/>
      <c r="E166" s="488"/>
      <c r="F166" s="488"/>
      <c r="G166" s="488"/>
      <c r="H166" s="488"/>
      <c r="I166" s="488"/>
      <c r="J166" s="488"/>
      <c r="K166" s="488"/>
      <c r="L166" s="488"/>
      <c r="M166" s="488"/>
      <c r="N166" s="488"/>
      <c r="O166" s="488"/>
      <c r="P166" s="488"/>
      <c r="Q166" s="488"/>
      <c r="R166" s="488"/>
    </row>
    <row r="167" spans="1:18" hidden="1">
      <c r="A167" s="488"/>
      <c r="B167" s="488"/>
      <c r="C167" s="488"/>
      <c r="D167" s="488"/>
      <c r="E167" s="488"/>
      <c r="F167" s="488"/>
      <c r="G167" s="488"/>
      <c r="H167" s="488"/>
      <c r="I167" s="488"/>
      <c r="J167" s="488"/>
      <c r="K167" s="488"/>
      <c r="L167" s="488"/>
      <c r="M167" s="488"/>
      <c r="N167" s="488"/>
      <c r="O167" s="488"/>
      <c r="P167" s="488"/>
      <c r="Q167" s="488"/>
      <c r="R167" s="488"/>
    </row>
    <row r="168" spans="1:18" hidden="1">
      <c r="A168" s="488"/>
      <c r="B168" s="488"/>
      <c r="C168" s="488"/>
      <c r="D168" s="488"/>
      <c r="E168" s="488"/>
      <c r="F168" s="488"/>
      <c r="G168" s="488"/>
      <c r="H168" s="488"/>
      <c r="I168" s="488"/>
      <c r="J168" s="488"/>
      <c r="K168" s="488"/>
      <c r="L168" s="488"/>
      <c r="M168" s="488"/>
      <c r="N168" s="488"/>
      <c r="O168" s="488"/>
      <c r="P168" s="488"/>
      <c r="Q168" s="488"/>
      <c r="R168" s="488"/>
    </row>
    <row r="169" spans="1:18" hidden="1">
      <c r="A169" s="488"/>
      <c r="B169" s="488"/>
      <c r="C169" s="488"/>
      <c r="D169" s="488"/>
      <c r="E169" s="488"/>
      <c r="F169" s="488"/>
      <c r="G169" s="488"/>
      <c r="H169" s="488"/>
      <c r="I169" s="488"/>
      <c r="J169" s="488"/>
      <c r="K169" s="488"/>
      <c r="L169" s="488"/>
      <c r="M169" s="488"/>
      <c r="N169" s="488"/>
      <c r="O169" s="488"/>
      <c r="P169" s="488"/>
      <c r="Q169" s="488"/>
      <c r="R169" s="488"/>
    </row>
    <row r="170" spans="1:18" hidden="1">
      <c r="A170" s="488"/>
      <c r="B170" s="488"/>
      <c r="C170" s="488"/>
      <c r="D170" s="488"/>
      <c r="E170" s="488"/>
      <c r="F170" s="488"/>
      <c r="G170" s="488"/>
      <c r="H170" s="488"/>
      <c r="I170" s="488"/>
      <c r="J170" s="488"/>
      <c r="K170" s="488"/>
      <c r="L170" s="488"/>
      <c r="M170" s="488"/>
      <c r="N170" s="488"/>
      <c r="O170" s="488"/>
      <c r="P170" s="488"/>
      <c r="Q170" s="488"/>
      <c r="R170" s="488"/>
    </row>
    <row r="171" spans="1:18" hidden="1">
      <c r="A171" s="488"/>
      <c r="B171" s="488"/>
      <c r="C171" s="488"/>
      <c r="D171" s="488"/>
      <c r="E171" s="488"/>
      <c r="F171" s="488"/>
      <c r="G171" s="488"/>
      <c r="H171" s="488"/>
      <c r="I171" s="488"/>
      <c r="J171" s="488"/>
      <c r="K171" s="488"/>
      <c r="L171" s="488"/>
      <c r="M171" s="488"/>
      <c r="N171" s="488"/>
      <c r="O171" s="488"/>
      <c r="P171" s="488"/>
      <c r="Q171" s="488"/>
      <c r="R171" s="488"/>
    </row>
    <row r="172" spans="1:18" hidden="1">
      <c r="A172" s="488"/>
      <c r="B172" s="488"/>
      <c r="C172" s="488"/>
      <c r="D172" s="488"/>
      <c r="E172" s="488"/>
      <c r="F172" s="488"/>
      <c r="G172" s="488"/>
      <c r="H172" s="488"/>
      <c r="I172" s="488"/>
      <c r="J172" s="488"/>
      <c r="K172" s="488"/>
      <c r="L172" s="488"/>
      <c r="M172" s="488"/>
      <c r="N172" s="488"/>
      <c r="O172" s="488"/>
      <c r="P172" s="488"/>
      <c r="Q172" s="488"/>
      <c r="R172" s="488"/>
    </row>
    <row r="173" spans="1:18" hidden="1">
      <c r="A173" s="488"/>
      <c r="B173" s="488"/>
      <c r="C173" s="488"/>
      <c r="D173" s="488"/>
      <c r="E173" s="488"/>
      <c r="F173" s="488"/>
      <c r="G173" s="488"/>
      <c r="H173" s="488"/>
      <c r="I173" s="488"/>
      <c r="J173" s="488"/>
      <c r="K173" s="488"/>
      <c r="L173" s="488"/>
      <c r="M173" s="488"/>
      <c r="N173" s="488"/>
      <c r="O173" s="488"/>
      <c r="P173" s="488"/>
      <c r="Q173" s="488"/>
      <c r="R173" s="488"/>
    </row>
    <row r="174" spans="1:18" hidden="1">
      <c r="A174" s="488"/>
      <c r="B174" s="488"/>
      <c r="C174" s="488"/>
      <c r="D174" s="488"/>
      <c r="E174" s="488"/>
      <c r="F174" s="488"/>
      <c r="G174" s="488"/>
      <c r="H174" s="488"/>
      <c r="I174" s="488"/>
      <c r="J174" s="488"/>
      <c r="K174" s="488"/>
      <c r="L174" s="488"/>
      <c r="M174" s="488"/>
      <c r="N174" s="488"/>
      <c r="O174" s="488"/>
      <c r="P174" s="488"/>
      <c r="Q174" s="488"/>
      <c r="R174" s="488"/>
    </row>
    <row r="175" spans="1:18" hidden="1">
      <c r="A175" s="488"/>
      <c r="B175" s="488"/>
      <c r="C175" s="488"/>
      <c r="D175" s="488"/>
      <c r="E175" s="488"/>
      <c r="F175" s="488"/>
      <c r="G175" s="488"/>
      <c r="H175" s="488"/>
      <c r="I175" s="488"/>
      <c r="J175" s="488"/>
      <c r="K175" s="488"/>
      <c r="L175" s="488"/>
      <c r="M175" s="488"/>
      <c r="N175" s="488"/>
      <c r="O175" s="488"/>
      <c r="P175" s="488"/>
      <c r="Q175" s="488"/>
      <c r="R175" s="488"/>
    </row>
    <row r="176" spans="1:18" hidden="1">
      <c r="A176" s="488"/>
      <c r="B176" s="488"/>
      <c r="C176" s="488"/>
      <c r="D176" s="488"/>
      <c r="E176" s="488"/>
      <c r="F176" s="488"/>
      <c r="G176" s="488"/>
      <c r="H176" s="488"/>
      <c r="I176" s="488"/>
      <c r="J176" s="488"/>
      <c r="K176" s="488"/>
      <c r="L176" s="488"/>
      <c r="M176" s="488"/>
      <c r="N176" s="488"/>
      <c r="O176" s="488"/>
      <c r="P176" s="488"/>
      <c r="Q176" s="488"/>
      <c r="R176" s="488"/>
    </row>
    <row r="177" spans="1:18" hidden="1">
      <c r="A177" s="488"/>
      <c r="B177" s="488"/>
      <c r="C177" s="488"/>
      <c r="D177" s="488"/>
      <c r="E177" s="488"/>
      <c r="F177" s="488"/>
      <c r="G177" s="488"/>
      <c r="H177" s="488"/>
      <c r="I177" s="488"/>
      <c r="J177" s="488"/>
      <c r="K177" s="488"/>
      <c r="L177" s="488"/>
      <c r="M177" s="488"/>
      <c r="N177" s="488"/>
      <c r="O177" s="488"/>
      <c r="P177" s="488"/>
      <c r="Q177" s="488"/>
      <c r="R177" s="488"/>
    </row>
    <row r="178" spans="1:18" hidden="1">
      <c r="A178" s="488"/>
      <c r="B178" s="488"/>
      <c r="C178" s="488"/>
      <c r="D178" s="488"/>
      <c r="E178" s="488"/>
      <c r="F178" s="488"/>
      <c r="G178" s="488"/>
      <c r="H178" s="488"/>
      <c r="I178" s="488"/>
      <c r="J178" s="488"/>
      <c r="K178" s="488"/>
      <c r="L178" s="488"/>
      <c r="M178" s="488"/>
      <c r="N178" s="488"/>
      <c r="O178" s="488"/>
      <c r="P178" s="488"/>
      <c r="Q178" s="488"/>
      <c r="R178" s="488"/>
    </row>
    <row r="179" spans="1:18" hidden="1">
      <c r="A179" s="488"/>
      <c r="B179" s="488"/>
      <c r="C179" s="488"/>
      <c r="D179" s="488"/>
      <c r="E179" s="488"/>
      <c r="F179" s="488"/>
      <c r="G179" s="488"/>
      <c r="H179" s="488"/>
      <c r="I179" s="488"/>
      <c r="J179" s="488"/>
      <c r="K179" s="488"/>
      <c r="L179" s="488"/>
      <c r="M179" s="488"/>
      <c r="N179" s="488"/>
      <c r="O179" s="488"/>
      <c r="P179" s="488"/>
      <c r="Q179" s="488"/>
      <c r="R179" s="488"/>
    </row>
    <row r="180" spans="1:18" hidden="1">
      <c r="A180" s="488"/>
      <c r="B180" s="488"/>
      <c r="C180" s="488"/>
      <c r="D180" s="488"/>
      <c r="E180" s="488"/>
      <c r="F180" s="488"/>
      <c r="G180" s="488"/>
      <c r="H180" s="488"/>
      <c r="I180" s="488"/>
      <c r="J180" s="488"/>
      <c r="K180" s="488"/>
      <c r="L180" s="488"/>
      <c r="M180" s="488"/>
      <c r="N180" s="488"/>
      <c r="O180" s="488"/>
      <c r="P180" s="488"/>
      <c r="Q180" s="488"/>
      <c r="R180" s="488"/>
    </row>
    <row r="181" spans="1:18" hidden="1">
      <c r="A181" s="488"/>
      <c r="B181" s="488"/>
      <c r="C181" s="488"/>
      <c r="D181" s="488"/>
      <c r="E181" s="488"/>
      <c r="F181" s="488"/>
      <c r="G181" s="488"/>
      <c r="H181" s="488"/>
      <c r="I181" s="488"/>
      <c r="J181" s="488"/>
      <c r="K181" s="488"/>
      <c r="L181" s="488"/>
      <c r="M181" s="488"/>
      <c r="N181" s="488"/>
      <c r="O181" s="488"/>
      <c r="P181" s="488"/>
      <c r="Q181" s="488"/>
      <c r="R181" s="488"/>
    </row>
    <row r="182" spans="1:18" hidden="1">
      <c r="A182" s="488"/>
      <c r="B182" s="488"/>
      <c r="C182" s="488"/>
      <c r="D182" s="488"/>
      <c r="E182" s="488"/>
      <c r="F182" s="488"/>
      <c r="G182" s="488"/>
      <c r="H182" s="488"/>
      <c r="I182" s="488"/>
      <c r="J182" s="488"/>
      <c r="K182" s="488"/>
      <c r="L182" s="488"/>
      <c r="M182" s="488"/>
      <c r="N182" s="488"/>
      <c r="O182" s="488"/>
      <c r="P182" s="488"/>
      <c r="Q182" s="488"/>
      <c r="R182" s="488"/>
    </row>
    <row r="183" spans="1:18" hidden="1">
      <c r="A183" s="488"/>
      <c r="B183" s="488"/>
      <c r="C183" s="488"/>
      <c r="D183" s="488"/>
      <c r="E183" s="488"/>
      <c r="F183" s="488"/>
      <c r="G183" s="488"/>
      <c r="H183" s="488"/>
      <c r="I183" s="488"/>
      <c r="J183" s="488"/>
      <c r="K183" s="488"/>
      <c r="L183" s="488"/>
      <c r="M183" s="488"/>
      <c r="N183" s="488"/>
      <c r="O183" s="488"/>
      <c r="P183" s="488"/>
      <c r="Q183" s="488"/>
      <c r="R183" s="488"/>
    </row>
    <row r="184" spans="1:18" hidden="1">
      <c r="A184" s="488"/>
      <c r="B184" s="488"/>
      <c r="C184" s="488"/>
      <c r="D184" s="488"/>
      <c r="E184" s="488"/>
      <c r="F184" s="488"/>
      <c r="G184" s="488"/>
      <c r="H184" s="488"/>
      <c r="I184" s="488"/>
      <c r="J184" s="488"/>
      <c r="K184" s="488"/>
      <c r="L184" s="488"/>
      <c r="M184" s="488"/>
      <c r="N184" s="488"/>
      <c r="O184" s="488"/>
      <c r="P184" s="488"/>
      <c r="Q184" s="488"/>
      <c r="R184" s="488"/>
    </row>
    <row r="185" spans="1:18" hidden="1">
      <c r="A185" s="488"/>
      <c r="B185" s="488"/>
      <c r="C185" s="488"/>
      <c r="D185" s="488"/>
      <c r="E185" s="488"/>
      <c r="F185" s="488"/>
      <c r="G185" s="488"/>
      <c r="H185" s="488"/>
      <c r="I185" s="488"/>
      <c r="J185" s="488"/>
      <c r="K185" s="488"/>
      <c r="L185" s="488"/>
      <c r="M185" s="488"/>
      <c r="N185" s="488"/>
      <c r="O185" s="488"/>
      <c r="P185" s="488"/>
      <c r="Q185" s="488"/>
      <c r="R185" s="488"/>
    </row>
    <row r="186" spans="1:18" hidden="1">
      <c r="A186" s="488"/>
      <c r="B186" s="488"/>
      <c r="C186" s="488"/>
      <c r="D186" s="488"/>
      <c r="E186" s="488"/>
      <c r="F186" s="488"/>
      <c r="G186" s="488"/>
      <c r="H186" s="488"/>
      <c r="I186" s="488"/>
      <c r="J186" s="488"/>
      <c r="K186" s="488"/>
      <c r="L186" s="488"/>
      <c r="M186" s="488"/>
      <c r="N186" s="488"/>
      <c r="O186" s="488"/>
      <c r="P186" s="488"/>
      <c r="Q186" s="488"/>
      <c r="R186" s="488"/>
    </row>
    <row r="187" spans="1:18" hidden="1">
      <c r="A187" s="488"/>
      <c r="B187" s="488"/>
      <c r="C187" s="488"/>
      <c r="D187" s="488"/>
      <c r="E187" s="488"/>
      <c r="F187" s="488"/>
      <c r="G187" s="488"/>
      <c r="H187" s="488"/>
      <c r="I187" s="488"/>
      <c r="J187" s="488"/>
      <c r="K187" s="488"/>
      <c r="L187" s="488"/>
      <c r="M187" s="488"/>
      <c r="N187" s="488"/>
      <c r="O187" s="488"/>
      <c r="P187" s="488"/>
      <c r="Q187" s="488"/>
      <c r="R187" s="488"/>
    </row>
    <row r="188" spans="1:18" hidden="1">
      <c r="A188" s="488"/>
      <c r="B188" s="488"/>
      <c r="C188" s="488"/>
      <c r="D188" s="488"/>
      <c r="E188" s="488"/>
      <c r="F188" s="488"/>
      <c r="G188" s="488"/>
      <c r="H188" s="488"/>
      <c r="I188" s="488"/>
      <c r="J188" s="488"/>
      <c r="K188" s="488"/>
      <c r="L188" s="488"/>
      <c r="M188" s="488"/>
      <c r="N188" s="488"/>
      <c r="O188" s="488"/>
      <c r="P188" s="488"/>
      <c r="Q188" s="488"/>
      <c r="R188" s="488"/>
    </row>
    <row r="189" spans="1:18" hidden="1">
      <c r="A189" s="488"/>
      <c r="B189" s="488"/>
      <c r="C189" s="488"/>
      <c r="D189" s="488"/>
      <c r="E189" s="488"/>
      <c r="F189" s="488"/>
      <c r="G189" s="488"/>
      <c r="H189" s="488"/>
      <c r="I189" s="488"/>
      <c r="J189" s="488"/>
      <c r="K189" s="488"/>
      <c r="L189" s="488"/>
      <c r="M189" s="488"/>
      <c r="N189" s="488"/>
      <c r="O189" s="488"/>
      <c r="P189" s="488"/>
      <c r="Q189" s="488"/>
      <c r="R189" s="488"/>
    </row>
    <row r="190" spans="1:18" hidden="1">
      <c r="A190" s="488"/>
      <c r="B190" s="488"/>
      <c r="C190" s="488"/>
      <c r="D190" s="488"/>
      <c r="E190" s="488"/>
      <c r="F190" s="488"/>
      <c r="G190" s="488"/>
      <c r="H190" s="488"/>
      <c r="I190" s="488"/>
      <c r="J190" s="488"/>
      <c r="K190" s="488"/>
      <c r="L190" s="488"/>
      <c r="M190" s="488"/>
      <c r="N190" s="488"/>
      <c r="O190" s="488"/>
      <c r="P190" s="488"/>
      <c r="Q190" s="488"/>
      <c r="R190" s="488"/>
    </row>
    <row r="191" spans="1:18" hidden="1">
      <c r="A191" s="488"/>
      <c r="B191" s="488"/>
      <c r="C191" s="488"/>
      <c r="D191" s="488"/>
      <c r="E191" s="488"/>
      <c r="F191" s="488"/>
      <c r="G191" s="488"/>
      <c r="H191" s="488"/>
      <c r="I191" s="488"/>
      <c r="J191" s="488"/>
      <c r="K191" s="488"/>
      <c r="L191" s="488"/>
      <c r="M191" s="488"/>
      <c r="N191" s="488"/>
      <c r="O191" s="488"/>
      <c r="P191" s="488"/>
      <c r="Q191" s="488"/>
      <c r="R191" s="488"/>
    </row>
    <row r="192" spans="1:18" hidden="1">
      <c r="A192" s="488"/>
      <c r="B192" s="488"/>
      <c r="C192" s="488"/>
      <c r="D192" s="488"/>
      <c r="E192" s="488"/>
      <c r="F192" s="488"/>
      <c r="G192" s="488"/>
      <c r="H192" s="488"/>
      <c r="I192" s="488"/>
      <c r="J192" s="488"/>
      <c r="K192" s="488"/>
      <c r="L192" s="488"/>
      <c r="M192" s="488"/>
      <c r="N192" s="488"/>
      <c r="O192" s="488"/>
      <c r="P192" s="488"/>
      <c r="Q192" s="488"/>
      <c r="R192" s="488"/>
    </row>
    <row r="193" spans="1:18" hidden="1">
      <c r="A193" s="488"/>
      <c r="B193" s="488"/>
      <c r="C193" s="488"/>
      <c r="D193" s="488"/>
      <c r="E193" s="488"/>
      <c r="F193" s="488"/>
      <c r="G193" s="488"/>
      <c r="H193" s="488"/>
      <c r="I193" s="488"/>
      <c r="J193" s="488"/>
      <c r="K193" s="488"/>
      <c r="L193" s="488"/>
      <c r="M193" s="488"/>
      <c r="N193" s="488"/>
      <c r="O193" s="488"/>
      <c r="P193" s="488"/>
      <c r="Q193" s="488"/>
      <c r="R193" s="488"/>
    </row>
    <row r="194" spans="1:18" hidden="1">
      <c r="A194" s="488"/>
      <c r="B194" s="488"/>
      <c r="C194" s="488"/>
      <c r="D194" s="488"/>
      <c r="E194" s="488"/>
      <c r="F194" s="488"/>
      <c r="G194" s="488"/>
      <c r="H194" s="488"/>
      <c r="I194" s="488"/>
      <c r="J194" s="488"/>
      <c r="K194" s="488"/>
      <c r="L194" s="488"/>
      <c r="M194" s="488"/>
      <c r="N194" s="488"/>
      <c r="O194" s="488"/>
      <c r="P194" s="488"/>
      <c r="Q194" s="488"/>
      <c r="R194" s="488"/>
    </row>
    <row r="195" spans="1:18" hidden="1">
      <c r="A195" s="488"/>
      <c r="B195" s="488"/>
      <c r="C195" s="488"/>
      <c r="D195" s="488"/>
      <c r="E195" s="488"/>
      <c r="F195" s="488"/>
      <c r="G195" s="488"/>
      <c r="H195" s="488"/>
      <c r="I195" s="488"/>
      <c r="J195" s="488"/>
      <c r="K195" s="488"/>
      <c r="L195" s="488"/>
      <c r="M195" s="488"/>
      <c r="N195" s="488"/>
      <c r="O195" s="488"/>
      <c r="P195" s="488"/>
      <c r="Q195" s="488"/>
      <c r="R195" s="488"/>
    </row>
    <row r="196" spans="1:18" hidden="1">
      <c r="A196" s="488"/>
      <c r="B196" s="488"/>
      <c r="C196" s="488"/>
      <c r="D196" s="488"/>
      <c r="E196" s="488"/>
      <c r="F196" s="488"/>
      <c r="G196" s="488"/>
      <c r="H196" s="488"/>
      <c r="I196" s="488"/>
      <c r="J196" s="488"/>
      <c r="K196" s="488"/>
      <c r="L196" s="488"/>
      <c r="M196" s="488"/>
      <c r="N196" s="488"/>
      <c r="O196" s="488"/>
      <c r="P196" s="488"/>
      <c r="Q196" s="488"/>
      <c r="R196" s="488"/>
    </row>
    <row r="197" spans="1:18" hidden="1">
      <c r="A197" s="488"/>
      <c r="B197" s="488"/>
      <c r="C197" s="488"/>
      <c r="D197" s="488"/>
      <c r="E197" s="488"/>
      <c r="F197" s="488"/>
      <c r="G197" s="488"/>
      <c r="H197" s="488"/>
      <c r="I197" s="488"/>
      <c r="J197" s="488"/>
      <c r="K197" s="488"/>
      <c r="L197" s="488"/>
      <c r="M197" s="488"/>
      <c r="N197" s="488"/>
      <c r="O197" s="488"/>
      <c r="P197" s="488"/>
      <c r="Q197" s="488"/>
      <c r="R197" s="488"/>
    </row>
    <row r="198" spans="1:18" hidden="1">
      <c r="A198" s="488"/>
      <c r="B198" s="488"/>
      <c r="C198" s="488"/>
      <c r="D198" s="488"/>
      <c r="E198" s="488"/>
      <c r="F198" s="488"/>
      <c r="G198" s="488"/>
      <c r="H198" s="488"/>
      <c r="I198" s="488"/>
      <c r="J198" s="488"/>
      <c r="K198" s="488"/>
      <c r="L198" s="488"/>
      <c r="M198" s="488"/>
      <c r="N198" s="488"/>
      <c r="O198" s="488"/>
      <c r="P198" s="488"/>
      <c r="Q198" s="488"/>
      <c r="R198" s="488"/>
    </row>
    <row r="199" spans="1:18" hidden="1">
      <c r="A199" s="488"/>
      <c r="B199" s="488"/>
      <c r="C199" s="488"/>
      <c r="D199" s="488"/>
      <c r="E199" s="488"/>
      <c r="F199" s="488"/>
      <c r="G199" s="488"/>
      <c r="H199" s="488"/>
      <c r="I199" s="488"/>
      <c r="J199" s="488"/>
      <c r="K199" s="488"/>
      <c r="L199" s="488"/>
      <c r="M199" s="488"/>
      <c r="N199" s="488"/>
      <c r="O199" s="488"/>
      <c r="P199" s="488"/>
      <c r="Q199" s="488"/>
      <c r="R199" s="488"/>
    </row>
    <row r="200" spans="1:18" hidden="1">
      <c r="A200" s="488"/>
      <c r="B200" s="488"/>
      <c r="C200" s="488"/>
      <c r="D200" s="488"/>
      <c r="E200" s="488"/>
      <c r="F200" s="488"/>
      <c r="G200" s="488"/>
      <c r="H200" s="488"/>
      <c r="I200" s="488"/>
      <c r="J200" s="488"/>
      <c r="K200" s="488"/>
      <c r="L200" s="488"/>
      <c r="M200" s="488"/>
      <c r="N200" s="488"/>
      <c r="O200" s="488"/>
      <c r="P200" s="488"/>
      <c r="Q200" s="488"/>
      <c r="R200" s="488"/>
    </row>
    <row r="201" spans="1:18" hidden="1">
      <c r="A201" s="488"/>
      <c r="B201" s="488"/>
      <c r="C201" s="488"/>
      <c r="D201" s="488"/>
      <c r="E201" s="488"/>
      <c r="F201" s="488"/>
      <c r="G201" s="488"/>
      <c r="H201" s="488"/>
      <c r="I201" s="488"/>
      <c r="J201" s="488"/>
      <c r="K201" s="488"/>
      <c r="L201" s="488"/>
      <c r="M201" s="488"/>
      <c r="N201" s="488"/>
      <c r="O201" s="488"/>
      <c r="P201" s="488"/>
      <c r="Q201" s="488"/>
      <c r="R201" s="488"/>
    </row>
    <row r="202" spans="1:18" hidden="1">
      <c r="A202" s="488"/>
      <c r="B202" s="488"/>
      <c r="C202" s="488"/>
      <c r="D202" s="488"/>
      <c r="E202" s="488"/>
      <c r="F202" s="488"/>
      <c r="G202" s="488"/>
      <c r="H202" s="488"/>
      <c r="I202" s="488"/>
      <c r="J202" s="488"/>
      <c r="K202" s="488"/>
      <c r="L202" s="488"/>
      <c r="M202" s="488"/>
      <c r="N202" s="488"/>
      <c r="O202" s="488"/>
      <c r="P202" s="488"/>
      <c r="Q202" s="488"/>
      <c r="R202" s="488"/>
    </row>
    <row r="203" spans="1:18" hidden="1">
      <c r="A203" s="488"/>
      <c r="B203" s="488"/>
      <c r="C203" s="488"/>
      <c r="D203" s="488"/>
      <c r="E203" s="488"/>
      <c r="F203" s="488"/>
      <c r="G203" s="488"/>
      <c r="H203" s="488"/>
      <c r="I203" s="488"/>
      <c r="J203" s="488"/>
      <c r="K203" s="488"/>
      <c r="L203" s="488"/>
      <c r="M203" s="488"/>
      <c r="N203" s="488"/>
      <c r="O203" s="488"/>
      <c r="P203" s="488"/>
      <c r="Q203" s="488"/>
      <c r="R203" s="488"/>
    </row>
    <row r="204" spans="1:18" hidden="1">
      <c r="A204" s="488"/>
      <c r="B204" s="488"/>
      <c r="C204" s="488"/>
      <c r="D204" s="488"/>
      <c r="E204" s="488"/>
      <c r="F204" s="488"/>
      <c r="G204" s="488"/>
      <c r="H204" s="488"/>
      <c r="I204" s="488"/>
      <c r="J204" s="488"/>
      <c r="K204" s="488"/>
      <c r="L204" s="488"/>
      <c r="M204" s="488"/>
      <c r="N204" s="488"/>
      <c r="O204" s="488"/>
      <c r="P204" s="488"/>
      <c r="Q204" s="488"/>
      <c r="R204" s="488"/>
    </row>
    <row r="205" spans="1:18" hidden="1">
      <c r="A205" s="488"/>
      <c r="B205" s="488"/>
      <c r="C205" s="488"/>
      <c r="D205" s="488"/>
      <c r="E205" s="488"/>
      <c r="F205" s="488"/>
      <c r="G205" s="488"/>
      <c r="H205" s="488"/>
      <c r="I205" s="488"/>
      <c r="J205" s="488"/>
      <c r="K205" s="488"/>
      <c r="L205" s="488"/>
      <c r="M205" s="488"/>
      <c r="N205" s="488"/>
      <c r="O205" s="488"/>
      <c r="P205" s="488"/>
      <c r="Q205" s="488"/>
      <c r="R205" s="488"/>
    </row>
    <row r="206" spans="1:18" hidden="1">
      <c r="A206" s="488"/>
      <c r="B206" s="488"/>
      <c r="C206" s="488"/>
      <c r="D206" s="488"/>
      <c r="E206" s="488"/>
      <c r="F206" s="488"/>
      <c r="G206" s="488"/>
      <c r="H206" s="488"/>
      <c r="I206" s="488"/>
      <c r="J206" s="488"/>
      <c r="K206" s="488"/>
      <c r="L206" s="488"/>
      <c r="M206" s="488"/>
      <c r="N206" s="488"/>
      <c r="O206" s="488"/>
      <c r="P206" s="488"/>
      <c r="Q206" s="488"/>
      <c r="R206" s="488"/>
    </row>
    <row r="208" spans="1:18"/>
    <row r="209"/>
  </sheetData>
  <sheetProtection algorithmName="SHA-512" hashValue="btav85wzQegEVMMxR736F5Pf3BBVUk8lPjs3wISNfbRcSvEA4ChDnCXpCFAt9u5b+gHz+8EkhY0vDA394ioz0g==" saltValue="K+oLIQll1uapuOsrFbvf1g==" spinCount="100000" sheet="1" formatCells="0" formatColumns="0" formatRows="0" insertRows="0" insertHyperlinks="0"/>
  <mergeCells count="1039">
    <mergeCell ref="B83:K83"/>
    <mergeCell ref="L83:R83"/>
    <mergeCell ref="B84:K86"/>
    <mergeCell ref="A25:R25"/>
    <mergeCell ref="B65:F65"/>
    <mergeCell ref="B67:F67"/>
    <mergeCell ref="B68:F68"/>
    <mergeCell ref="A84:A86"/>
    <mergeCell ref="L84:R86"/>
    <mergeCell ref="L60:R81"/>
    <mergeCell ref="L59:R59"/>
    <mergeCell ref="B50:K50"/>
    <mergeCell ref="B40:K40"/>
    <mergeCell ref="L31:R31"/>
    <mergeCell ref="B31:K31"/>
    <mergeCell ref="L34:R34"/>
    <mergeCell ref="L37:R37"/>
    <mergeCell ref="L33:R33"/>
    <mergeCell ref="G59:K59"/>
    <mergeCell ref="B59:F59"/>
    <mergeCell ref="G69:K69"/>
    <mergeCell ref="G70:K70"/>
    <mergeCell ref="G71:K71"/>
    <mergeCell ref="B72:K72"/>
    <mergeCell ref="B73:K73"/>
    <mergeCell ref="B74:K74"/>
    <mergeCell ref="B75:K75"/>
    <mergeCell ref="B76:K76"/>
    <mergeCell ref="G60:K60"/>
    <mergeCell ref="B27:K28"/>
    <mergeCell ref="B29:I29"/>
    <mergeCell ref="B34:F34"/>
    <mergeCell ref="XCY11:XDP11"/>
    <mergeCell ref="XDQ11:XEH11"/>
    <mergeCell ref="XEI11:XEZ11"/>
    <mergeCell ref="XFA11:XFD11"/>
    <mergeCell ref="A32:R32"/>
    <mergeCell ref="A35:R35"/>
    <mergeCell ref="A38:R38"/>
    <mergeCell ref="A58:R58"/>
    <mergeCell ref="A82:R82"/>
    <mergeCell ref="L27:R28"/>
    <mergeCell ref="WWS11:WXJ11"/>
    <mergeCell ref="WXK11:WYB11"/>
    <mergeCell ref="WYC11:WYT11"/>
    <mergeCell ref="WYU11:WZL11"/>
    <mergeCell ref="WZM11:XAD11"/>
    <mergeCell ref="XAE11:XAV11"/>
    <mergeCell ref="XAW11:XBN11"/>
    <mergeCell ref="XBO11:XCF11"/>
    <mergeCell ref="XCG11:XCX11"/>
    <mergeCell ref="WQM11:WRD11"/>
    <mergeCell ref="WRE11:WRV11"/>
    <mergeCell ref="WRW11:WSN11"/>
    <mergeCell ref="WSO11:WTF11"/>
    <mergeCell ref="WTG11:WTX11"/>
    <mergeCell ref="WTY11:WUP11"/>
    <mergeCell ref="WUQ11:WVH11"/>
    <mergeCell ref="WVI11:WVZ11"/>
    <mergeCell ref="WWA11:WWR11"/>
    <mergeCell ref="WKG11:WKX11"/>
    <mergeCell ref="B70:F70"/>
    <mergeCell ref="B71:F71"/>
    <mergeCell ref="B77:K77"/>
    <mergeCell ref="WKY11:WLP11"/>
    <mergeCell ref="WLQ11:WMH11"/>
    <mergeCell ref="WMI11:WMZ11"/>
    <mergeCell ref="WNA11:WNR11"/>
    <mergeCell ref="WNS11:WOJ11"/>
    <mergeCell ref="WOK11:WPB11"/>
    <mergeCell ref="WPC11:WPT11"/>
    <mergeCell ref="WPU11:WQL11"/>
    <mergeCell ref="WEA11:WER11"/>
    <mergeCell ref="WES11:WFJ11"/>
    <mergeCell ref="WFK11:WGB11"/>
    <mergeCell ref="WGC11:WGT11"/>
    <mergeCell ref="WGU11:WHL11"/>
    <mergeCell ref="WHM11:WID11"/>
    <mergeCell ref="WIE11:WIV11"/>
    <mergeCell ref="WIW11:WJN11"/>
    <mergeCell ref="WJO11:WKF11"/>
    <mergeCell ref="VXU11:VYL11"/>
    <mergeCell ref="VYM11:VZD11"/>
    <mergeCell ref="VZE11:VZV11"/>
    <mergeCell ref="VZW11:WAN11"/>
    <mergeCell ref="WAO11:WBF11"/>
    <mergeCell ref="WBG11:WBX11"/>
    <mergeCell ref="WBY11:WCP11"/>
    <mergeCell ref="WCQ11:WDH11"/>
    <mergeCell ref="WDI11:WDZ11"/>
    <mergeCell ref="VRO11:VSF11"/>
    <mergeCell ref="VSG11:VSX11"/>
    <mergeCell ref="VSY11:VTP11"/>
    <mergeCell ref="VTQ11:VUH11"/>
    <mergeCell ref="VUI11:VUZ11"/>
    <mergeCell ref="VVA11:VVR11"/>
    <mergeCell ref="VVS11:VWJ11"/>
    <mergeCell ref="VWK11:VXB11"/>
    <mergeCell ref="VXC11:VXT11"/>
    <mergeCell ref="VLI11:VLZ11"/>
    <mergeCell ref="VMA11:VMR11"/>
    <mergeCell ref="VMS11:VNJ11"/>
    <mergeCell ref="VNK11:VOB11"/>
    <mergeCell ref="VOC11:VOT11"/>
    <mergeCell ref="VOU11:VPL11"/>
    <mergeCell ref="VPM11:VQD11"/>
    <mergeCell ref="VQE11:VQV11"/>
    <mergeCell ref="VQW11:VRN11"/>
    <mergeCell ref="VFC11:VFT11"/>
    <mergeCell ref="VFU11:VGL11"/>
    <mergeCell ref="VGM11:VHD11"/>
    <mergeCell ref="VHE11:VHV11"/>
    <mergeCell ref="VHW11:VIN11"/>
    <mergeCell ref="VIO11:VJF11"/>
    <mergeCell ref="VJG11:VJX11"/>
    <mergeCell ref="VJY11:VKP11"/>
    <mergeCell ref="VKQ11:VLH11"/>
    <mergeCell ref="UYW11:UZN11"/>
    <mergeCell ref="UZO11:VAF11"/>
    <mergeCell ref="VAG11:VAX11"/>
    <mergeCell ref="VAY11:VBP11"/>
    <mergeCell ref="VBQ11:VCH11"/>
    <mergeCell ref="VCI11:VCZ11"/>
    <mergeCell ref="VDA11:VDR11"/>
    <mergeCell ref="VDS11:VEJ11"/>
    <mergeCell ref="VEK11:VFB11"/>
    <mergeCell ref="USQ11:UTH11"/>
    <mergeCell ref="UTI11:UTZ11"/>
    <mergeCell ref="UUA11:UUR11"/>
    <mergeCell ref="UUS11:UVJ11"/>
    <mergeCell ref="UVK11:UWB11"/>
    <mergeCell ref="UWC11:UWT11"/>
    <mergeCell ref="UWU11:UXL11"/>
    <mergeCell ref="UXM11:UYD11"/>
    <mergeCell ref="UYE11:UYV11"/>
    <mergeCell ref="UMK11:UNB11"/>
    <mergeCell ref="UNC11:UNT11"/>
    <mergeCell ref="UNU11:UOL11"/>
    <mergeCell ref="UOM11:UPD11"/>
    <mergeCell ref="UPE11:UPV11"/>
    <mergeCell ref="UPW11:UQN11"/>
    <mergeCell ref="UQO11:URF11"/>
    <mergeCell ref="URG11:URX11"/>
    <mergeCell ref="URY11:USP11"/>
    <mergeCell ref="UGE11:UGV11"/>
    <mergeCell ref="UGW11:UHN11"/>
    <mergeCell ref="UHO11:UIF11"/>
    <mergeCell ref="UIG11:UIX11"/>
    <mergeCell ref="UIY11:UJP11"/>
    <mergeCell ref="UJQ11:UKH11"/>
    <mergeCell ref="UKI11:UKZ11"/>
    <mergeCell ref="ULA11:ULR11"/>
    <mergeCell ref="ULS11:UMJ11"/>
    <mergeCell ref="TZY11:UAP11"/>
    <mergeCell ref="UAQ11:UBH11"/>
    <mergeCell ref="UBI11:UBZ11"/>
    <mergeCell ref="UCA11:UCR11"/>
    <mergeCell ref="UCS11:UDJ11"/>
    <mergeCell ref="UDK11:UEB11"/>
    <mergeCell ref="UEC11:UET11"/>
    <mergeCell ref="UEU11:UFL11"/>
    <mergeCell ref="UFM11:UGD11"/>
    <mergeCell ref="TTS11:TUJ11"/>
    <mergeCell ref="TUK11:TVB11"/>
    <mergeCell ref="TVC11:TVT11"/>
    <mergeCell ref="TVU11:TWL11"/>
    <mergeCell ref="TWM11:TXD11"/>
    <mergeCell ref="TXE11:TXV11"/>
    <mergeCell ref="TXW11:TYN11"/>
    <mergeCell ref="TYO11:TZF11"/>
    <mergeCell ref="TZG11:TZX11"/>
    <mergeCell ref="TNM11:TOD11"/>
    <mergeCell ref="TOE11:TOV11"/>
    <mergeCell ref="TOW11:TPN11"/>
    <mergeCell ref="TPO11:TQF11"/>
    <mergeCell ref="TQG11:TQX11"/>
    <mergeCell ref="TQY11:TRP11"/>
    <mergeCell ref="TRQ11:TSH11"/>
    <mergeCell ref="TSI11:TSZ11"/>
    <mergeCell ref="TTA11:TTR11"/>
    <mergeCell ref="THG11:THX11"/>
    <mergeCell ref="THY11:TIP11"/>
    <mergeCell ref="TIQ11:TJH11"/>
    <mergeCell ref="TJI11:TJZ11"/>
    <mergeCell ref="TKA11:TKR11"/>
    <mergeCell ref="TKS11:TLJ11"/>
    <mergeCell ref="TLK11:TMB11"/>
    <mergeCell ref="TMC11:TMT11"/>
    <mergeCell ref="TMU11:TNL11"/>
    <mergeCell ref="TBA11:TBR11"/>
    <mergeCell ref="TBS11:TCJ11"/>
    <mergeCell ref="TCK11:TDB11"/>
    <mergeCell ref="TDC11:TDT11"/>
    <mergeCell ref="TDU11:TEL11"/>
    <mergeCell ref="TEM11:TFD11"/>
    <mergeCell ref="TFE11:TFV11"/>
    <mergeCell ref="TFW11:TGN11"/>
    <mergeCell ref="TGO11:THF11"/>
    <mergeCell ref="SUU11:SVL11"/>
    <mergeCell ref="SVM11:SWD11"/>
    <mergeCell ref="SWE11:SWV11"/>
    <mergeCell ref="SWW11:SXN11"/>
    <mergeCell ref="SXO11:SYF11"/>
    <mergeCell ref="SYG11:SYX11"/>
    <mergeCell ref="SYY11:SZP11"/>
    <mergeCell ref="SZQ11:TAH11"/>
    <mergeCell ref="TAI11:TAZ11"/>
    <mergeCell ref="SOO11:SPF11"/>
    <mergeCell ref="SPG11:SPX11"/>
    <mergeCell ref="SPY11:SQP11"/>
    <mergeCell ref="SQQ11:SRH11"/>
    <mergeCell ref="SRI11:SRZ11"/>
    <mergeCell ref="SSA11:SSR11"/>
    <mergeCell ref="SSS11:STJ11"/>
    <mergeCell ref="STK11:SUB11"/>
    <mergeCell ref="SUC11:SUT11"/>
    <mergeCell ref="SII11:SIZ11"/>
    <mergeCell ref="SJA11:SJR11"/>
    <mergeCell ref="SJS11:SKJ11"/>
    <mergeCell ref="SKK11:SLB11"/>
    <mergeCell ref="SLC11:SLT11"/>
    <mergeCell ref="SLU11:SML11"/>
    <mergeCell ref="SMM11:SND11"/>
    <mergeCell ref="SNE11:SNV11"/>
    <mergeCell ref="SNW11:SON11"/>
    <mergeCell ref="SCC11:SCT11"/>
    <mergeCell ref="SCU11:SDL11"/>
    <mergeCell ref="SDM11:SED11"/>
    <mergeCell ref="SEE11:SEV11"/>
    <mergeCell ref="SEW11:SFN11"/>
    <mergeCell ref="SFO11:SGF11"/>
    <mergeCell ref="SGG11:SGX11"/>
    <mergeCell ref="SGY11:SHP11"/>
    <mergeCell ref="SHQ11:SIH11"/>
    <mergeCell ref="RVW11:RWN11"/>
    <mergeCell ref="RWO11:RXF11"/>
    <mergeCell ref="RXG11:RXX11"/>
    <mergeCell ref="RXY11:RYP11"/>
    <mergeCell ref="RYQ11:RZH11"/>
    <mergeCell ref="RZI11:RZZ11"/>
    <mergeCell ref="SAA11:SAR11"/>
    <mergeCell ref="SAS11:SBJ11"/>
    <mergeCell ref="SBK11:SCB11"/>
    <mergeCell ref="RPQ11:RQH11"/>
    <mergeCell ref="RQI11:RQZ11"/>
    <mergeCell ref="RRA11:RRR11"/>
    <mergeCell ref="RRS11:RSJ11"/>
    <mergeCell ref="RSK11:RTB11"/>
    <mergeCell ref="RTC11:RTT11"/>
    <mergeCell ref="RTU11:RUL11"/>
    <mergeCell ref="RUM11:RVD11"/>
    <mergeCell ref="RVE11:RVV11"/>
    <mergeCell ref="RJK11:RKB11"/>
    <mergeCell ref="RKC11:RKT11"/>
    <mergeCell ref="RKU11:RLL11"/>
    <mergeCell ref="RLM11:RMD11"/>
    <mergeCell ref="RME11:RMV11"/>
    <mergeCell ref="RMW11:RNN11"/>
    <mergeCell ref="RNO11:ROF11"/>
    <mergeCell ref="ROG11:ROX11"/>
    <mergeCell ref="ROY11:RPP11"/>
    <mergeCell ref="RDE11:RDV11"/>
    <mergeCell ref="RDW11:REN11"/>
    <mergeCell ref="REO11:RFF11"/>
    <mergeCell ref="RFG11:RFX11"/>
    <mergeCell ref="RFY11:RGP11"/>
    <mergeCell ref="RGQ11:RHH11"/>
    <mergeCell ref="RHI11:RHZ11"/>
    <mergeCell ref="RIA11:RIR11"/>
    <mergeCell ref="RIS11:RJJ11"/>
    <mergeCell ref="QWY11:QXP11"/>
    <mergeCell ref="QXQ11:QYH11"/>
    <mergeCell ref="QYI11:QYZ11"/>
    <mergeCell ref="QZA11:QZR11"/>
    <mergeCell ref="QZS11:RAJ11"/>
    <mergeCell ref="RAK11:RBB11"/>
    <mergeCell ref="RBC11:RBT11"/>
    <mergeCell ref="RBU11:RCL11"/>
    <mergeCell ref="RCM11:RDD11"/>
    <mergeCell ref="QQS11:QRJ11"/>
    <mergeCell ref="QRK11:QSB11"/>
    <mergeCell ref="QSC11:QST11"/>
    <mergeCell ref="QSU11:QTL11"/>
    <mergeCell ref="QTM11:QUD11"/>
    <mergeCell ref="QUE11:QUV11"/>
    <mergeCell ref="QUW11:QVN11"/>
    <mergeCell ref="QVO11:QWF11"/>
    <mergeCell ref="QWG11:QWX11"/>
    <mergeCell ref="QKM11:QLD11"/>
    <mergeCell ref="QLE11:QLV11"/>
    <mergeCell ref="QLW11:QMN11"/>
    <mergeCell ref="QMO11:QNF11"/>
    <mergeCell ref="QNG11:QNX11"/>
    <mergeCell ref="QNY11:QOP11"/>
    <mergeCell ref="QOQ11:QPH11"/>
    <mergeCell ref="QPI11:QPZ11"/>
    <mergeCell ref="QQA11:QQR11"/>
    <mergeCell ref="QEG11:QEX11"/>
    <mergeCell ref="QEY11:QFP11"/>
    <mergeCell ref="QFQ11:QGH11"/>
    <mergeCell ref="QGI11:QGZ11"/>
    <mergeCell ref="QHA11:QHR11"/>
    <mergeCell ref="QHS11:QIJ11"/>
    <mergeCell ref="QIK11:QJB11"/>
    <mergeCell ref="QJC11:QJT11"/>
    <mergeCell ref="QJU11:QKL11"/>
    <mergeCell ref="PYA11:PYR11"/>
    <mergeCell ref="PYS11:PZJ11"/>
    <mergeCell ref="PZK11:QAB11"/>
    <mergeCell ref="QAC11:QAT11"/>
    <mergeCell ref="QAU11:QBL11"/>
    <mergeCell ref="QBM11:QCD11"/>
    <mergeCell ref="QCE11:QCV11"/>
    <mergeCell ref="QCW11:QDN11"/>
    <mergeCell ref="QDO11:QEF11"/>
    <mergeCell ref="PRU11:PSL11"/>
    <mergeCell ref="PSM11:PTD11"/>
    <mergeCell ref="PTE11:PTV11"/>
    <mergeCell ref="PTW11:PUN11"/>
    <mergeCell ref="PUO11:PVF11"/>
    <mergeCell ref="PVG11:PVX11"/>
    <mergeCell ref="PVY11:PWP11"/>
    <mergeCell ref="PWQ11:PXH11"/>
    <mergeCell ref="PXI11:PXZ11"/>
    <mergeCell ref="PLO11:PMF11"/>
    <mergeCell ref="PMG11:PMX11"/>
    <mergeCell ref="PMY11:PNP11"/>
    <mergeCell ref="PNQ11:POH11"/>
    <mergeCell ref="POI11:POZ11"/>
    <mergeCell ref="PPA11:PPR11"/>
    <mergeCell ref="PPS11:PQJ11"/>
    <mergeCell ref="PQK11:PRB11"/>
    <mergeCell ref="PRC11:PRT11"/>
    <mergeCell ref="PFI11:PFZ11"/>
    <mergeCell ref="PGA11:PGR11"/>
    <mergeCell ref="PGS11:PHJ11"/>
    <mergeCell ref="PHK11:PIB11"/>
    <mergeCell ref="PIC11:PIT11"/>
    <mergeCell ref="PIU11:PJL11"/>
    <mergeCell ref="PJM11:PKD11"/>
    <mergeCell ref="PKE11:PKV11"/>
    <mergeCell ref="PKW11:PLN11"/>
    <mergeCell ref="OZC11:OZT11"/>
    <mergeCell ref="OZU11:PAL11"/>
    <mergeCell ref="PAM11:PBD11"/>
    <mergeCell ref="PBE11:PBV11"/>
    <mergeCell ref="PBW11:PCN11"/>
    <mergeCell ref="PCO11:PDF11"/>
    <mergeCell ref="PDG11:PDX11"/>
    <mergeCell ref="PDY11:PEP11"/>
    <mergeCell ref="PEQ11:PFH11"/>
    <mergeCell ref="OSW11:OTN11"/>
    <mergeCell ref="OTO11:OUF11"/>
    <mergeCell ref="OUG11:OUX11"/>
    <mergeCell ref="OUY11:OVP11"/>
    <mergeCell ref="OVQ11:OWH11"/>
    <mergeCell ref="OWI11:OWZ11"/>
    <mergeCell ref="OXA11:OXR11"/>
    <mergeCell ref="OXS11:OYJ11"/>
    <mergeCell ref="OYK11:OZB11"/>
    <mergeCell ref="OMQ11:ONH11"/>
    <mergeCell ref="ONI11:ONZ11"/>
    <mergeCell ref="OOA11:OOR11"/>
    <mergeCell ref="OOS11:OPJ11"/>
    <mergeCell ref="OPK11:OQB11"/>
    <mergeCell ref="OQC11:OQT11"/>
    <mergeCell ref="OQU11:ORL11"/>
    <mergeCell ref="ORM11:OSD11"/>
    <mergeCell ref="OSE11:OSV11"/>
    <mergeCell ref="OGK11:OHB11"/>
    <mergeCell ref="OHC11:OHT11"/>
    <mergeCell ref="OHU11:OIL11"/>
    <mergeCell ref="OIM11:OJD11"/>
    <mergeCell ref="OJE11:OJV11"/>
    <mergeCell ref="OJW11:OKN11"/>
    <mergeCell ref="OKO11:OLF11"/>
    <mergeCell ref="OLG11:OLX11"/>
    <mergeCell ref="OLY11:OMP11"/>
    <mergeCell ref="OAE11:OAV11"/>
    <mergeCell ref="OAW11:OBN11"/>
    <mergeCell ref="OBO11:OCF11"/>
    <mergeCell ref="OCG11:OCX11"/>
    <mergeCell ref="OCY11:ODP11"/>
    <mergeCell ref="ODQ11:OEH11"/>
    <mergeCell ref="OEI11:OEZ11"/>
    <mergeCell ref="OFA11:OFR11"/>
    <mergeCell ref="OFS11:OGJ11"/>
    <mergeCell ref="NTY11:NUP11"/>
    <mergeCell ref="NUQ11:NVH11"/>
    <mergeCell ref="NVI11:NVZ11"/>
    <mergeCell ref="NWA11:NWR11"/>
    <mergeCell ref="NWS11:NXJ11"/>
    <mergeCell ref="NXK11:NYB11"/>
    <mergeCell ref="NYC11:NYT11"/>
    <mergeCell ref="NYU11:NZL11"/>
    <mergeCell ref="NZM11:OAD11"/>
    <mergeCell ref="NNS11:NOJ11"/>
    <mergeCell ref="NOK11:NPB11"/>
    <mergeCell ref="NPC11:NPT11"/>
    <mergeCell ref="NPU11:NQL11"/>
    <mergeCell ref="NQM11:NRD11"/>
    <mergeCell ref="NRE11:NRV11"/>
    <mergeCell ref="NRW11:NSN11"/>
    <mergeCell ref="NSO11:NTF11"/>
    <mergeCell ref="NTG11:NTX11"/>
    <mergeCell ref="NHM11:NID11"/>
    <mergeCell ref="NIE11:NIV11"/>
    <mergeCell ref="NIW11:NJN11"/>
    <mergeCell ref="NJO11:NKF11"/>
    <mergeCell ref="NKG11:NKX11"/>
    <mergeCell ref="NKY11:NLP11"/>
    <mergeCell ref="NLQ11:NMH11"/>
    <mergeCell ref="NMI11:NMZ11"/>
    <mergeCell ref="NNA11:NNR11"/>
    <mergeCell ref="NBG11:NBX11"/>
    <mergeCell ref="NBY11:NCP11"/>
    <mergeCell ref="NCQ11:NDH11"/>
    <mergeCell ref="NDI11:NDZ11"/>
    <mergeCell ref="NEA11:NER11"/>
    <mergeCell ref="NES11:NFJ11"/>
    <mergeCell ref="NFK11:NGB11"/>
    <mergeCell ref="NGC11:NGT11"/>
    <mergeCell ref="NGU11:NHL11"/>
    <mergeCell ref="MVA11:MVR11"/>
    <mergeCell ref="MVS11:MWJ11"/>
    <mergeCell ref="MWK11:MXB11"/>
    <mergeCell ref="MXC11:MXT11"/>
    <mergeCell ref="MXU11:MYL11"/>
    <mergeCell ref="MYM11:MZD11"/>
    <mergeCell ref="MZE11:MZV11"/>
    <mergeCell ref="MZW11:NAN11"/>
    <mergeCell ref="NAO11:NBF11"/>
    <mergeCell ref="MOU11:MPL11"/>
    <mergeCell ref="MPM11:MQD11"/>
    <mergeCell ref="MQE11:MQV11"/>
    <mergeCell ref="MQW11:MRN11"/>
    <mergeCell ref="MRO11:MSF11"/>
    <mergeCell ref="MSG11:MSX11"/>
    <mergeCell ref="MSY11:MTP11"/>
    <mergeCell ref="MTQ11:MUH11"/>
    <mergeCell ref="MUI11:MUZ11"/>
    <mergeCell ref="MIO11:MJF11"/>
    <mergeCell ref="MJG11:MJX11"/>
    <mergeCell ref="MJY11:MKP11"/>
    <mergeCell ref="MKQ11:MLH11"/>
    <mergeCell ref="MLI11:MLZ11"/>
    <mergeCell ref="MMA11:MMR11"/>
    <mergeCell ref="MMS11:MNJ11"/>
    <mergeCell ref="MNK11:MOB11"/>
    <mergeCell ref="MOC11:MOT11"/>
    <mergeCell ref="MCI11:MCZ11"/>
    <mergeCell ref="MDA11:MDR11"/>
    <mergeCell ref="MDS11:MEJ11"/>
    <mergeCell ref="MEK11:MFB11"/>
    <mergeCell ref="MFC11:MFT11"/>
    <mergeCell ref="MFU11:MGL11"/>
    <mergeCell ref="MGM11:MHD11"/>
    <mergeCell ref="MHE11:MHV11"/>
    <mergeCell ref="MHW11:MIN11"/>
    <mergeCell ref="LWC11:LWT11"/>
    <mergeCell ref="LWU11:LXL11"/>
    <mergeCell ref="LXM11:LYD11"/>
    <mergeCell ref="LYE11:LYV11"/>
    <mergeCell ref="LYW11:LZN11"/>
    <mergeCell ref="LZO11:MAF11"/>
    <mergeCell ref="MAG11:MAX11"/>
    <mergeCell ref="MAY11:MBP11"/>
    <mergeCell ref="MBQ11:MCH11"/>
    <mergeCell ref="LPW11:LQN11"/>
    <mergeCell ref="LQO11:LRF11"/>
    <mergeCell ref="LRG11:LRX11"/>
    <mergeCell ref="LRY11:LSP11"/>
    <mergeCell ref="LSQ11:LTH11"/>
    <mergeCell ref="LTI11:LTZ11"/>
    <mergeCell ref="LUA11:LUR11"/>
    <mergeCell ref="LUS11:LVJ11"/>
    <mergeCell ref="LVK11:LWB11"/>
    <mergeCell ref="LJQ11:LKH11"/>
    <mergeCell ref="LKI11:LKZ11"/>
    <mergeCell ref="LLA11:LLR11"/>
    <mergeCell ref="LLS11:LMJ11"/>
    <mergeCell ref="LMK11:LNB11"/>
    <mergeCell ref="LNC11:LNT11"/>
    <mergeCell ref="LNU11:LOL11"/>
    <mergeCell ref="LOM11:LPD11"/>
    <mergeCell ref="LPE11:LPV11"/>
    <mergeCell ref="LDK11:LEB11"/>
    <mergeCell ref="LEC11:LET11"/>
    <mergeCell ref="LEU11:LFL11"/>
    <mergeCell ref="LFM11:LGD11"/>
    <mergeCell ref="LGE11:LGV11"/>
    <mergeCell ref="LGW11:LHN11"/>
    <mergeCell ref="LHO11:LIF11"/>
    <mergeCell ref="LIG11:LIX11"/>
    <mergeCell ref="LIY11:LJP11"/>
    <mergeCell ref="KXE11:KXV11"/>
    <mergeCell ref="KXW11:KYN11"/>
    <mergeCell ref="KYO11:KZF11"/>
    <mergeCell ref="KZG11:KZX11"/>
    <mergeCell ref="KZY11:LAP11"/>
    <mergeCell ref="LAQ11:LBH11"/>
    <mergeCell ref="LBI11:LBZ11"/>
    <mergeCell ref="LCA11:LCR11"/>
    <mergeCell ref="LCS11:LDJ11"/>
    <mergeCell ref="KQY11:KRP11"/>
    <mergeCell ref="KRQ11:KSH11"/>
    <mergeCell ref="KSI11:KSZ11"/>
    <mergeCell ref="KTA11:KTR11"/>
    <mergeCell ref="KTS11:KUJ11"/>
    <mergeCell ref="KUK11:KVB11"/>
    <mergeCell ref="KVC11:KVT11"/>
    <mergeCell ref="KVU11:KWL11"/>
    <mergeCell ref="KWM11:KXD11"/>
    <mergeCell ref="KKS11:KLJ11"/>
    <mergeCell ref="KLK11:KMB11"/>
    <mergeCell ref="KMC11:KMT11"/>
    <mergeCell ref="KMU11:KNL11"/>
    <mergeCell ref="KNM11:KOD11"/>
    <mergeCell ref="KOE11:KOV11"/>
    <mergeCell ref="KOW11:KPN11"/>
    <mergeCell ref="KPO11:KQF11"/>
    <mergeCell ref="KQG11:KQX11"/>
    <mergeCell ref="KEM11:KFD11"/>
    <mergeCell ref="KFE11:KFV11"/>
    <mergeCell ref="KFW11:KGN11"/>
    <mergeCell ref="KGO11:KHF11"/>
    <mergeCell ref="KHG11:KHX11"/>
    <mergeCell ref="KHY11:KIP11"/>
    <mergeCell ref="KIQ11:KJH11"/>
    <mergeCell ref="KJI11:KJZ11"/>
    <mergeCell ref="KKA11:KKR11"/>
    <mergeCell ref="JYG11:JYX11"/>
    <mergeCell ref="JYY11:JZP11"/>
    <mergeCell ref="JZQ11:KAH11"/>
    <mergeCell ref="KAI11:KAZ11"/>
    <mergeCell ref="KBA11:KBR11"/>
    <mergeCell ref="KBS11:KCJ11"/>
    <mergeCell ref="KCK11:KDB11"/>
    <mergeCell ref="KDC11:KDT11"/>
    <mergeCell ref="KDU11:KEL11"/>
    <mergeCell ref="JSA11:JSR11"/>
    <mergeCell ref="JSS11:JTJ11"/>
    <mergeCell ref="JTK11:JUB11"/>
    <mergeCell ref="JUC11:JUT11"/>
    <mergeCell ref="JUU11:JVL11"/>
    <mergeCell ref="JVM11:JWD11"/>
    <mergeCell ref="JWE11:JWV11"/>
    <mergeCell ref="JWW11:JXN11"/>
    <mergeCell ref="JXO11:JYF11"/>
    <mergeCell ref="JLU11:JML11"/>
    <mergeCell ref="JMM11:JND11"/>
    <mergeCell ref="JNE11:JNV11"/>
    <mergeCell ref="JNW11:JON11"/>
    <mergeCell ref="JOO11:JPF11"/>
    <mergeCell ref="JPG11:JPX11"/>
    <mergeCell ref="JPY11:JQP11"/>
    <mergeCell ref="JQQ11:JRH11"/>
    <mergeCell ref="JRI11:JRZ11"/>
    <mergeCell ref="JFO11:JGF11"/>
    <mergeCell ref="JGG11:JGX11"/>
    <mergeCell ref="JGY11:JHP11"/>
    <mergeCell ref="JHQ11:JIH11"/>
    <mergeCell ref="JII11:JIZ11"/>
    <mergeCell ref="JJA11:JJR11"/>
    <mergeCell ref="JJS11:JKJ11"/>
    <mergeCell ref="JKK11:JLB11"/>
    <mergeCell ref="JLC11:JLT11"/>
    <mergeCell ref="IZI11:IZZ11"/>
    <mergeCell ref="JAA11:JAR11"/>
    <mergeCell ref="JAS11:JBJ11"/>
    <mergeCell ref="JBK11:JCB11"/>
    <mergeCell ref="JCC11:JCT11"/>
    <mergeCell ref="JCU11:JDL11"/>
    <mergeCell ref="JDM11:JED11"/>
    <mergeCell ref="JEE11:JEV11"/>
    <mergeCell ref="JEW11:JFN11"/>
    <mergeCell ref="ITC11:ITT11"/>
    <mergeCell ref="ITU11:IUL11"/>
    <mergeCell ref="IUM11:IVD11"/>
    <mergeCell ref="IVE11:IVV11"/>
    <mergeCell ref="IVW11:IWN11"/>
    <mergeCell ref="IWO11:IXF11"/>
    <mergeCell ref="IXG11:IXX11"/>
    <mergeCell ref="IXY11:IYP11"/>
    <mergeCell ref="IYQ11:IZH11"/>
    <mergeCell ref="IMW11:INN11"/>
    <mergeCell ref="INO11:IOF11"/>
    <mergeCell ref="IOG11:IOX11"/>
    <mergeCell ref="IOY11:IPP11"/>
    <mergeCell ref="IPQ11:IQH11"/>
    <mergeCell ref="IQI11:IQZ11"/>
    <mergeCell ref="IRA11:IRR11"/>
    <mergeCell ref="IRS11:ISJ11"/>
    <mergeCell ref="ISK11:ITB11"/>
    <mergeCell ref="IGQ11:IHH11"/>
    <mergeCell ref="IHI11:IHZ11"/>
    <mergeCell ref="IIA11:IIR11"/>
    <mergeCell ref="IIS11:IJJ11"/>
    <mergeCell ref="IJK11:IKB11"/>
    <mergeCell ref="IKC11:IKT11"/>
    <mergeCell ref="IKU11:ILL11"/>
    <mergeCell ref="ILM11:IMD11"/>
    <mergeCell ref="IME11:IMV11"/>
    <mergeCell ref="IAK11:IBB11"/>
    <mergeCell ref="IBC11:IBT11"/>
    <mergeCell ref="IBU11:ICL11"/>
    <mergeCell ref="ICM11:IDD11"/>
    <mergeCell ref="IDE11:IDV11"/>
    <mergeCell ref="IDW11:IEN11"/>
    <mergeCell ref="IEO11:IFF11"/>
    <mergeCell ref="IFG11:IFX11"/>
    <mergeCell ref="IFY11:IGP11"/>
    <mergeCell ref="HUE11:HUV11"/>
    <mergeCell ref="HUW11:HVN11"/>
    <mergeCell ref="HVO11:HWF11"/>
    <mergeCell ref="HWG11:HWX11"/>
    <mergeCell ref="HWY11:HXP11"/>
    <mergeCell ref="HXQ11:HYH11"/>
    <mergeCell ref="HYI11:HYZ11"/>
    <mergeCell ref="HZA11:HZR11"/>
    <mergeCell ref="HZS11:IAJ11"/>
    <mergeCell ref="HNY11:HOP11"/>
    <mergeCell ref="HOQ11:HPH11"/>
    <mergeCell ref="HPI11:HPZ11"/>
    <mergeCell ref="HQA11:HQR11"/>
    <mergeCell ref="HQS11:HRJ11"/>
    <mergeCell ref="HRK11:HSB11"/>
    <mergeCell ref="HSC11:HST11"/>
    <mergeCell ref="HSU11:HTL11"/>
    <mergeCell ref="HTM11:HUD11"/>
    <mergeCell ref="HHS11:HIJ11"/>
    <mergeCell ref="HIK11:HJB11"/>
    <mergeCell ref="HJC11:HJT11"/>
    <mergeCell ref="HJU11:HKL11"/>
    <mergeCell ref="HKM11:HLD11"/>
    <mergeCell ref="HLE11:HLV11"/>
    <mergeCell ref="HLW11:HMN11"/>
    <mergeCell ref="HMO11:HNF11"/>
    <mergeCell ref="HNG11:HNX11"/>
    <mergeCell ref="HBM11:HCD11"/>
    <mergeCell ref="HCE11:HCV11"/>
    <mergeCell ref="HCW11:HDN11"/>
    <mergeCell ref="HDO11:HEF11"/>
    <mergeCell ref="HEG11:HEX11"/>
    <mergeCell ref="HEY11:HFP11"/>
    <mergeCell ref="HFQ11:HGH11"/>
    <mergeCell ref="HGI11:HGZ11"/>
    <mergeCell ref="HHA11:HHR11"/>
    <mergeCell ref="GVG11:GVX11"/>
    <mergeCell ref="GVY11:GWP11"/>
    <mergeCell ref="GWQ11:GXH11"/>
    <mergeCell ref="GXI11:GXZ11"/>
    <mergeCell ref="GYA11:GYR11"/>
    <mergeCell ref="GYS11:GZJ11"/>
    <mergeCell ref="GZK11:HAB11"/>
    <mergeCell ref="HAC11:HAT11"/>
    <mergeCell ref="HAU11:HBL11"/>
    <mergeCell ref="GPA11:GPR11"/>
    <mergeCell ref="GPS11:GQJ11"/>
    <mergeCell ref="GQK11:GRB11"/>
    <mergeCell ref="GRC11:GRT11"/>
    <mergeCell ref="GRU11:GSL11"/>
    <mergeCell ref="GSM11:GTD11"/>
    <mergeCell ref="GTE11:GTV11"/>
    <mergeCell ref="GTW11:GUN11"/>
    <mergeCell ref="GUO11:GVF11"/>
    <mergeCell ref="GIU11:GJL11"/>
    <mergeCell ref="GJM11:GKD11"/>
    <mergeCell ref="GKE11:GKV11"/>
    <mergeCell ref="GKW11:GLN11"/>
    <mergeCell ref="GLO11:GMF11"/>
    <mergeCell ref="GMG11:GMX11"/>
    <mergeCell ref="GMY11:GNP11"/>
    <mergeCell ref="GNQ11:GOH11"/>
    <mergeCell ref="GOI11:GOZ11"/>
    <mergeCell ref="GCO11:GDF11"/>
    <mergeCell ref="GDG11:GDX11"/>
    <mergeCell ref="GDY11:GEP11"/>
    <mergeCell ref="GEQ11:GFH11"/>
    <mergeCell ref="GFI11:GFZ11"/>
    <mergeCell ref="GGA11:GGR11"/>
    <mergeCell ref="GGS11:GHJ11"/>
    <mergeCell ref="GHK11:GIB11"/>
    <mergeCell ref="GIC11:GIT11"/>
    <mergeCell ref="FWI11:FWZ11"/>
    <mergeCell ref="FXA11:FXR11"/>
    <mergeCell ref="FXS11:FYJ11"/>
    <mergeCell ref="FYK11:FZB11"/>
    <mergeCell ref="FZC11:FZT11"/>
    <mergeCell ref="FZU11:GAL11"/>
    <mergeCell ref="GAM11:GBD11"/>
    <mergeCell ref="GBE11:GBV11"/>
    <mergeCell ref="GBW11:GCN11"/>
    <mergeCell ref="FQC11:FQT11"/>
    <mergeCell ref="FQU11:FRL11"/>
    <mergeCell ref="FRM11:FSD11"/>
    <mergeCell ref="FSE11:FSV11"/>
    <mergeCell ref="FSW11:FTN11"/>
    <mergeCell ref="FTO11:FUF11"/>
    <mergeCell ref="FUG11:FUX11"/>
    <mergeCell ref="FUY11:FVP11"/>
    <mergeCell ref="FVQ11:FWH11"/>
    <mergeCell ref="FJW11:FKN11"/>
    <mergeCell ref="FKO11:FLF11"/>
    <mergeCell ref="FLG11:FLX11"/>
    <mergeCell ref="FLY11:FMP11"/>
    <mergeCell ref="FMQ11:FNH11"/>
    <mergeCell ref="FNI11:FNZ11"/>
    <mergeCell ref="FOA11:FOR11"/>
    <mergeCell ref="FOS11:FPJ11"/>
    <mergeCell ref="FPK11:FQB11"/>
    <mergeCell ref="FDQ11:FEH11"/>
    <mergeCell ref="FEI11:FEZ11"/>
    <mergeCell ref="FFA11:FFR11"/>
    <mergeCell ref="FFS11:FGJ11"/>
    <mergeCell ref="FGK11:FHB11"/>
    <mergeCell ref="FHC11:FHT11"/>
    <mergeCell ref="FHU11:FIL11"/>
    <mergeCell ref="FIM11:FJD11"/>
    <mergeCell ref="FJE11:FJV11"/>
    <mergeCell ref="EXK11:EYB11"/>
    <mergeCell ref="EYC11:EYT11"/>
    <mergeCell ref="EYU11:EZL11"/>
    <mergeCell ref="EZM11:FAD11"/>
    <mergeCell ref="FAE11:FAV11"/>
    <mergeCell ref="FAW11:FBN11"/>
    <mergeCell ref="FBO11:FCF11"/>
    <mergeCell ref="FCG11:FCX11"/>
    <mergeCell ref="FCY11:FDP11"/>
    <mergeCell ref="ERE11:ERV11"/>
    <mergeCell ref="ERW11:ESN11"/>
    <mergeCell ref="ESO11:ETF11"/>
    <mergeCell ref="ETG11:ETX11"/>
    <mergeCell ref="ETY11:EUP11"/>
    <mergeCell ref="EUQ11:EVH11"/>
    <mergeCell ref="EVI11:EVZ11"/>
    <mergeCell ref="EWA11:EWR11"/>
    <mergeCell ref="EWS11:EXJ11"/>
    <mergeCell ref="EKY11:ELP11"/>
    <mergeCell ref="ELQ11:EMH11"/>
    <mergeCell ref="EMI11:EMZ11"/>
    <mergeCell ref="ENA11:ENR11"/>
    <mergeCell ref="ENS11:EOJ11"/>
    <mergeCell ref="EOK11:EPB11"/>
    <mergeCell ref="EPC11:EPT11"/>
    <mergeCell ref="EPU11:EQL11"/>
    <mergeCell ref="EQM11:ERD11"/>
    <mergeCell ref="EES11:EFJ11"/>
    <mergeCell ref="EFK11:EGB11"/>
    <mergeCell ref="EGC11:EGT11"/>
    <mergeCell ref="EGU11:EHL11"/>
    <mergeCell ref="EHM11:EID11"/>
    <mergeCell ref="EIE11:EIV11"/>
    <mergeCell ref="EIW11:EJN11"/>
    <mergeCell ref="EJO11:EKF11"/>
    <mergeCell ref="EKG11:EKX11"/>
    <mergeCell ref="DYM11:DZD11"/>
    <mergeCell ref="DZE11:DZV11"/>
    <mergeCell ref="DZW11:EAN11"/>
    <mergeCell ref="EAO11:EBF11"/>
    <mergeCell ref="EBG11:EBX11"/>
    <mergeCell ref="EBY11:ECP11"/>
    <mergeCell ref="ECQ11:EDH11"/>
    <mergeCell ref="EDI11:EDZ11"/>
    <mergeCell ref="EEA11:EER11"/>
    <mergeCell ref="DSY11:DTP11"/>
    <mergeCell ref="DTQ11:DUH11"/>
    <mergeCell ref="DUI11:DUZ11"/>
    <mergeCell ref="DVA11:DVR11"/>
    <mergeCell ref="DVS11:DWJ11"/>
    <mergeCell ref="DWK11:DXB11"/>
    <mergeCell ref="DXC11:DXT11"/>
    <mergeCell ref="DXU11:DYL11"/>
    <mergeCell ref="DMA11:DMR11"/>
    <mergeCell ref="DMS11:DNJ11"/>
    <mergeCell ref="DNK11:DOB11"/>
    <mergeCell ref="DOC11:DOT11"/>
    <mergeCell ref="DOU11:DPL11"/>
    <mergeCell ref="DPM11:DQD11"/>
    <mergeCell ref="DQE11:DQV11"/>
    <mergeCell ref="DQW11:DRN11"/>
    <mergeCell ref="DRO11:DSF11"/>
    <mergeCell ref="DHE11:DHV11"/>
    <mergeCell ref="DHW11:DIN11"/>
    <mergeCell ref="DIO11:DJF11"/>
    <mergeCell ref="DJG11:DJX11"/>
    <mergeCell ref="DJY11:DKP11"/>
    <mergeCell ref="DKQ11:DLH11"/>
    <mergeCell ref="DLI11:DLZ11"/>
    <mergeCell ref="CZO11:DAF11"/>
    <mergeCell ref="DAG11:DAX11"/>
    <mergeCell ref="DAY11:DBP11"/>
    <mergeCell ref="DBQ11:DCH11"/>
    <mergeCell ref="DCI11:DCZ11"/>
    <mergeCell ref="DDA11:DDR11"/>
    <mergeCell ref="DDS11:DEJ11"/>
    <mergeCell ref="DEK11:DFB11"/>
    <mergeCell ref="DFC11:DFT11"/>
    <mergeCell ref="DSG11:DSX11"/>
    <mergeCell ref="CVK11:CWB11"/>
    <mergeCell ref="CWC11:CWT11"/>
    <mergeCell ref="CWU11:CXL11"/>
    <mergeCell ref="CXM11:CYD11"/>
    <mergeCell ref="CYE11:CYV11"/>
    <mergeCell ref="CYW11:CZN11"/>
    <mergeCell ref="CNC11:CNT11"/>
    <mergeCell ref="CNU11:COL11"/>
    <mergeCell ref="COM11:CPD11"/>
    <mergeCell ref="CPE11:CPV11"/>
    <mergeCell ref="CPW11:CQN11"/>
    <mergeCell ref="CQO11:CRF11"/>
    <mergeCell ref="CRG11:CRX11"/>
    <mergeCell ref="CRY11:CSP11"/>
    <mergeCell ref="CSQ11:CTH11"/>
    <mergeCell ref="DFU11:DGL11"/>
    <mergeCell ref="DGM11:DHD11"/>
    <mergeCell ref="CJQ11:CKH11"/>
    <mergeCell ref="CKI11:CKZ11"/>
    <mergeCell ref="CLA11:CLR11"/>
    <mergeCell ref="CLS11:CMJ11"/>
    <mergeCell ref="CMK11:CNB11"/>
    <mergeCell ref="CAQ11:CBH11"/>
    <mergeCell ref="CBI11:CBZ11"/>
    <mergeCell ref="CCA11:CCR11"/>
    <mergeCell ref="CCS11:CDJ11"/>
    <mergeCell ref="CDK11:CEB11"/>
    <mergeCell ref="CEC11:CET11"/>
    <mergeCell ref="CEU11:CFL11"/>
    <mergeCell ref="CFM11:CGD11"/>
    <mergeCell ref="CGE11:CGV11"/>
    <mergeCell ref="CTI11:CTZ11"/>
    <mergeCell ref="CUA11:CUR11"/>
    <mergeCell ref="CUS11:CVJ11"/>
    <mergeCell ref="BXW11:BYN11"/>
    <mergeCell ref="BYO11:BZF11"/>
    <mergeCell ref="BZG11:BZX11"/>
    <mergeCell ref="BZY11:CAP11"/>
    <mergeCell ref="BOE11:BOV11"/>
    <mergeCell ref="BOW11:BPN11"/>
    <mergeCell ref="BPO11:BQF11"/>
    <mergeCell ref="BQG11:BQX11"/>
    <mergeCell ref="BQY11:BRP11"/>
    <mergeCell ref="BRQ11:BSH11"/>
    <mergeCell ref="BSI11:BSZ11"/>
    <mergeCell ref="BTA11:BTR11"/>
    <mergeCell ref="BTS11:BUJ11"/>
    <mergeCell ref="CGW11:CHN11"/>
    <mergeCell ref="CHO11:CIF11"/>
    <mergeCell ref="CIG11:CIX11"/>
    <mergeCell ref="CIY11:CJP11"/>
    <mergeCell ref="BMC11:BMT11"/>
    <mergeCell ref="BMU11:BNL11"/>
    <mergeCell ref="BNM11:BOD11"/>
    <mergeCell ref="BBS11:BCJ11"/>
    <mergeCell ref="BCK11:BDB11"/>
    <mergeCell ref="BDC11:BDT11"/>
    <mergeCell ref="BDU11:BEL11"/>
    <mergeCell ref="BEM11:BFD11"/>
    <mergeCell ref="BFE11:BFV11"/>
    <mergeCell ref="BFW11:BGN11"/>
    <mergeCell ref="BGO11:BHF11"/>
    <mergeCell ref="BHG11:BHX11"/>
    <mergeCell ref="BUK11:BVB11"/>
    <mergeCell ref="BVC11:BVT11"/>
    <mergeCell ref="BVU11:BWL11"/>
    <mergeCell ref="BWM11:BXD11"/>
    <mergeCell ref="BXE11:BXV11"/>
    <mergeCell ref="BAI11:BAZ11"/>
    <mergeCell ref="BBA11:BBR11"/>
    <mergeCell ref="APG11:APX11"/>
    <mergeCell ref="APY11:AQP11"/>
    <mergeCell ref="AQQ11:ARH11"/>
    <mergeCell ref="ARI11:ARZ11"/>
    <mergeCell ref="ASA11:ASR11"/>
    <mergeCell ref="ASS11:ATJ11"/>
    <mergeCell ref="ATK11:AUB11"/>
    <mergeCell ref="AUC11:AUT11"/>
    <mergeCell ref="AUU11:AVL11"/>
    <mergeCell ref="BHY11:BIP11"/>
    <mergeCell ref="BIQ11:BJH11"/>
    <mergeCell ref="BJI11:BJZ11"/>
    <mergeCell ref="BKA11:BKR11"/>
    <mergeCell ref="BKS11:BLJ11"/>
    <mergeCell ref="BLK11:BMB11"/>
    <mergeCell ref="AOO11:APF11"/>
    <mergeCell ref="ACU11:ADL11"/>
    <mergeCell ref="ADM11:AED11"/>
    <mergeCell ref="AEE11:AEV11"/>
    <mergeCell ref="AEW11:AFN11"/>
    <mergeCell ref="AFO11:AGF11"/>
    <mergeCell ref="AGG11:AGX11"/>
    <mergeCell ref="AGY11:AHP11"/>
    <mergeCell ref="AHQ11:AIH11"/>
    <mergeCell ref="AII11:AIZ11"/>
    <mergeCell ref="AVM11:AWD11"/>
    <mergeCell ref="AWE11:AWV11"/>
    <mergeCell ref="AWW11:AXN11"/>
    <mergeCell ref="AXO11:AYF11"/>
    <mergeCell ref="AYG11:AYX11"/>
    <mergeCell ref="AYY11:AZP11"/>
    <mergeCell ref="AZQ11:BAH11"/>
    <mergeCell ref="OY11:PP11"/>
    <mergeCell ref="PQ11:QH11"/>
    <mergeCell ref="AJA11:AJR11"/>
    <mergeCell ref="AJS11:AKJ11"/>
    <mergeCell ref="AKK11:ALB11"/>
    <mergeCell ref="ALC11:ALT11"/>
    <mergeCell ref="ALU11:AML11"/>
    <mergeCell ref="AMM11:AND11"/>
    <mergeCell ref="ANE11:ANV11"/>
    <mergeCell ref="ANW11:AON11"/>
    <mergeCell ref="WO11:XF11"/>
    <mergeCell ref="XG11:XX11"/>
    <mergeCell ref="XY11:YP11"/>
    <mergeCell ref="YQ11:ZH11"/>
    <mergeCell ref="ZI11:ZZ11"/>
    <mergeCell ref="AAA11:AAR11"/>
    <mergeCell ref="AAS11:ABJ11"/>
    <mergeCell ref="ABK11:ACB11"/>
    <mergeCell ref="ACC11:ACT11"/>
    <mergeCell ref="QI11:QZ11"/>
    <mergeCell ref="RA11:RR11"/>
    <mergeCell ref="RS11:SJ11"/>
    <mergeCell ref="SK11:TB11"/>
    <mergeCell ref="TC11:TT11"/>
    <mergeCell ref="TU11:UL11"/>
    <mergeCell ref="L3:R10"/>
    <mergeCell ref="L13:R23"/>
    <mergeCell ref="G37:K37"/>
    <mergeCell ref="L36:R36"/>
    <mergeCell ref="B22:K22"/>
    <mergeCell ref="B23:K23"/>
    <mergeCell ref="A17:K17"/>
    <mergeCell ref="B30:K30"/>
    <mergeCell ref="B3:F3"/>
    <mergeCell ref="B4:F4"/>
    <mergeCell ref="B5:F5"/>
    <mergeCell ref="B6:F6"/>
    <mergeCell ref="B7:F7"/>
    <mergeCell ref="B8:F8"/>
    <mergeCell ref="B9:F9"/>
    <mergeCell ref="B10:F10"/>
    <mergeCell ref="AK11:BB11"/>
    <mergeCell ref="B54:K54"/>
    <mergeCell ref="B56:K56"/>
    <mergeCell ref="B57:K57"/>
    <mergeCell ref="B44:K44"/>
    <mergeCell ref="B45:K45"/>
    <mergeCell ref="B46:K46"/>
    <mergeCell ref="B47:K47"/>
    <mergeCell ref="B48:K48"/>
    <mergeCell ref="B49:K49"/>
    <mergeCell ref="L40:R57"/>
    <mergeCell ref="UM11:VD11"/>
    <mergeCell ref="VE11:VV11"/>
    <mergeCell ref="VW11:WN11"/>
    <mergeCell ref="DW11:EN11"/>
    <mergeCell ref="EO11:FF11"/>
    <mergeCell ref="FG11:FX11"/>
    <mergeCell ref="FY11:GP11"/>
    <mergeCell ref="GQ11:HH11"/>
    <mergeCell ref="HI11:HZ11"/>
    <mergeCell ref="IA11:IR11"/>
    <mergeCell ref="IS11:JJ11"/>
    <mergeCell ref="JK11:KB11"/>
    <mergeCell ref="BC11:BT11"/>
    <mergeCell ref="BU11:CL11"/>
    <mergeCell ref="CM11:DD11"/>
    <mergeCell ref="KC11:KT11"/>
    <mergeCell ref="KU11:LL11"/>
    <mergeCell ref="LM11:MD11"/>
    <mergeCell ref="ME11:MV11"/>
    <mergeCell ref="MW11:NN11"/>
    <mergeCell ref="NO11:OF11"/>
    <mergeCell ref="OG11:OX11"/>
    <mergeCell ref="B55:K55"/>
    <mergeCell ref="B66:F66"/>
    <mergeCell ref="G66:K66"/>
    <mergeCell ref="B51:K51"/>
    <mergeCell ref="B52:K52"/>
    <mergeCell ref="B53:K53"/>
    <mergeCell ref="G61:K61"/>
    <mergeCell ref="G62:K62"/>
    <mergeCell ref="G63:K63"/>
    <mergeCell ref="B39:K39"/>
    <mergeCell ref="DE11:DV11"/>
    <mergeCell ref="G36:K36"/>
    <mergeCell ref="B60:F60"/>
    <mergeCell ref="B26:F26"/>
    <mergeCell ref="G34:K34"/>
    <mergeCell ref="B33:F33"/>
    <mergeCell ref="G33:K33"/>
    <mergeCell ref="A24:R24"/>
    <mergeCell ref="L12:R12"/>
    <mergeCell ref="L26:R26"/>
    <mergeCell ref="J29:K29"/>
    <mergeCell ref="A27:A29"/>
    <mergeCell ref="L29:R29"/>
    <mergeCell ref="B13:K13"/>
    <mergeCell ref="B14:K14"/>
    <mergeCell ref="B15:K15"/>
    <mergeCell ref="B16:K16"/>
    <mergeCell ref="B12:K12"/>
    <mergeCell ref="B18:K18"/>
    <mergeCell ref="B19:K19"/>
    <mergeCell ref="B20:K20"/>
    <mergeCell ref="B21:K21"/>
    <mergeCell ref="L39:R39"/>
    <mergeCell ref="B78:K78"/>
    <mergeCell ref="B79:K79"/>
    <mergeCell ref="B80:K80"/>
    <mergeCell ref="B81:K81"/>
    <mergeCell ref="B37:F37"/>
    <mergeCell ref="B36:F36"/>
    <mergeCell ref="B43:K43"/>
    <mergeCell ref="B42:K42"/>
    <mergeCell ref="B69:F69"/>
    <mergeCell ref="A1:R1"/>
    <mergeCell ref="A11:R11"/>
    <mergeCell ref="B2:F2"/>
    <mergeCell ref="G2:K2"/>
    <mergeCell ref="G3:K3"/>
    <mergeCell ref="G4:K4"/>
    <mergeCell ref="G5:K5"/>
    <mergeCell ref="G6:K6"/>
    <mergeCell ref="G7:K7"/>
    <mergeCell ref="G8:K8"/>
    <mergeCell ref="G9:K9"/>
    <mergeCell ref="G10:K10"/>
    <mergeCell ref="L2:R2"/>
    <mergeCell ref="G64:K64"/>
    <mergeCell ref="G65:K65"/>
    <mergeCell ref="G67:K67"/>
    <mergeCell ref="G68:K68"/>
    <mergeCell ref="B61:F61"/>
    <mergeCell ref="B62:F62"/>
    <mergeCell ref="B63:F63"/>
    <mergeCell ref="B64:F64"/>
    <mergeCell ref="B41:K41"/>
  </mergeCells>
  <conditionalFormatting sqref="B30:K30">
    <cfRule type="expression" dxfId="9" priority="1">
      <formula>$J$29="No"</formula>
    </cfRule>
  </conditionalFormatting>
  <dataValidations count="1">
    <dataValidation type="list" allowBlank="1" showInputMessage="1" showErrorMessage="1" sqref="J29:K29" xr:uid="{CB689B28-CF35-BA43-A8D7-B052540A1A4F}">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A22C4-3135-1A4A-9F4C-5E02569FCBB2}">
  <sheetPr codeName="Sheet12">
    <tabColor rgb="FF3289B7"/>
  </sheetPr>
  <dimension ref="A1:Z1022"/>
  <sheetViews>
    <sheetView zoomScaleNormal="100" workbookViewId="0">
      <pane ySplit="1" topLeftCell="A2" activePane="bottomLeft" state="frozen"/>
      <selection pane="bottomLeft" activeCell="C4" sqref="C4"/>
    </sheetView>
  </sheetViews>
  <sheetFormatPr baseColWidth="10" defaultColWidth="0" defaultRowHeight="15" customHeight="1" zeroHeight="1"/>
  <cols>
    <col min="1" max="1" width="8.5" style="505" customWidth="1"/>
    <col min="2" max="2" width="48.6640625" style="505" customWidth="1"/>
    <col min="3" max="3" width="44.5" style="428" customWidth="1"/>
    <col min="4" max="4" width="71.5" style="428" customWidth="1"/>
    <col min="5" max="5" width="14.5" style="428" customWidth="1"/>
    <col min="6" max="6" width="14.5" style="501" hidden="1" customWidth="1"/>
    <col min="7" max="20" width="10.6640625" style="501" hidden="1" customWidth="1"/>
    <col min="21" max="21" width="10.6640625" style="429" hidden="1" customWidth="1"/>
    <col min="22" max="26" width="10.6640625" style="428" hidden="1" customWidth="1"/>
    <col min="27" max="16384" width="14.5" style="428" hidden="1"/>
  </cols>
  <sheetData>
    <row r="1" spans="1:5" ht="24.75" customHeight="1">
      <c r="A1" s="137" t="s">
        <v>19</v>
      </c>
      <c r="B1" s="353" t="s">
        <v>20</v>
      </c>
      <c r="C1" s="138" t="s">
        <v>21</v>
      </c>
      <c r="D1" s="138" t="s">
        <v>22</v>
      </c>
      <c r="E1" s="500"/>
    </row>
    <row r="2" spans="1:5" ht="33.75" customHeight="1" thickBot="1">
      <c r="A2" s="1693" t="s">
        <v>282</v>
      </c>
      <c r="B2" s="1694"/>
      <c r="C2" s="1694"/>
      <c r="D2" s="1695"/>
      <c r="E2" s="472"/>
    </row>
    <row r="3" spans="1:5" ht="19" customHeight="1">
      <c r="A3" s="1699" t="s">
        <v>385</v>
      </c>
      <c r="B3" s="1700"/>
      <c r="C3" s="1700"/>
      <c r="D3" s="1701"/>
      <c r="E3" s="472"/>
    </row>
    <row r="4" spans="1:5" ht="90.75" customHeight="1">
      <c r="A4" s="316" t="s">
        <v>461</v>
      </c>
      <c r="B4" s="144" t="s">
        <v>763</v>
      </c>
      <c r="C4" s="182"/>
      <c r="D4" s="139" t="s">
        <v>787</v>
      </c>
      <c r="E4" s="472"/>
    </row>
    <row r="5" spans="1:5" ht="18">
      <c r="A5" s="1702" t="s">
        <v>386</v>
      </c>
      <c r="B5" s="1703"/>
      <c r="C5" s="1703"/>
      <c r="D5" s="1704"/>
      <c r="E5" s="472"/>
    </row>
    <row r="6" spans="1:5" ht="91" customHeight="1">
      <c r="A6" s="316" t="s">
        <v>462</v>
      </c>
      <c r="B6" s="144" t="s">
        <v>764</v>
      </c>
      <c r="C6" s="183"/>
      <c r="D6" s="139" t="s">
        <v>788</v>
      </c>
      <c r="E6" s="472"/>
    </row>
    <row r="7" spans="1:5" ht="25" customHeight="1">
      <c r="A7" s="1702" t="s">
        <v>698</v>
      </c>
      <c r="B7" s="1703"/>
      <c r="C7" s="1703"/>
      <c r="D7" s="1704"/>
      <c r="E7" s="472"/>
    </row>
    <row r="8" spans="1:5" ht="159" customHeight="1">
      <c r="A8" s="317" t="s">
        <v>700</v>
      </c>
      <c r="B8" s="356" t="s">
        <v>816</v>
      </c>
      <c r="C8" s="186"/>
      <c r="D8" s="315" t="s">
        <v>895</v>
      </c>
      <c r="E8" s="472"/>
    </row>
    <row r="9" spans="1:5" ht="33.75" customHeight="1" thickBot="1">
      <c r="A9" s="1693" t="s">
        <v>387</v>
      </c>
      <c r="B9" s="1694"/>
      <c r="C9" s="1694"/>
      <c r="D9" s="1695"/>
      <c r="E9" s="472"/>
    </row>
    <row r="10" spans="1:5" ht="76" customHeight="1">
      <c r="A10" s="513" t="s">
        <v>463</v>
      </c>
      <c r="B10" s="140" t="s">
        <v>765</v>
      </c>
      <c r="C10" s="184"/>
      <c r="D10" s="141" t="s">
        <v>896</v>
      </c>
      <c r="E10" s="472"/>
    </row>
    <row r="11" spans="1:5" ht="58" customHeight="1">
      <c r="A11" s="514" t="s">
        <v>464</v>
      </c>
      <c r="B11" s="355" t="s">
        <v>766</v>
      </c>
      <c r="C11" s="185"/>
      <c r="D11" s="1718" t="s">
        <v>253</v>
      </c>
      <c r="E11" s="472"/>
    </row>
    <row r="12" spans="1:5" ht="102" customHeight="1">
      <c r="A12" s="318" t="s">
        <v>642</v>
      </c>
      <c r="B12" s="354" t="s">
        <v>767</v>
      </c>
      <c r="C12" s="186"/>
      <c r="D12" s="1719"/>
      <c r="E12" s="472"/>
    </row>
    <row r="13" spans="1:5" ht="43" customHeight="1">
      <c r="A13" s="319" t="s">
        <v>643</v>
      </c>
      <c r="B13" s="354" t="s">
        <v>818</v>
      </c>
      <c r="C13" s="186"/>
      <c r="D13" s="315" t="s">
        <v>687</v>
      </c>
      <c r="E13" s="502"/>
    </row>
    <row r="14" spans="1:5" ht="95" customHeight="1">
      <c r="A14" s="320" t="s">
        <v>644</v>
      </c>
      <c r="B14" s="356" t="s">
        <v>817</v>
      </c>
      <c r="C14" s="187"/>
      <c r="D14" s="503" t="s">
        <v>897</v>
      </c>
      <c r="E14" s="502"/>
    </row>
    <row r="15" spans="1:5" ht="110" customHeight="1">
      <c r="A15" s="321" t="s">
        <v>645</v>
      </c>
      <c r="B15" s="357" t="s">
        <v>768</v>
      </c>
      <c r="C15" s="188"/>
      <c r="D15" s="181" t="s">
        <v>898</v>
      </c>
      <c r="E15" s="472"/>
    </row>
    <row r="16" spans="1:5" ht="30" customHeight="1" thickBot="1">
      <c r="A16" s="1693" t="s">
        <v>252</v>
      </c>
      <c r="B16" s="1694"/>
      <c r="C16" s="1694"/>
      <c r="D16" s="1695"/>
      <c r="E16" s="472"/>
    </row>
    <row r="17" spans="1:5" ht="78" customHeight="1">
      <c r="A17" s="322" t="s">
        <v>465</v>
      </c>
      <c r="B17" s="144" t="s">
        <v>769</v>
      </c>
      <c r="C17" s="184"/>
      <c r="D17" s="143" t="s">
        <v>646</v>
      </c>
      <c r="E17" s="472"/>
    </row>
    <row r="18" spans="1:5" ht="234" customHeight="1">
      <c r="A18" s="322" t="s">
        <v>466</v>
      </c>
      <c r="B18" s="144" t="s">
        <v>770</v>
      </c>
      <c r="C18" s="184"/>
      <c r="D18" s="143" t="s">
        <v>617</v>
      </c>
      <c r="E18" s="472"/>
    </row>
    <row r="19" spans="1:5" ht="85" customHeight="1">
      <c r="A19" s="316" t="s">
        <v>467</v>
      </c>
      <c r="B19" s="144" t="s">
        <v>771</v>
      </c>
      <c r="C19" s="184"/>
      <c r="D19" s="143" t="s">
        <v>789</v>
      </c>
      <c r="E19" s="472"/>
    </row>
    <row r="20" spans="1:5" ht="55" customHeight="1">
      <c r="A20" s="322" t="s">
        <v>468</v>
      </c>
      <c r="B20" s="144" t="s">
        <v>772</v>
      </c>
      <c r="C20" s="189"/>
      <c r="D20" s="143" t="s">
        <v>618</v>
      </c>
      <c r="E20" s="472"/>
    </row>
    <row r="21" spans="1:5" ht="31" customHeight="1" thickBot="1">
      <c r="A21" s="1714" t="s">
        <v>254</v>
      </c>
      <c r="B21" s="1715"/>
      <c r="C21" s="1715"/>
      <c r="D21" s="1716"/>
      <c r="E21" s="502"/>
    </row>
    <row r="22" spans="1:5" ht="90.75" customHeight="1">
      <c r="A22" s="323" t="s">
        <v>475</v>
      </c>
      <c r="B22" s="1722" t="s">
        <v>900</v>
      </c>
      <c r="C22" s="1723"/>
      <c r="D22" s="139" t="s">
        <v>858</v>
      </c>
      <c r="E22" s="472"/>
    </row>
    <row r="23" spans="1:5" ht="105.75" customHeight="1">
      <c r="A23" s="324" t="s">
        <v>476</v>
      </c>
      <c r="B23" s="142" t="s">
        <v>397</v>
      </c>
      <c r="C23" s="328" t="b">
        <v>0</v>
      </c>
      <c r="D23" s="1696" t="s">
        <v>790</v>
      </c>
      <c r="E23" s="472"/>
    </row>
    <row r="24" spans="1:5" ht="76" customHeight="1">
      <c r="A24" s="324" t="s">
        <v>477</v>
      </c>
      <c r="B24" s="142" t="s">
        <v>566</v>
      </c>
      <c r="C24" s="329" t="b">
        <v>0</v>
      </c>
      <c r="D24" s="1697"/>
      <c r="E24" s="472"/>
    </row>
    <row r="25" spans="1:5" ht="63" customHeight="1">
      <c r="A25" s="324" t="s">
        <v>478</v>
      </c>
      <c r="B25" s="142" t="s">
        <v>567</v>
      </c>
      <c r="C25" s="329" t="b">
        <v>0</v>
      </c>
      <c r="D25" s="1697"/>
      <c r="E25" s="472"/>
    </row>
    <row r="26" spans="1:5" ht="67" customHeight="1">
      <c r="A26" s="324" t="s">
        <v>479</v>
      </c>
      <c r="B26" s="142" t="s">
        <v>568</v>
      </c>
      <c r="C26" s="329" t="b">
        <v>0</v>
      </c>
      <c r="D26" s="1697"/>
      <c r="E26" s="472"/>
    </row>
    <row r="27" spans="1:5" ht="91" customHeight="1">
      <c r="A27" s="324" t="s">
        <v>469</v>
      </c>
      <c r="B27" s="142" t="s">
        <v>773</v>
      </c>
      <c r="C27" s="193"/>
      <c r="D27" s="1697"/>
      <c r="E27" s="472"/>
    </row>
    <row r="28" spans="1:5" ht="105.75" customHeight="1">
      <c r="A28" s="324" t="s">
        <v>470</v>
      </c>
      <c r="B28" s="142" t="s">
        <v>774</v>
      </c>
      <c r="C28" s="193"/>
      <c r="D28" s="1697"/>
      <c r="E28" s="472"/>
    </row>
    <row r="29" spans="1:5" ht="116" customHeight="1">
      <c r="A29" s="324" t="s">
        <v>471</v>
      </c>
      <c r="B29" s="142" t="s">
        <v>775</v>
      </c>
      <c r="C29" s="193"/>
      <c r="D29" s="1697"/>
      <c r="E29" s="472"/>
    </row>
    <row r="30" spans="1:5" ht="90" customHeight="1">
      <c r="A30" s="324" t="s">
        <v>472</v>
      </c>
      <c r="B30" s="142" t="s">
        <v>776</v>
      </c>
      <c r="C30" s="192"/>
      <c r="D30" s="1697"/>
      <c r="E30" s="472"/>
    </row>
    <row r="31" spans="1:5" ht="76" customHeight="1">
      <c r="A31" s="324" t="s">
        <v>473</v>
      </c>
      <c r="B31" s="142" t="s">
        <v>777</v>
      </c>
      <c r="C31" s="192"/>
      <c r="D31" s="1697"/>
      <c r="E31" s="472"/>
    </row>
    <row r="32" spans="1:5" ht="71" customHeight="1">
      <c r="A32" s="324" t="s">
        <v>474</v>
      </c>
      <c r="B32" s="142" t="s">
        <v>778</v>
      </c>
      <c r="C32" s="192"/>
      <c r="D32" s="1697"/>
      <c r="E32" s="472"/>
    </row>
    <row r="33" spans="1:21" ht="58" customHeight="1">
      <c r="A33" s="324" t="s">
        <v>547</v>
      </c>
      <c r="B33" s="142" t="s">
        <v>779</v>
      </c>
      <c r="C33" s="192"/>
      <c r="D33" s="1698"/>
      <c r="E33" s="472"/>
    </row>
    <row r="34" spans="1:21" ht="29" customHeight="1" thickBot="1">
      <c r="A34" s="1693" t="s">
        <v>699</v>
      </c>
      <c r="B34" s="1694"/>
      <c r="C34" s="1694"/>
      <c r="D34" s="1717"/>
      <c r="E34" s="472"/>
    </row>
    <row r="35" spans="1:21" ht="110" customHeight="1">
      <c r="A35" s="325" t="s">
        <v>701</v>
      </c>
      <c r="B35" s="310" t="s">
        <v>813</v>
      </c>
      <c r="C35" s="194"/>
      <c r="D35" s="1720" t="s">
        <v>814</v>
      </c>
      <c r="E35" s="472"/>
    </row>
    <row r="36" spans="1:21" ht="110" customHeight="1">
      <c r="A36" s="325" t="s">
        <v>702</v>
      </c>
      <c r="B36" s="310" t="s">
        <v>815</v>
      </c>
      <c r="C36" s="194"/>
      <c r="D36" s="1721"/>
      <c r="E36" s="472"/>
    </row>
    <row r="37" spans="1:21" ht="24" customHeight="1" thickBot="1">
      <c r="A37" s="1693" t="s">
        <v>251</v>
      </c>
      <c r="B37" s="1694"/>
      <c r="C37" s="1694"/>
      <c r="D37" s="1717"/>
      <c r="E37" s="472"/>
    </row>
    <row r="38" spans="1:21" ht="52" customHeight="1">
      <c r="A38" s="325" t="s">
        <v>480</v>
      </c>
      <c r="B38" s="310" t="s">
        <v>407</v>
      </c>
      <c r="C38" s="194"/>
      <c r="D38" s="515" t="s">
        <v>649</v>
      </c>
      <c r="E38" s="472"/>
    </row>
    <row r="39" spans="1:21" ht="93" customHeight="1">
      <c r="A39" s="326" t="s">
        <v>481</v>
      </c>
      <c r="B39" s="358" t="s">
        <v>780</v>
      </c>
      <c r="C39" s="190"/>
      <c r="D39" s="145" t="s">
        <v>811</v>
      </c>
      <c r="E39" s="472"/>
    </row>
    <row r="40" spans="1:21" ht="104" customHeight="1">
      <c r="A40" s="327" t="s">
        <v>647</v>
      </c>
      <c r="B40" s="359" t="s">
        <v>783</v>
      </c>
      <c r="C40" s="191"/>
      <c r="D40" s="146" t="s">
        <v>810</v>
      </c>
      <c r="E40" s="472"/>
    </row>
    <row r="41" spans="1:21" ht="88" customHeight="1">
      <c r="A41" s="327" t="s">
        <v>648</v>
      </c>
      <c r="B41" s="359" t="s">
        <v>781</v>
      </c>
      <c r="C41" s="191"/>
      <c r="D41" s="147" t="s">
        <v>809</v>
      </c>
      <c r="E41" s="472"/>
    </row>
    <row r="42" spans="1:21" ht="96">
      <c r="A42" s="327" t="s">
        <v>688</v>
      </c>
      <c r="B42" s="359" t="s">
        <v>782</v>
      </c>
      <c r="C42" s="191"/>
      <c r="D42" s="147" t="s">
        <v>808</v>
      </c>
      <c r="E42" s="472"/>
    </row>
    <row r="43" spans="1:21" ht="34.5" customHeight="1" thickBot="1">
      <c r="A43" s="1693" t="s">
        <v>250</v>
      </c>
      <c r="B43" s="1694"/>
      <c r="C43" s="1694"/>
      <c r="D43" s="1695"/>
      <c r="E43" s="472"/>
    </row>
    <row r="44" spans="1:21" ht="164" customHeight="1">
      <c r="A44" s="326" t="s">
        <v>482</v>
      </c>
      <c r="B44" s="144" t="s">
        <v>249</v>
      </c>
      <c r="C44" s="195"/>
      <c r="D44" s="139" t="s">
        <v>791</v>
      </c>
      <c r="E44" s="472"/>
    </row>
    <row r="45" spans="1:21" ht="28" customHeight="1">
      <c r="A45" s="1705" t="s">
        <v>483</v>
      </c>
      <c r="B45" s="1708" t="s">
        <v>569</v>
      </c>
      <c r="C45" s="193"/>
      <c r="D45" s="1711" t="s">
        <v>650</v>
      </c>
      <c r="E45" s="472"/>
    </row>
    <row r="46" spans="1:21" ht="33" customHeight="1">
      <c r="A46" s="1706"/>
      <c r="B46" s="1709"/>
      <c r="C46" s="148" t="s">
        <v>899</v>
      </c>
      <c r="D46" s="1712"/>
      <c r="E46" s="472"/>
    </row>
    <row r="47" spans="1:21" ht="115" customHeight="1">
      <c r="A47" s="1707"/>
      <c r="B47" s="1710"/>
      <c r="C47" s="196"/>
      <c r="D47" s="1713"/>
      <c r="E47" s="472"/>
    </row>
    <row r="48" spans="1:21" ht="15" customHeight="1">
      <c r="A48" s="504"/>
      <c r="C48" s="501"/>
      <c r="D48" s="506"/>
      <c r="E48" s="507"/>
      <c r="F48" s="508"/>
      <c r="G48" s="508"/>
      <c r="H48" s="508"/>
      <c r="I48" s="508"/>
      <c r="J48" s="508"/>
      <c r="K48" s="508"/>
      <c r="L48" s="508"/>
      <c r="M48" s="508"/>
      <c r="N48" s="508"/>
      <c r="O48" s="508"/>
      <c r="P48" s="508"/>
      <c r="Q48" s="471"/>
      <c r="R48" s="471"/>
      <c r="S48" s="471"/>
      <c r="T48" s="471"/>
      <c r="U48" s="471"/>
    </row>
    <row r="49" spans="1:16" s="429" customFormat="1" ht="15.75" customHeight="1">
      <c r="A49" s="509"/>
      <c r="B49" s="509"/>
      <c r="C49" s="501"/>
      <c r="D49" s="501"/>
      <c r="E49" s="501"/>
      <c r="F49" s="501"/>
      <c r="G49" s="501"/>
      <c r="H49" s="501"/>
      <c r="I49" s="501"/>
      <c r="J49" s="501"/>
      <c r="K49" s="501"/>
      <c r="L49" s="501"/>
      <c r="M49" s="501"/>
      <c r="N49" s="501"/>
      <c r="O49" s="501"/>
      <c r="P49" s="501"/>
    </row>
    <row r="50" spans="1:16" s="429" customFormat="1" ht="15.75" hidden="1" customHeight="1">
      <c r="A50" s="509"/>
      <c r="B50" s="509"/>
      <c r="C50" s="501"/>
      <c r="D50" s="501"/>
      <c r="E50" s="501"/>
      <c r="F50" s="501"/>
      <c r="G50" s="501"/>
      <c r="H50" s="501"/>
      <c r="I50" s="501"/>
      <c r="J50" s="501"/>
      <c r="K50" s="501"/>
      <c r="L50" s="501"/>
      <c r="M50" s="501"/>
      <c r="N50" s="501"/>
      <c r="O50" s="501"/>
      <c r="P50" s="501"/>
    </row>
    <row r="51" spans="1:16" s="429" customFormat="1" ht="15.75" hidden="1" customHeight="1">
      <c r="A51" s="509"/>
      <c r="B51" s="509"/>
      <c r="C51" s="501"/>
      <c r="D51" s="501"/>
      <c r="E51" s="501"/>
      <c r="F51" s="501"/>
      <c r="G51" s="501"/>
      <c r="H51" s="501"/>
      <c r="I51" s="501"/>
      <c r="J51" s="501"/>
      <c r="K51" s="501"/>
      <c r="L51" s="501"/>
      <c r="M51" s="501"/>
      <c r="N51" s="501"/>
      <c r="O51" s="501"/>
      <c r="P51" s="501"/>
    </row>
    <row r="52" spans="1:16" s="429" customFormat="1" ht="15.75" hidden="1" customHeight="1">
      <c r="A52" s="509"/>
      <c r="B52" s="509"/>
      <c r="C52" s="501"/>
      <c r="D52" s="501"/>
      <c r="E52" s="501"/>
      <c r="F52" s="501"/>
      <c r="G52" s="501"/>
      <c r="H52" s="501"/>
      <c r="I52" s="501"/>
      <c r="J52" s="501"/>
      <c r="K52" s="501"/>
      <c r="L52" s="501"/>
      <c r="M52" s="501"/>
      <c r="N52" s="501"/>
      <c r="O52" s="501"/>
      <c r="P52" s="501"/>
    </row>
    <row r="53" spans="1:16" s="429" customFormat="1" ht="15.75" hidden="1" customHeight="1">
      <c r="A53" s="509"/>
      <c r="B53" s="509"/>
      <c r="C53" s="501"/>
      <c r="D53" s="501"/>
      <c r="E53" s="501"/>
      <c r="F53" s="501"/>
      <c r="G53" s="501"/>
      <c r="H53" s="501"/>
      <c r="I53" s="501"/>
      <c r="J53" s="501"/>
      <c r="K53" s="501"/>
      <c r="L53" s="501"/>
      <c r="M53" s="501"/>
      <c r="N53" s="501"/>
      <c r="O53" s="501"/>
      <c r="P53" s="501"/>
    </row>
    <row r="54" spans="1:16" s="429" customFormat="1" ht="15.75" hidden="1" customHeight="1">
      <c r="A54" s="509"/>
      <c r="B54" s="509"/>
      <c r="C54" s="501"/>
      <c r="D54" s="501"/>
      <c r="E54" s="501"/>
      <c r="F54" s="501"/>
      <c r="G54" s="501"/>
      <c r="H54" s="501"/>
      <c r="I54" s="501"/>
      <c r="J54" s="501"/>
      <c r="K54" s="501"/>
      <c r="L54" s="501"/>
      <c r="M54" s="501"/>
      <c r="N54" s="501"/>
      <c r="O54" s="501"/>
      <c r="P54" s="501"/>
    </row>
    <row r="55" spans="1:16" s="429" customFormat="1" ht="15.75" hidden="1" customHeight="1">
      <c r="A55" s="509"/>
      <c r="B55" s="509"/>
      <c r="C55" s="501"/>
      <c r="D55" s="501"/>
      <c r="E55" s="501"/>
      <c r="F55" s="501"/>
      <c r="G55" s="501"/>
      <c r="H55" s="501"/>
      <c r="I55" s="501"/>
      <c r="J55" s="501"/>
      <c r="K55" s="501"/>
      <c r="L55" s="501"/>
      <c r="M55" s="501"/>
      <c r="N55" s="501"/>
      <c r="O55" s="501"/>
      <c r="P55" s="501"/>
    </row>
    <row r="56" spans="1:16" s="429" customFormat="1" ht="15.75" hidden="1" customHeight="1">
      <c r="A56" s="509"/>
      <c r="B56" s="509"/>
      <c r="C56" s="501"/>
      <c r="D56" s="501"/>
      <c r="E56" s="501"/>
      <c r="F56" s="501"/>
      <c r="G56" s="501"/>
      <c r="H56" s="501"/>
      <c r="I56" s="501"/>
      <c r="J56" s="501"/>
      <c r="K56" s="501"/>
      <c r="L56" s="501"/>
      <c r="M56" s="501"/>
      <c r="N56" s="501"/>
      <c r="O56" s="501"/>
      <c r="P56" s="501"/>
    </row>
    <row r="57" spans="1:16" s="429" customFormat="1" ht="15.75" hidden="1" customHeight="1">
      <c r="A57" s="509"/>
      <c r="B57" s="509"/>
      <c r="C57" s="501"/>
      <c r="D57" s="501"/>
      <c r="E57" s="501"/>
      <c r="F57" s="501"/>
      <c r="G57" s="501"/>
      <c r="H57" s="501"/>
      <c r="I57" s="501"/>
      <c r="J57" s="501"/>
      <c r="K57" s="501"/>
      <c r="L57" s="501"/>
      <c r="M57" s="501"/>
      <c r="N57" s="501"/>
      <c r="O57" s="501"/>
      <c r="P57" s="501"/>
    </row>
    <row r="58" spans="1:16" s="429" customFormat="1" ht="15.75" hidden="1" customHeight="1">
      <c r="A58" s="509"/>
      <c r="B58" s="509"/>
      <c r="C58" s="501"/>
      <c r="D58" s="501"/>
      <c r="E58" s="501"/>
      <c r="F58" s="501"/>
      <c r="G58" s="501"/>
      <c r="H58" s="501"/>
      <c r="I58" s="501"/>
      <c r="J58" s="501"/>
      <c r="K58" s="501"/>
      <c r="L58" s="501"/>
      <c r="M58" s="501"/>
      <c r="N58" s="501"/>
      <c r="O58" s="501"/>
      <c r="P58" s="501"/>
    </row>
    <row r="59" spans="1:16" s="429" customFormat="1" ht="15.75" hidden="1" customHeight="1">
      <c r="A59" s="509"/>
      <c r="B59" s="509"/>
      <c r="C59" s="501"/>
      <c r="D59" s="501"/>
      <c r="E59" s="501"/>
      <c r="F59" s="501"/>
      <c r="G59" s="501"/>
      <c r="H59" s="501"/>
      <c r="I59" s="501"/>
      <c r="J59" s="501"/>
      <c r="K59" s="501"/>
      <c r="L59" s="501"/>
      <c r="M59" s="501"/>
      <c r="N59" s="501"/>
      <c r="O59" s="501"/>
      <c r="P59" s="501"/>
    </row>
    <row r="60" spans="1:16" s="429" customFormat="1" ht="15.75" hidden="1" customHeight="1">
      <c r="A60" s="509"/>
      <c r="B60" s="509"/>
      <c r="C60" s="501"/>
      <c r="D60" s="501"/>
      <c r="E60" s="501"/>
      <c r="F60" s="501"/>
      <c r="G60" s="501"/>
      <c r="H60" s="501"/>
      <c r="I60" s="501"/>
      <c r="J60" s="501"/>
      <c r="K60" s="501"/>
      <c r="L60" s="501"/>
      <c r="M60" s="501"/>
      <c r="N60" s="501"/>
      <c r="O60" s="501"/>
      <c r="P60" s="501"/>
    </row>
    <row r="61" spans="1:16" s="429" customFormat="1" ht="15.75" hidden="1" customHeight="1">
      <c r="A61" s="509"/>
      <c r="B61" s="509"/>
      <c r="C61" s="501"/>
      <c r="D61" s="501"/>
      <c r="E61" s="501"/>
      <c r="F61" s="501"/>
      <c r="G61" s="501"/>
      <c r="H61" s="501"/>
      <c r="I61" s="501"/>
      <c r="J61" s="501"/>
      <c r="K61" s="501"/>
      <c r="L61" s="501"/>
      <c r="M61" s="501"/>
      <c r="N61" s="501"/>
      <c r="O61" s="501"/>
      <c r="P61" s="501"/>
    </row>
    <row r="62" spans="1:16" s="429" customFormat="1" ht="15.75" hidden="1" customHeight="1">
      <c r="A62" s="509"/>
      <c r="B62" s="509"/>
      <c r="C62" s="501"/>
      <c r="D62" s="501"/>
      <c r="E62" s="501"/>
      <c r="F62" s="501"/>
      <c r="G62" s="501"/>
      <c r="H62" s="501"/>
      <c r="I62" s="501"/>
      <c r="J62" s="501"/>
      <c r="K62" s="501"/>
      <c r="L62" s="501"/>
      <c r="M62" s="501"/>
      <c r="N62" s="501"/>
      <c r="O62" s="501"/>
      <c r="P62" s="501"/>
    </row>
    <row r="63" spans="1:16" s="429" customFormat="1" ht="15.75" hidden="1" customHeight="1">
      <c r="A63" s="509"/>
      <c r="B63" s="509"/>
      <c r="C63" s="501"/>
      <c r="D63" s="501"/>
      <c r="E63" s="501"/>
      <c r="F63" s="501"/>
      <c r="G63" s="501"/>
      <c r="H63" s="501"/>
      <c r="I63" s="501"/>
      <c r="J63" s="501"/>
      <c r="K63" s="501"/>
      <c r="L63" s="501"/>
      <c r="M63" s="501"/>
      <c r="N63" s="501"/>
      <c r="O63" s="501"/>
      <c r="P63" s="501"/>
    </row>
    <row r="64" spans="1:16" s="429" customFormat="1" ht="15.75" hidden="1" customHeight="1">
      <c r="A64" s="509"/>
      <c r="B64" s="509"/>
      <c r="C64" s="501"/>
      <c r="D64" s="501"/>
      <c r="E64" s="501"/>
      <c r="F64" s="501"/>
      <c r="G64" s="501"/>
      <c r="H64" s="501"/>
      <c r="I64" s="501"/>
      <c r="J64" s="501"/>
      <c r="K64" s="501"/>
      <c r="L64" s="501"/>
      <c r="M64" s="501"/>
      <c r="N64" s="501"/>
      <c r="O64" s="501"/>
      <c r="P64" s="501"/>
    </row>
    <row r="65" spans="1:20" s="429" customFormat="1" ht="15.75" hidden="1" customHeight="1">
      <c r="A65" s="509"/>
      <c r="B65" s="509"/>
      <c r="F65" s="501"/>
      <c r="G65" s="501"/>
      <c r="H65" s="501"/>
      <c r="I65" s="501"/>
      <c r="J65" s="501"/>
      <c r="K65" s="501"/>
      <c r="L65" s="501"/>
      <c r="M65" s="501"/>
      <c r="N65" s="501"/>
      <c r="O65" s="501"/>
      <c r="P65" s="501"/>
      <c r="Q65" s="501"/>
      <c r="R65" s="501"/>
      <c r="S65" s="501"/>
      <c r="T65" s="501"/>
    </row>
    <row r="66" spans="1:20" s="429" customFormat="1" ht="15.75" hidden="1" customHeight="1">
      <c r="A66" s="509"/>
      <c r="B66" s="509"/>
      <c r="F66" s="501"/>
      <c r="G66" s="501"/>
      <c r="H66" s="501"/>
      <c r="I66" s="501"/>
      <c r="J66" s="501"/>
      <c r="K66" s="501"/>
      <c r="L66" s="501"/>
      <c r="M66" s="501"/>
      <c r="N66" s="501"/>
      <c r="O66" s="501"/>
      <c r="P66" s="501"/>
      <c r="Q66" s="501"/>
      <c r="R66" s="501"/>
      <c r="S66" s="501"/>
      <c r="T66" s="501"/>
    </row>
    <row r="67" spans="1:20" s="429" customFormat="1" ht="15.75" hidden="1" customHeight="1">
      <c r="A67" s="509"/>
      <c r="B67" s="509"/>
      <c r="F67" s="501"/>
      <c r="G67" s="501"/>
      <c r="H67" s="501"/>
      <c r="I67" s="501"/>
      <c r="J67" s="501"/>
      <c r="K67" s="501"/>
      <c r="L67" s="501"/>
      <c r="M67" s="501"/>
      <c r="N67" s="501"/>
      <c r="O67" s="501"/>
      <c r="P67" s="501"/>
      <c r="Q67" s="501"/>
      <c r="R67" s="501"/>
      <c r="S67" s="501"/>
      <c r="T67" s="501"/>
    </row>
    <row r="68" spans="1:20" s="429" customFormat="1" ht="15.75" hidden="1" customHeight="1">
      <c r="A68" s="509"/>
      <c r="B68" s="509"/>
      <c r="F68" s="501"/>
      <c r="G68" s="501"/>
      <c r="H68" s="501"/>
      <c r="I68" s="501"/>
      <c r="J68" s="501"/>
      <c r="K68" s="501"/>
      <c r="L68" s="501"/>
      <c r="M68" s="501"/>
      <c r="N68" s="501"/>
      <c r="O68" s="501"/>
      <c r="P68" s="501"/>
      <c r="Q68" s="501"/>
      <c r="R68" s="501"/>
      <c r="S68" s="501"/>
      <c r="T68" s="501"/>
    </row>
    <row r="69" spans="1:20" s="429" customFormat="1" ht="15.75" hidden="1" customHeight="1">
      <c r="A69" s="509"/>
      <c r="B69" s="509"/>
      <c r="F69" s="501"/>
      <c r="G69" s="501"/>
      <c r="H69" s="501"/>
      <c r="I69" s="501"/>
      <c r="J69" s="501"/>
      <c r="K69" s="501"/>
      <c r="L69" s="501"/>
      <c r="M69" s="501"/>
      <c r="N69" s="501"/>
      <c r="O69" s="501"/>
      <c r="P69" s="501"/>
      <c r="Q69" s="501"/>
      <c r="R69" s="501"/>
      <c r="S69" s="501"/>
      <c r="T69" s="501"/>
    </row>
    <row r="70" spans="1:20" s="429" customFormat="1" ht="15.75" hidden="1" customHeight="1">
      <c r="A70" s="509"/>
      <c r="B70" s="509"/>
      <c r="F70" s="501"/>
      <c r="G70" s="501"/>
      <c r="H70" s="501"/>
      <c r="I70" s="501"/>
      <c r="J70" s="501"/>
      <c r="K70" s="501"/>
      <c r="L70" s="501"/>
      <c r="M70" s="501"/>
      <c r="N70" s="501"/>
      <c r="O70" s="501"/>
      <c r="P70" s="501"/>
      <c r="Q70" s="501"/>
      <c r="R70" s="501"/>
      <c r="S70" s="501"/>
      <c r="T70" s="501"/>
    </row>
    <row r="71" spans="1:20" s="429" customFormat="1" ht="15.75" hidden="1" customHeight="1">
      <c r="A71" s="509"/>
      <c r="B71" s="509"/>
      <c r="F71" s="501"/>
      <c r="G71" s="501"/>
      <c r="H71" s="501"/>
      <c r="I71" s="501"/>
      <c r="J71" s="501"/>
      <c r="K71" s="501"/>
      <c r="L71" s="501"/>
      <c r="M71" s="501"/>
      <c r="N71" s="501"/>
      <c r="O71" s="501"/>
      <c r="P71" s="501"/>
      <c r="Q71" s="501"/>
      <c r="R71" s="501"/>
      <c r="S71" s="501"/>
      <c r="T71" s="501"/>
    </row>
    <row r="72" spans="1:20" s="429" customFormat="1" ht="15.75" hidden="1" customHeight="1">
      <c r="A72" s="509"/>
      <c r="B72" s="509"/>
      <c r="F72" s="501"/>
      <c r="G72" s="501"/>
      <c r="H72" s="501"/>
      <c r="I72" s="501"/>
      <c r="J72" s="501"/>
      <c r="K72" s="501"/>
      <c r="L72" s="501"/>
      <c r="M72" s="501"/>
      <c r="N72" s="501"/>
      <c r="O72" s="501"/>
      <c r="P72" s="501"/>
      <c r="Q72" s="501"/>
      <c r="R72" s="501"/>
      <c r="S72" s="501"/>
      <c r="T72" s="501"/>
    </row>
    <row r="73" spans="1:20" s="429" customFormat="1" ht="15.75" hidden="1" customHeight="1">
      <c r="A73" s="509"/>
      <c r="B73" s="509"/>
      <c r="F73" s="501"/>
      <c r="G73" s="501"/>
      <c r="H73" s="501"/>
      <c r="I73" s="501"/>
      <c r="J73" s="501"/>
      <c r="K73" s="501"/>
      <c r="L73" s="501"/>
      <c r="M73" s="501"/>
      <c r="N73" s="501"/>
      <c r="O73" s="501"/>
      <c r="P73" s="501"/>
      <c r="Q73" s="501"/>
      <c r="R73" s="501"/>
      <c r="S73" s="501"/>
      <c r="T73" s="501"/>
    </row>
    <row r="74" spans="1:20" s="429" customFormat="1" ht="15.75" hidden="1" customHeight="1">
      <c r="A74" s="509"/>
      <c r="B74" s="509"/>
      <c r="F74" s="501"/>
      <c r="G74" s="501"/>
      <c r="H74" s="501"/>
      <c r="I74" s="501"/>
      <c r="J74" s="501"/>
      <c r="K74" s="501"/>
      <c r="L74" s="501"/>
      <c r="M74" s="501"/>
      <c r="N74" s="501"/>
      <c r="O74" s="501"/>
      <c r="P74" s="501"/>
      <c r="Q74" s="501"/>
      <c r="R74" s="501"/>
      <c r="S74" s="501"/>
      <c r="T74" s="501"/>
    </row>
    <row r="75" spans="1:20" s="429" customFormat="1" ht="15.75" hidden="1" customHeight="1">
      <c r="A75" s="509"/>
      <c r="B75" s="509"/>
      <c r="F75" s="501"/>
      <c r="G75" s="501"/>
      <c r="H75" s="501"/>
      <c r="I75" s="501"/>
      <c r="J75" s="501"/>
      <c r="K75" s="501"/>
      <c r="L75" s="501"/>
      <c r="M75" s="501"/>
      <c r="N75" s="501"/>
      <c r="O75" s="501"/>
      <c r="P75" s="501"/>
      <c r="Q75" s="501"/>
      <c r="R75" s="501"/>
      <c r="S75" s="501"/>
      <c r="T75" s="501"/>
    </row>
    <row r="76" spans="1:20" s="429" customFormat="1" ht="15.75" hidden="1" customHeight="1">
      <c r="A76" s="509"/>
      <c r="B76" s="509"/>
      <c r="F76" s="501"/>
      <c r="G76" s="501"/>
      <c r="H76" s="501"/>
      <c r="I76" s="501"/>
      <c r="J76" s="501"/>
      <c r="K76" s="501"/>
      <c r="L76" s="501"/>
      <c r="M76" s="501"/>
      <c r="N76" s="501"/>
      <c r="O76" s="501"/>
      <c r="P76" s="501"/>
      <c r="Q76" s="501"/>
      <c r="R76" s="501"/>
      <c r="S76" s="501"/>
      <c r="T76" s="501"/>
    </row>
    <row r="77" spans="1:20" s="429" customFormat="1" ht="15.75" hidden="1" customHeight="1">
      <c r="A77" s="509"/>
      <c r="B77" s="509"/>
      <c r="F77" s="501"/>
      <c r="G77" s="501"/>
      <c r="H77" s="501"/>
      <c r="I77" s="501"/>
      <c r="J77" s="501"/>
      <c r="K77" s="501"/>
      <c r="L77" s="501"/>
      <c r="M77" s="501"/>
      <c r="N77" s="501"/>
      <c r="O77" s="501"/>
      <c r="P77" s="501"/>
      <c r="Q77" s="501"/>
      <c r="R77" s="501"/>
      <c r="S77" s="501"/>
      <c r="T77" s="501"/>
    </row>
    <row r="78" spans="1:20" s="429" customFormat="1" ht="15.75" hidden="1" customHeight="1">
      <c r="A78" s="509"/>
      <c r="B78" s="509"/>
      <c r="F78" s="501"/>
      <c r="G78" s="501"/>
      <c r="H78" s="501"/>
      <c r="I78" s="501"/>
      <c r="J78" s="501"/>
      <c r="K78" s="501"/>
      <c r="L78" s="501"/>
      <c r="M78" s="501"/>
      <c r="N78" s="501"/>
      <c r="O78" s="501"/>
      <c r="P78" s="501"/>
      <c r="Q78" s="501"/>
      <c r="R78" s="501"/>
      <c r="S78" s="501"/>
      <c r="T78" s="501"/>
    </row>
    <row r="79" spans="1:20" s="429" customFormat="1" ht="15.75" hidden="1" customHeight="1">
      <c r="A79" s="509"/>
      <c r="B79" s="509"/>
      <c r="F79" s="501"/>
      <c r="G79" s="501"/>
      <c r="H79" s="501"/>
      <c r="I79" s="501"/>
      <c r="J79" s="501"/>
      <c r="K79" s="501"/>
      <c r="L79" s="501"/>
      <c r="M79" s="501"/>
      <c r="N79" s="501"/>
      <c r="O79" s="501"/>
      <c r="P79" s="501"/>
      <c r="Q79" s="501"/>
      <c r="R79" s="501"/>
      <c r="S79" s="501"/>
      <c r="T79" s="501"/>
    </row>
    <row r="80" spans="1:20" s="429" customFormat="1" ht="15.75" hidden="1" customHeight="1">
      <c r="A80" s="509"/>
      <c r="B80" s="509"/>
      <c r="F80" s="501"/>
      <c r="G80" s="501"/>
      <c r="H80" s="501"/>
      <c r="I80" s="501"/>
      <c r="J80" s="501"/>
      <c r="K80" s="501"/>
      <c r="L80" s="501"/>
      <c r="M80" s="501"/>
      <c r="N80" s="501"/>
      <c r="O80" s="501"/>
      <c r="P80" s="501"/>
      <c r="Q80" s="501"/>
      <c r="R80" s="501"/>
      <c r="S80" s="501"/>
      <c r="T80" s="501"/>
    </row>
    <row r="81" spans="1:20" s="429" customFormat="1" ht="15.75" hidden="1" customHeight="1">
      <c r="A81" s="509"/>
      <c r="B81" s="509"/>
      <c r="F81" s="501"/>
      <c r="G81" s="501"/>
      <c r="H81" s="501"/>
      <c r="I81" s="501"/>
      <c r="J81" s="501"/>
      <c r="K81" s="501"/>
      <c r="L81" s="501"/>
      <c r="M81" s="501"/>
      <c r="N81" s="501"/>
      <c r="O81" s="501"/>
      <c r="P81" s="501"/>
      <c r="Q81" s="501"/>
      <c r="R81" s="501"/>
      <c r="S81" s="501"/>
      <c r="T81" s="501"/>
    </row>
    <row r="82" spans="1:20" s="429" customFormat="1" ht="15.75" hidden="1" customHeight="1">
      <c r="A82" s="509"/>
      <c r="B82" s="509"/>
      <c r="F82" s="501"/>
      <c r="G82" s="501"/>
      <c r="H82" s="501"/>
      <c r="I82" s="501"/>
      <c r="J82" s="501"/>
      <c r="K82" s="501"/>
      <c r="L82" s="501"/>
      <c r="M82" s="501"/>
      <c r="N82" s="501"/>
      <c r="O82" s="501"/>
      <c r="P82" s="501"/>
      <c r="Q82" s="501"/>
      <c r="R82" s="501"/>
      <c r="S82" s="501"/>
      <c r="T82" s="501"/>
    </row>
    <row r="83" spans="1:20" s="429" customFormat="1" ht="15.75" hidden="1" customHeight="1">
      <c r="A83" s="509"/>
      <c r="B83" s="509"/>
      <c r="F83" s="501"/>
      <c r="G83" s="501"/>
      <c r="H83" s="501"/>
      <c r="I83" s="501"/>
      <c r="J83" s="501"/>
      <c r="K83" s="501"/>
      <c r="L83" s="501"/>
      <c r="M83" s="501"/>
      <c r="N83" s="501"/>
      <c r="O83" s="501"/>
      <c r="P83" s="501"/>
      <c r="Q83" s="501"/>
      <c r="R83" s="501"/>
      <c r="S83" s="501"/>
      <c r="T83" s="501"/>
    </row>
    <row r="84" spans="1:20" s="429" customFormat="1" ht="15.75" hidden="1" customHeight="1">
      <c r="A84" s="509"/>
      <c r="B84" s="509"/>
      <c r="F84" s="501"/>
      <c r="G84" s="501"/>
      <c r="H84" s="501"/>
      <c r="I84" s="501"/>
      <c r="J84" s="501"/>
      <c r="K84" s="501"/>
      <c r="L84" s="501"/>
      <c r="M84" s="501"/>
      <c r="N84" s="501"/>
      <c r="O84" s="501"/>
      <c r="P84" s="501"/>
      <c r="Q84" s="501"/>
      <c r="R84" s="501"/>
      <c r="S84" s="501"/>
      <c r="T84" s="501"/>
    </row>
    <row r="85" spans="1:20" s="429" customFormat="1" ht="15.75" hidden="1" customHeight="1">
      <c r="A85" s="509"/>
      <c r="B85" s="509"/>
      <c r="F85" s="501"/>
      <c r="G85" s="501"/>
      <c r="H85" s="501"/>
      <c r="I85" s="501"/>
      <c r="J85" s="501"/>
      <c r="K85" s="501"/>
      <c r="L85" s="501"/>
      <c r="M85" s="501"/>
      <c r="N85" s="501"/>
      <c r="O85" s="501"/>
      <c r="P85" s="501"/>
      <c r="Q85" s="501"/>
      <c r="R85" s="501"/>
      <c r="S85" s="501"/>
      <c r="T85" s="501"/>
    </row>
    <row r="86" spans="1:20" s="429" customFormat="1" ht="15.75" hidden="1" customHeight="1">
      <c r="A86" s="509"/>
      <c r="B86" s="509"/>
      <c r="F86" s="501"/>
      <c r="G86" s="501"/>
      <c r="H86" s="501"/>
      <c r="I86" s="501"/>
      <c r="J86" s="501"/>
      <c r="K86" s="501"/>
      <c r="L86" s="501"/>
      <c r="M86" s="501"/>
      <c r="N86" s="501"/>
      <c r="O86" s="501"/>
      <c r="P86" s="501"/>
      <c r="Q86" s="501"/>
      <c r="R86" s="501"/>
      <c r="S86" s="501"/>
      <c r="T86" s="501"/>
    </row>
    <row r="87" spans="1:20" s="429" customFormat="1" ht="15.75" hidden="1" customHeight="1">
      <c r="A87" s="509"/>
      <c r="B87" s="509"/>
      <c r="F87" s="501"/>
      <c r="G87" s="501"/>
      <c r="H87" s="501"/>
      <c r="I87" s="501"/>
      <c r="J87" s="501"/>
      <c r="K87" s="501"/>
      <c r="L87" s="501"/>
      <c r="M87" s="501"/>
      <c r="N87" s="501"/>
      <c r="O87" s="501"/>
      <c r="P87" s="501"/>
      <c r="Q87" s="501"/>
      <c r="R87" s="501"/>
      <c r="S87" s="501"/>
      <c r="T87" s="501"/>
    </row>
    <row r="88" spans="1:20" s="429" customFormat="1" ht="15.75" hidden="1" customHeight="1">
      <c r="A88" s="509"/>
      <c r="B88" s="509"/>
      <c r="F88" s="501"/>
      <c r="G88" s="501"/>
      <c r="H88" s="501"/>
      <c r="I88" s="501"/>
      <c r="J88" s="501"/>
      <c r="K88" s="501"/>
      <c r="L88" s="501"/>
      <c r="M88" s="501"/>
      <c r="N88" s="501"/>
      <c r="O88" s="501"/>
      <c r="P88" s="501"/>
      <c r="Q88" s="501"/>
      <c r="R88" s="501"/>
      <c r="S88" s="501"/>
      <c r="T88" s="501"/>
    </row>
    <row r="89" spans="1:20" s="429" customFormat="1" ht="15.75" hidden="1" customHeight="1">
      <c r="A89" s="509"/>
      <c r="B89" s="509"/>
      <c r="F89" s="501"/>
      <c r="G89" s="501"/>
      <c r="H89" s="501"/>
      <c r="I89" s="501"/>
      <c r="J89" s="501"/>
      <c r="K89" s="501"/>
      <c r="L89" s="501"/>
      <c r="M89" s="501"/>
      <c r="N89" s="501"/>
      <c r="O89" s="501"/>
      <c r="P89" s="501"/>
      <c r="Q89" s="501"/>
      <c r="R89" s="501"/>
      <c r="S89" s="501"/>
      <c r="T89" s="501"/>
    </row>
    <row r="90" spans="1:20" s="429" customFormat="1" ht="15.75" hidden="1" customHeight="1">
      <c r="A90" s="509"/>
      <c r="B90" s="509"/>
      <c r="F90" s="501"/>
      <c r="G90" s="501"/>
      <c r="H90" s="501"/>
      <c r="I90" s="501"/>
      <c r="J90" s="501"/>
      <c r="K90" s="501"/>
      <c r="L90" s="501"/>
      <c r="M90" s="501"/>
      <c r="N90" s="501"/>
      <c r="O90" s="501"/>
      <c r="P90" s="501"/>
      <c r="Q90" s="501"/>
      <c r="R90" s="501"/>
      <c r="S90" s="501"/>
      <c r="T90" s="501"/>
    </row>
    <row r="91" spans="1:20" s="429" customFormat="1" ht="15.75" hidden="1" customHeight="1">
      <c r="A91" s="509"/>
      <c r="B91" s="509"/>
      <c r="F91" s="501"/>
      <c r="G91" s="501"/>
      <c r="H91" s="501"/>
      <c r="I91" s="501"/>
      <c r="J91" s="501"/>
      <c r="K91" s="501"/>
      <c r="L91" s="501"/>
      <c r="M91" s="501"/>
      <c r="N91" s="501"/>
      <c r="O91" s="501"/>
      <c r="P91" s="501"/>
      <c r="Q91" s="501"/>
      <c r="R91" s="501"/>
      <c r="S91" s="501"/>
      <c r="T91" s="501"/>
    </row>
    <row r="92" spans="1:20" s="429" customFormat="1" ht="15.75" hidden="1" customHeight="1">
      <c r="A92" s="509"/>
      <c r="B92" s="509"/>
      <c r="F92" s="501"/>
      <c r="G92" s="501"/>
      <c r="H92" s="501"/>
      <c r="I92" s="501"/>
      <c r="J92" s="501"/>
      <c r="K92" s="501"/>
      <c r="L92" s="501"/>
      <c r="M92" s="501"/>
      <c r="N92" s="501"/>
      <c r="O92" s="501"/>
      <c r="P92" s="501"/>
      <c r="Q92" s="501"/>
      <c r="R92" s="501"/>
      <c r="S92" s="501"/>
      <c r="T92" s="501"/>
    </row>
    <row r="93" spans="1:20" s="429" customFormat="1" ht="15.75" hidden="1" customHeight="1">
      <c r="A93" s="509"/>
      <c r="B93" s="509"/>
      <c r="F93" s="501"/>
      <c r="G93" s="501"/>
      <c r="H93" s="501"/>
      <c r="I93" s="501"/>
      <c r="J93" s="501"/>
      <c r="K93" s="501"/>
      <c r="L93" s="501"/>
      <c r="M93" s="501"/>
      <c r="N93" s="501"/>
      <c r="O93" s="501"/>
      <c r="P93" s="501"/>
      <c r="Q93" s="501"/>
      <c r="R93" s="501"/>
      <c r="S93" s="501"/>
      <c r="T93" s="501"/>
    </row>
    <row r="94" spans="1:20" s="429" customFormat="1" ht="15.75" hidden="1" customHeight="1">
      <c r="A94" s="509"/>
      <c r="B94" s="509"/>
      <c r="F94" s="501"/>
      <c r="G94" s="501"/>
      <c r="H94" s="501"/>
      <c r="I94" s="501"/>
      <c r="J94" s="501"/>
      <c r="K94" s="501"/>
      <c r="L94" s="501"/>
      <c r="M94" s="501"/>
      <c r="N94" s="501"/>
      <c r="O94" s="501"/>
      <c r="P94" s="501"/>
      <c r="Q94" s="501"/>
      <c r="R94" s="501"/>
      <c r="S94" s="501"/>
      <c r="T94" s="501"/>
    </row>
    <row r="95" spans="1:20" s="429" customFormat="1" ht="15.75" hidden="1" customHeight="1">
      <c r="A95" s="509"/>
      <c r="B95" s="509"/>
      <c r="F95" s="501"/>
      <c r="G95" s="501"/>
      <c r="H95" s="501"/>
      <c r="I95" s="501"/>
      <c r="J95" s="501"/>
      <c r="K95" s="501"/>
      <c r="L95" s="501"/>
      <c r="M95" s="501"/>
      <c r="N95" s="501"/>
      <c r="O95" s="501"/>
      <c r="P95" s="501"/>
      <c r="Q95" s="501"/>
      <c r="R95" s="501"/>
      <c r="S95" s="501"/>
      <c r="T95" s="501"/>
    </row>
    <row r="96" spans="1:20" s="429" customFormat="1" ht="15.75" hidden="1" customHeight="1">
      <c r="A96" s="509"/>
      <c r="B96" s="509"/>
      <c r="F96" s="501"/>
      <c r="G96" s="501"/>
      <c r="H96" s="501"/>
      <c r="I96" s="501"/>
      <c r="J96" s="501"/>
      <c r="K96" s="501"/>
      <c r="L96" s="501"/>
      <c r="M96" s="501"/>
      <c r="N96" s="501"/>
      <c r="O96" s="501"/>
      <c r="P96" s="501"/>
      <c r="Q96" s="501"/>
      <c r="R96" s="501"/>
      <c r="S96" s="501"/>
      <c r="T96" s="501"/>
    </row>
    <row r="97" spans="1:20" s="429" customFormat="1" ht="15.75" hidden="1" customHeight="1">
      <c r="A97" s="509"/>
      <c r="B97" s="509"/>
      <c r="F97" s="501"/>
      <c r="G97" s="501"/>
      <c r="H97" s="501"/>
      <c r="I97" s="501"/>
      <c r="J97" s="501"/>
      <c r="K97" s="501"/>
      <c r="L97" s="501"/>
      <c r="M97" s="501"/>
      <c r="N97" s="501"/>
      <c r="O97" s="501"/>
      <c r="P97" s="501"/>
      <c r="Q97" s="501"/>
      <c r="R97" s="501"/>
      <c r="S97" s="501"/>
      <c r="T97" s="501"/>
    </row>
    <row r="98" spans="1:20" s="429" customFormat="1" ht="15.75" hidden="1" customHeight="1">
      <c r="A98" s="509"/>
      <c r="B98" s="509"/>
      <c r="F98" s="501"/>
      <c r="G98" s="501"/>
      <c r="H98" s="501"/>
      <c r="I98" s="501"/>
      <c r="J98" s="501"/>
      <c r="K98" s="501"/>
      <c r="L98" s="501"/>
      <c r="M98" s="501"/>
      <c r="N98" s="501"/>
      <c r="O98" s="501"/>
      <c r="P98" s="501"/>
      <c r="Q98" s="501"/>
      <c r="R98" s="501"/>
      <c r="S98" s="501"/>
      <c r="T98" s="501"/>
    </row>
    <row r="99" spans="1:20" s="429" customFormat="1" ht="15.75" hidden="1" customHeight="1">
      <c r="A99" s="509"/>
      <c r="B99" s="509"/>
      <c r="F99" s="501"/>
      <c r="G99" s="501"/>
      <c r="H99" s="501"/>
      <c r="I99" s="501"/>
      <c r="J99" s="501"/>
      <c r="K99" s="501"/>
      <c r="L99" s="501"/>
      <c r="M99" s="501"/>
      <c r="N99" s="501"/>
      <c r="O99" s="501"/>
      <c r="P99" s="501"/>
      <c r="Q99" s="501"/>
      <c r="R99" s="501"/>
      <c r="S99" s="501"/>
      <c r="T99" s="501"/>
    </row>
    <row r="100" spans="1:20" s="429" customFormat="1" ht="15.75" hidden="1" customHeight="1">
      <c r="A100" s="509"/>
      <c r="B100" s="509"/>
      <c r="F100" s="501"/>
      <c r="G100" s="501"/>
      <c r="H100" s="501"/>
      <c r="I100" s="501"/>
      <c r="J100" s="501"/>
      <c r="K100" s="501"/>
      <c r="L100" s="501"/>
      <c r="M100" s="501"/>
      <c r="N100" s="501"/>
      <c r="O100" s="501"/>
      <c r="P100" s="501"/>
      <c r="Q100" s="501"/>
      <c r="R100" s="501"/>
      <c r="S100" s="501"/>
      <c r="T100" s="501"/>
    </row>
    <row r="101" spans="1:20" s="429" customFormat="1" ht="15.75" hidden="1" customHeight="1">
      <c r="A101" s="509"/>
      <c r="B101" s="509"/>
      <c r="F101" s="501"/>
      <c r="G101" s="501"/>
      <c r="H101" s="501"/>
      <c r="I101" s="501"/>
      <c r="J101" s="501"/>
      <c r="K101" s="501"/>
      <c r="L101" s="501"/>
      <c r="M101" s="501"/>
      <c r="N101" s="501"/>
      <c r="O101" s="501"/>
      <c r="P101" s="501"/>
      <c r="Q101" s="501"/>
      <c r="R101" s="501"/>
      <c r="S101" s="501"/>
      <c r="T101" s="501"/>
    </row>
    <row r="102" spans="1:20" s="429" customFormat="1" ht="15.75" hidden="1" customHeight="1">
      <c r="A102" s="509"/>
      <c r="B102" s="509"/>
      <c r="F102" s="501"/>
      <c r="G102" s="501"/>
      <c r="H102" s="501"/>
      <c r="I102" s="501"/>
      <c r="J102" s="501"/>
      <c r="K102" s="501"/>
      <c r="L102" s="501"/>
      <c r="M102" s="501"/>
      <c r="N102" s="501"/>
      <c r="O102" s="501"/>
      <c r="P102" s="501"/>
      <c r="Q102" s="501"/>
      <c r="R102" s="501"/>
      <c r="S102" s="501"/>
      <c r="T102" s="501"/>
    </row>
    <row r="103" spans="1:20" s="429" customFormat="1" ht="15.75" hidden="1" customHeight="1">
      <c r="A103" s="509"/>
      <c r="B103" s="509"/>
      <c r="F103" s="501"/>
      <c r="G103" s="501"/>
      <c r="H103" s="501"/>
      <c r="I103" s="501"/>
      <c r="J103" s="501"/>
      <c r="K103" s="501"/>
      <c r="L103" s="501"/>
      <c r="M103" s="501"/>
      <c r="N103" s="501"/>
      <c r="O103" s="501"/>
      <c r="P103" s="501"/>
      <c r="Q103" s="501"/>
      <c r="R103" s="501"/>
      <c r="S103" s="501"/>
      <c r="T103" s="501"/>
    </row>
    <row r="104" spans="1:20" s="429" customFormat="1" ht="15.75" hidden="1" customHeight="1">
      <c r="A104" s="509"/>
      <c r="B104" s="509"/>
      <c r="F104" s="501"/>
      <c r="G104" s="501"/>
      <c r="H104" s="501"/>
      <c r="I104" s="501"/>
      <c r="J104" s="501"/>
      <c r="K104" s="501"/>
      <c r="L104" s="501"/>
      <c r="M104" s="501"/>
      <c r="N104" s="501"/>
      <c r="O104" s="501"/>
      <c r="P104" s="501"/>
      <c r="Q104" s="501"/>
      <c r="R104" s="501"/>
      <c r="S104" s="501"/>
      <c r="T104" s="501"/>
    </row>
    <row r="105" spans="1:20" s="429" customFormat="1" ht="15.75" hidden="1" customHeight="1">
      <c r="A105" s="509"/>
      <c r="B105" s="509"/>
      <c r="F105" s="501"/>
      <c r="G105" s="501"/>
      <c r="H105" s="501"/>
      <c r="I105" s="501"/>
      <c r="J105" s="501"/>
      <c r="K105" s="501"/>
      <c r="L105" s="501"/>
      <c r="M105" s="501"/>
      <c r="N105" s="501"/>
      <c r="O105" s="501"/>
      <c r="P105" s="501"/>
      <c r="Q105" s="501"/>
      <c r="R105" s="501"/>
      <c r="S105" s="501"/>
      <c r="T105" s="501"/>
    </row>
    <row r="106" spans="1:20" s="429" customFormat="1" ht="15.75" hidden="1" customHeight="1">
      <c r="A106" s="509"/>
      <c r="B106" s="509"/>
      <c r="F106" s="501"/>
      <c r="G106" s="501"/>
      <c r="H106" s="501"/>
      <c r="I106" s="501"/>
      <c r="J106" s="501"/>
      <c r="K106" s="501"/>
      <c r="L106" s="501"/>
      <c r="M106" s="501"/>
      <c r="N106" s="501"/>
      <c r="O106" s="501"/>
      <c r="P106" s="501"/>
      <c r="Q106" s="501"/>
      <c r="R106" s="501"/>
      <c r="S106" s="501"/>
      <c r="T106" s="501"/>
    </row>
    <row r="107" spans="1:20" s="429" customFormat="1" ht="15.75" hidden="1" customHeight="1">
      <c r="A107" s="509"/>
      <c r="B107" s="509"/>
      <c r="F107" s="501"/>
      <c r="G107" s="501"/>
      <c r="H107" s="501"/>
      <c r="I107" s="501"/>
      <c r="J107" s="501"/>
      <c r="K107" s="501"/>
      <c r="L107" s="501"/>
      <c r="M107" s="501"/>
      <c r="N107" s="501"/>
      <c r="O107" s="501"/>
      <c r="P107" s="501"/>
      <c r="Q107" s="501"/>
      <c r="R107" s="501"/>
      <c r="S107" s="501"/>
      <c r="T107" s="501"/>
    </row>
    <row r="108" spans="1:20" s="429" customFormat="1" ht="15.75" hidden="1" customHeight="1">
      <c r="A108" s="509"/>
      <c r="B108" s="509"/>
      <c r="F108" s="501"/>
      <c r="G108" s="501"/>
      <c r="H108" s="501"/>
      <c r="I108" s="501"/>
      <c r="J108" s="501"/>
      <c r="K108" s="501"/>
      <c r="L108" s="501"/>
      <c r="M108" s="501"/>
      <c r="N108" s="501"/>
      <c r="O108" s="501"/>
      <c r="P108" s="501"/>
      <c r="Q108" s="501"/>
      <c r="R108" s="501"/>
      <c r="S108" s="501"/>
      <c r="T108" s="501"/>
    </row>
    <row r="109" spans="1:20" s="429" customFormat="1" ht="15.75" hidden="1" customHeight="1">
      <c r="A109" s="509"/>
      <c r="B109" s="509"/>
      <c r="F109" s="501"/>
      <c r="G109" s="501"/>
      <c r="H109" s="501"/>
      <c r="I109" s="501"/>
      <c r="J109" s="501"/>
      <c r="K109" s="501"/>
      <c r="L109" s="501"/>
      <c r="M109" s="501"/>
      <c r="N109" s="501"/>
      <c r="O109" s="501"/>
      <c r="P109" s="501"/>
      <c r="Q109" s="501"/>
      <c r="R109" s="501"/>
      <c r="S109" s="501"/>
      <c r="T109" s="501"/>
    </row>
    <row r="110" spans="1:20" s="429" customFormat="1" ht="15.75" hidden="1" customHeight="1">
      <c r="A110" s="509"/>
      <c r="B110" s="509"/>
      <c r="F110" s="501"/>
      <c r="G110" s="501"/>
      <c r="H110" s="501"/>
      <c r="I110" s="501"/>
      <c r="J110" s="501"/>
      <c r="K110" s="501"/>
      <c r="L110" s="501"/>
      <c r="M110" s="501"/>
      <c r="N110" s="501"/>
      <c r="O110" s="501"/>
      <c r="P110" s="501"/>
      <c r="Q110" s="501"/>
      <c r="R110" s="501"/>
      <c r="S110" s="501"/>
      <c r="T110" s="501"/>
    </row>
    <row r="111" spans="1:20" s="429" customFormat="1" ht="15.75" hidden="1" customHeight="1">
      <c r="A111" s="509"/>
      <c r="B111" s="509"/>
      <c r="F111" s="501"/>
      <c r="G111" s="501"/>
      <c r="H111" s="501"/>
      <c r="I111" s="501"/>
      <c r="J111" s="501"/>
      <c r="K111" s="501"/>
      <c r="L111" s="501"/>
      <c r="M111" s="501"/>
      <c r="N111" s="501"/>
      <c r="O111" s="501"/>
      <c r="P111" s="501"/>
      <c r="Q111" s="501"/>
      <c r="R111" s="501"/>
      <c r="S111" s="501"/>
      <c r="T111" s="501"/>
    </row>
    <row r="112" spans="1:20" s="429" customFormat="1" ht="15.75" hidden="1" customHeight="1">
      <c r="A112" s="509"/>
      <c r="B112" s="509"/>
      <c r="F112" s="501"/>
      <c r="G112" s="501"/>
      <c r="H112" s="501"/>
      <c r="I112" s="501"/>
      <c r="J112" s="501"/>
      <c r="K112" s="501"/>
      <c r="L112" s="501"/>
      <c r="M112" s="501"/>
      <c r="N112" s="501"/>
      <c r="O112" s="501"/>
      <c r="P112" s="501"/>
      <c r="Q112" s="501"/>
      <c r="R112" s="501"/>
      <c r="S112" s="501"/>
      <c r="T112" s="501"/>
    </row>
    <row r="113" spans="1:20" s="429" customFormat="1" ht="15.75" hidden="1" customHeight="1">
      <c r="A113" s="509"/>
      <c r="B113" s="509"/>
      <c r="F113" s="501"/>
      <c r="G113" s="501"/>
      <c r="H113" s="501"/>
      <c r="I113" s="501"/>
      <c r="J113" s="501"/>
      <c r="K113" s="501"/>
      <c r="L113" s="501"/>
      <c r="M113" s="501"/>
      <c r="N113" s="501"/>
      <c r="O113" s="501"/>
      <c r="P113" s="501"/>
      <c r="Q113" s="501"/>
      <c r="R113" s="501"/>
      <c r="S113" s="501"/>
      <c r="T113" s="501"/>
    </row>
    <row r="114" spans="1:20" s="429" customFormat="1" ht="15.75" hidden="1" customHeight="1">
      <c r="A114" s="509"/>
      <c r="B114" s="509"/>
      <c r="F114" s="501"/>
      <c r="G114" s="501"/>
      <c r="H114" s="501"/>
      <c r="I114" s="501"/>
      <c r="J114" s="501"/>
      <c r="K114" s="501"/>
      <c r="L114" s="501"/>
      <c r="M114" s="501"/>
      <c r="N114" s="501"/>
      <c r="O114" s="501"/>
      <c r="P114" s="501"/>
      <c r="Q114" s="501"/>
      <c r="R114" s="501"/>
      <c r="S114" s="501"/>
      <c r="T114" s="501"/>
    </row>
    <row r="115" spans="1:20" s="429" customFormat="1" ht="15.75" hidden="1" customHeight="1">
      <c r="A115" s="509"/>
      <c r="B115" s="509"/>
      <c r="F115" s="501"/>
      <c r="G115" s="501"/>
      <c r="H115" s="501"/>
      <c r="I115" s="501"/>
      <c r="J115" s="501"/>
      <c r="K115" s="501"/>
      <c r="L115" s="501"/>
      <c r="M115" s="501"/>
      <c r="N115" s="501"/>
      <c r="O115" s="501"/>
      <c r="P115" s="501"/>
      <c r="Q115" s="501"/>
      <c r="R115" s="501"/>
      <c r="S115" s="501"/>
      <c r="T115" s="501"/>
    </row>
    <row r="116" spans="1:20" s="429" customFormat="1" ht="15.75" hidden="1" customHeight="1">
      <c r="A116" s="509"/>
      <c r="B116" s="509"/>
      <c r="F116" s="501"/>
      <c r="G116" s="501"/>
      <c r="H116" s="501"/>
      <c r="I116" s="501"/>
      <c r="J116" s="501"/>
      <c r="K116" s="501"/>
      <c r="L116" s="501"/>
      <c r="M116" s="501"/>
      <c r="N116" s="501"/>
      <c r="O116" s="501"/>
      <c r="P116" s="501"/>
      <c r="Q116" s="501"/>
      <c r="R116" s="501"/>
      <c r="S116" s="501"/>
      <c r="T116" s="501"/>
    </row>
    <row r="117" spans="1:20" s="429" customFormat="1" ht="15.75" hidden="1" customHeight="1">
      <c r="A117" s="509"/>
      <c r="B117" s="509"/>
      <c r="F117" s="501"/>
      <c r="G117" s="501"/>
      <c r="H117" s="501"/>
      <c r="I117" s="501"/>
      <c r="J117" s="501"/>
      <c r="K117" s="501"/>
      <c r="L117" s="501"/>
      <c r="M117" s="501"/>
      <c r="N117" s="501"/>
      <c r="O117" s="501"/>
      <c r="P117" s="501"/>
      <c r="Q117" s="501"/>
      <c r="R117" s="501"/>
      <c r="S117" s="501"/>
      <c r="T117" s="501"/>
    </row>
    <row r="118" spans="1:20" s="429" customFormat="1" ht="15.75" hidden="1" customHeight="1">
      <c r="A118" s="509"/>
      <c r="B118" s="509"/>
      <c r="F118" s="501"/>
      <c r="G118" s="501"/>
      <c r="H118" s="501"/>
      <c r="I118" s="501"/>
      <c r="J118" s="501"/>
      <c r="K118" s="501"/>
      <c r="L118" s="501"/>
      <c r="M118" s="501"/>
      <c r="N118" s="501"/>
      <c r="O118" s="501"/>
      <c r="P118" s="501"/>
      <c r="Q118" s="501"/>
      <c r="R118" s="501"/>
      <c r="S118" s="501"/>
      <c r="T118" s="501"/>
    </row>
    <row r="119" spans="1:20" s="429" customFormat="1" ht="15.75" hidden="1" customHeight="1">
      <c r="A119" s="509"/>
      <c r="B119" s="509"/>
      <c r="F119" s="501"/>
      <c r="G119" s="501"/>
      <c r="H119" s="501"/>
      <c r="I119" s="501"/>
      <c r="J119" s="501"/>
      <c r="K119" s="501"/>
      <c r="L119" s="501"/>
      <c r="M119" s="501"/>
      <c r="N119" s="501"/>
      <c r="O119" s="501"/>
      <c r="P119" s="501"/>
      <c r="Q119" s="501"/>
      <c r="R119" s="501"/>
      <c r="S119" s="501"/>
      <c r="T119" s="501"/>
    </row>
    <row r="120" spans="1:20" s="429" customFormat="1" ht="15.75" hidden="1" customHeight="1">
      <c r="A120" s="509"/>
      <c r="B120" s="509"/>
      <c r="F120" s="501"/>
      <c r="G120" s="501"/>
      <c r="H120" s="501"/>
      <c r="I120" s="501"/>
      <c r="J120" s="501"/>
      <c r="K120" s="501"/>
      <c r="L120" s="501"/>
      <c r="M120" s="501"/>
      <c r="N120" s="501"/>
      <c r="O120" s="501"/>
      <c r="P120" s="501"/>
      <c r="Q120" s="501"/>
      <c r="R120" s="501"/>
      <c r="S120" s="501"/>
      <c r="T120" s="501"/>
    </row>
    <row r="121" spans="1:20" s="429" customFormat="1" ht="15.75" hidden="1" customHeight="1">
      <c r="A121" s="509"/>
      <c r="B121" s="509"/>
      <c r="F121" s="501"/>
      <c r="G121" s="501"/>
      <c r="H121" s="501"/>
      <c r="I121" s="501"/>
      <c r="J121" s="501"/>
      <c r="K121" s="501"/>
      <c r="L121" s="501"/>
      <c r="M121" s="501"/>
      <c r="N121" s="501"/>
      <c r="O121" s="501"/>
      <c r="P121" s="501"/>
      <c r="Q121" s="501"/>
      <c r="R121" s="501"/>
      <c r="S121" s="501"/>
      <c r="T121" s="501"/>
    </row>
    <row r="122" spans="1:20" s="429" customFormat="1" ht="15.75" hidden="1" customHeight="1">
      <c r="A122" s="509"/>
      <c r="B122" s="509"/>
      <c r="F122" s="501"/>
      <c r="G122" s="501"/>
      <c r="H122" s="501"/>
      <c r="I122" s="501"/>
      <c r="J122" s="501"/>
      <c r="K122" s="501"/>
      <c r="L122" s="501"/>
      <c r="M122" s="501"/>
      <c r="N122" s="501"/>
      <c r="O122" s="501"/>
      <c r="P122" s="501"/>
      <c r="Q122" s="501"/>
      <c r="R122" s="501"/>
      <c r="S122" s="501"/>
      <c r="T122" s="501"/>
    </row>
    <row r="123" spans="1:20" s="429" customFormat="1" ht="15.75" hidden="1" customHeight="1">
      <c r="A123" s="509"/>
      <c r="B123" s="509"/>
      <c r="F123" s="501"/>
      <c r="G123" s="501"/>
      <c r="H123" s="501"/>
      <c r="I123" s="501"/>
      <c r="J123" s="501"/>
      <c r="K123" s="501"/>
      <c r="L123" s="501"/>
      <c r="M123" s="501"/>
      <c r="N123" s="501"/>
      <c r="O123" s="501"/>
      <c r="P123" s="501"/>
      <c r="Q123" s="501"/>
      <c r="R123" s="501"/>
      <c r="S123" s="501"/>
      <c r="T123" s="501"/>
    </row>
    <row r="124" spans="1:20" s="429" customFormat="1" ht="15.75" hidden="1" customHeight="1">
      <c r="A124" s="509"/>
      <c r="B124" s="509"/>
      <c r="F124" s="501"/>
      <c r="G124" s="501"/>
      <c r="H124" s="501"/>
      <c r="I124" s="501"/>
      <c r="J124" s="501"/>
      <c r="K124" s="501"/>
      <c r="L124" s="501"/>
      <c r="M124" s="501"/>
      <c r="N124" s="501"/>
      <c r="O124" s="501"/>
      <c r="P124" s="501"/>
      <c r="Q124" s="501"/>
      <c r="R124" s="501"/>
      <c r="S124" s="501"/>
      <c r="T124" s="501"/>
    </row>
    <row r="125" spans="1:20" s="429" customFormat="1" ht="15.75" hidden="1" customHeight="1">
      <c r="A125" s="509"/>
      <c r="B125" s="509"/>
      <c r="F125" s="501"/>
      <c r="G125" s="501"/>
      <c r="H125" s="501"/>
      <c r="I125" s="501"/>
      <c r="J125" s="501"/>
      <c r="K125" s="501"/>
      <c r="L125" s="501"/>
      <c r="M125" s="501"/>
      <c r="N125" s="501"/>
      <c r="O125" s="501"/>
      <c r="P125" s="501"/>
      <c r="Q125" s="501"/>
      <c r="R125" s="501"/>
      <c r="S125" s="501"/>
      <c r="T125" s="501"/>
    </row>
    <row r="126" spans="1:20" s="429" customFormat="1" ht="15.75" hidden="1" customHeight="1">
      <c r="A126" s="509"/>
      <c r="B126" s="509"/>
      <c r="F126" s="501"/>
      <c r="G126" s="501"/>
      <c r="H126" s="501"/>
      <c r="I126" s="501"/>
      <c r="J126" s="501"/>
      <c r="K126" s="501"/>
      <c r="L126" s="501"/>
      <c r="M126" s="501"/>
      <c r="N126" s="501"/>
      <c r="O126" s="501"/>
      <c r="P126" s="501"/>
      <c r="Q126" s="501"/>
      <c r="R126" s="501"/>
      <c r="S126" s="501"/>
      <c r="T126" s="501"/>
    </row>
    <row r="127" spans="1:20" s="429" customFormat="1" ht="15.75" hidden="1" customHeight="1">
      <c r="A127" s="509"/>
      <c r="B127" s="509"/>
      <c r="F127" s="501"/>
      <c r="G127" s="501"/>
      <c r="H127" s="501"/>
      <c r="I127" s="501"/>
      <c r="J127" s="501"/>
      <c r="K127" s="501"/>
      <c r="L127" s="501"/>
      <c r="M127" s="501"/>
      <c r="N127" s="501"/>
      <c r="O127" s="501"/>
      <c r="P127" s="501"/>
      <c r="Q127" s="501"/>
      <c r="R127" s="501"/>
      <c r="S127" s="501"/>
      <c r="T127" s="501"/>
    </row>
    <row r="128" spans="1:20" s="429" customFormat="1" ht="15.75" hidden="1" customHeight="1">
      <c r="A128" s="509"/>
      <c r="B128" s="509"/>
      <c r="F128" s="501"/>
      <c r="G128" s="501"/>
      <c r="H128" s="501"/>
      <c r="I128" s="501"/>
      <c r="J128" s="501"/>
      <c r="K128" s="501"/>
      <c r="L128" s="501"/>
      <c r="M128" s="501"/>
      <c r="N128" s="501"/>
      <c r="O128" s="501"/>
      <c r="P128" s="501"/>
      <c r="Q128" s="501"/>
      <c r="R128" s="501"/>
      <c r="S128" s="501"/>
      <c r="T128" s="501"/>
    </row>
    <row r="129" spans="1:20" s="429" customFormat="1" ht="15.75" hidden="1" customHeight="1">
      <c r="A129" s="509"/>
      <c r="B129" s="509"/>
      <c r="F129" s="501"/>
      <c r="G129" s="501"/>
      <c r="H129" s="501"/>
      <c r="I129" s="501"/>
      <c r="J129" s="501"/>
      <c r="K129" s="501"/>
      <c r="L129" s="501"/>
      <c r="M129" s="501"/>
      <c r="N129" s="501"/>
      <c r="O129" s="501"/>
      <c r="P129" s="501"/>
      <c r="Q129" s="501"/>
      <c r="R129" s="501"/>
      <c r="S129" s="501"/>
      <c r="T129" s="501"/>
    </row>
    <row r="130" spans="1:20" s="429" customFormat="1" ht="15.75" hidden="1" customHeight="1">
      <c r="A130" s="509"/>
      <c r="B130" s="509"/>
      <c r="F130" s="501"/>
      <c r="G130" s="501"/>
      <c r="H130" s="501"/>
      <c r="I130" s="501"/>
      <c r="J130" s="501"/>
      <c r="K130" s="501"/>
      <c r="L130" s="501"/>
      <c r="M130" s="501"/>
      <c r="N130" s="501"/>
      <c r="O130" s="501"/>
      <c r="P130" s="501"/>
      <c r="Q130" s="501"/>
      <c r="R130" s="501"/>
      <c r="S130" s="501"/>
      <c r="T130" s="501"/>
    </row>
    <row r="131" spans="1:20" s="429" customFormat="1" ht="15.75" hidden="1" customHeight="1">
      <c r="A131" s="509"/>
      <c r="B131" s="509"/>
      <c r="F131" s="501"/>
      <c r="G131" s="501"/>
      <c r="H131" s="501"/>
      <c r="I131" s="501"/>
      <c r="J131" s="501"/>
      <c r="K131" s="501"/>
      <c r="L131" s="501"/>
      <c r="M131" s="501"/>
      <c r="N131" s="501"/>
      <c r="O131" s="501"/>
      <c r="P131" s="501"/>
      <c r="Q131" s="501"/>
      <c r="R131" s="501"/>
      <c r="S131" s="501"/>
      <c r="T131" s="501"/>
    </row>
    <row r="132" spans="1:20" s="429" customFormat="1" ht="15.75" hidden="1" customHeight="1">
      <c r="A132" s="509"/>
      <c r="B132" s="509"/>
      <c r="F132" s="501"/>
      <c r="G132" s="501"/>
      <c r="H132" s="501"/>
      <c r="I132" s="501"/>
      <c r="J132" s="501"/>
      <c r="K132" s="501"/>
      <c r="L132" s="501"/>
      <c r="M132" s="501"/>
      <c r="N132" s="501"/>
      <c r="O132" s="501"/>
      <c r="P132" s="501"/>
      <c r="Q132" s="501"/>
      <c r="R132" s="501"/>
      <c r="S132" s="501"/>
      <c r="T132" s="501"/>
    </row>
    <row r="133" spans="1:20" s="429" customFormat="1" ht="15.75" hidden="1" customHeight="1">
      <c r="A133" s="509"/>
      <c r="B133" s="509"/>
      <c r="F133" s="501"/>
      <c r="G133" s="501"/>
      <c r="H133" s="501"/>
      <c r="I133" s="501"/>
      <c r="J133" s="501"/>
      <c r="K133" s="501"/>
      <c r="L133" s="501"/>
      <c r="M133" s="501"/>
      <c r="N133" s="501"/>
      <c r="O133" s="501"/>
      <c r="P133" s="501"/>
      <c r="Q133" s="501"/>
      <c r="R133" s="501"/>
      <c r="S133" s="501"/>
      <c r="T133" s="501"/>
    </row>
    <row r="134" spans="1:20" s="429" customFormat="1" ht="15.75" hidden="1" customHeight="1">
      <c r="A134" s="509"/>
      <c r="B134" s="509"/>
      <c r="F134" s="501"/>
      <c r="G134" s="501"/>
      <c r="H134" s="501"/>
      <c r="I134" s="501"/>
      <c r="J134" s="501"/>
      <c r="K134" s="501"/>
      <c r="L134" s="501"/>
      <c r="M134" s="501"/>
      <c r="N134" s="501"/>
      <c r="O134" s="501"/>
      <c r="P134" s="501"/>
      <c r="Q134" s="501"/>
      <c r="R134" s="501"/>
      <c r="S134" s="501"/>
      <c r="T134" s="501"/>
    </row>
    <row r="135" spans="1:20" s="429" customFormat="1" ht="15.75" hidden="1" customHeight="1">
      <c r="A135" s="509"/>
      <c r="B135" s="509"/>
      <c r="F135" s="501"/>
      <c r="G135" s="501"/>
      <c r="H135" s="501"/>
      <c r="I135" s="501"/>
      <c r="J135" s="501"/>
      <c r="K135" s="501"/>
      <c r="L135" s="501"/>
      <c r="M135" s="501"/>
      <c r="N135" s="501"/>
      <c r="O135" s="501"/>
      <c r="P135" s="501"/>
      <c r="Q135" s="501"/>
      <c r="R135" s="501"/>
      <c r="S135" s="501"/>
      <c r="T135" s="501"/>
    </row>
    <row r="136" spans="1:20" s="429" customFormat="1" ht="15.75" hidden="1" customHeight="1">
      <c r="A136" s="509"/>
      <c r="B136" s="509"/>
      <c r="F136" s="501"/>
      <c r="G136" s="501"/>
      <c r="H136" s="501"/>
      <c r="I136" s="501"/>
      <c r="J136" s="501"/>
      <c r="K136" s="501"/>
      <c r="L136" s="501"/>
      <c r="M136" s="501"/>
      <c r="N136" s="501"/>
      <c r="O136" s="501"/>
      <c r="P136" s="501"/>
      <c r="Q136" s="501"/>
      <c r="R136" s="501"/>
      <c r="S136" s="501"/>
      <c r="T136" s="501"/>
    </row>
    <row r="137" spans="1:20" s="429" customFormat="1" ht="15.75" hidden="1" customHeight="1">
      <c r="A137" s="509"/>
      <c r="B137" s="509"/>
      <c r="F137" s="501"/>
      <c r="G137" s="501"/>
      <c r="H137" s="501"/>
      <c r="I137" s="501"/>
      <c r="J137" s="501"/>
      <c r="K137" s="501"/>
      <c r="L137" s="501"/>
      <c r="M137" s="501"/>
      <c r="N137" s="501"/>
      <c r="O137" s="501"/>
      <c r="P137" s="501"/>
      <c r="Q137" s="501"/>
      <c r="R137" s="501"/>
      <c r="S137" s="501"/>
      <c r="T137" s="501"/>
    </row>
    <row r="138" spans="1:20" s="429" customFormat="1" ht="15.75" hidden="1" customHeight="1">
      <c r="A138" s="509"/>
      <c r="B138" s="509"/>
      <c r="F138" s="501"/>
      <c r="G138" s="501"/>
      <c r="H138" s="501"/>
      <c r="I138" s="501"/>
      <c r="J138" s="501"/>
      <c r="K138" s="501"/>
      <c r="L138" s="501"/>
      <c r="M138" s="501"/>
      <c r="N138" s="501"/>
      <c r="O138" s="501"/>
      <c r="P138" s="501"/>
      <c r="Q138" s="501"/>
      <c r="R138" s="501"/>
      <c r="S138" s="501"/>
      <c r="T138" s="501"/>
    </row>
    <row r="139" spans="1:20" s="429" customFormat="1" ht="15.75" hidden="1" customHeight="1">
      <c r="A139" s="509"/>
      <c r="B139" s="509"/>
      <c r="F139" s="501"/>
      <c r="G139" s="501"/>
      <c r="H139" s="501"/>
      <c r="I139" s="501"/>
      <c r="J139" s="501"/>
      <c r="K139" s="501"/>
      <c r="L139" s="501"/>
      <c r="M139" s="501"/>
      <c r="N139" s="501"/>
      <c r="O139" s="501"/>
      <c r="P139" s="501"/>
      <c r="Q139" s="501"/>
      <c r="R139" s="501"/>
      <c r="S139" s="501"/>
      <c r="T139" s="501"/>
    </row>
    <row r="140" spans="1:20" s="429" customFormat="1" ht="15.75" hidden="1" customHeight="1">
      <c r="A140" s="509"/>
      <c r="B140" s="509"/>
      <c r="F140" s="501"/>
      <c r="G140" s="501"/>
      <c r="H140" s="501"/>
      <c r="I140" s="501"/>
      <c r="J140" s="501"/>
      <c r="K140" s="501"/>
      <c r="L140" s="501"/>
      <c r="M140" s="501"/>
      <c r="N140" s="501"/>
      <c r="O140" s="501"/>
      <c r="P140" s="501"/>
      <c r="Q140" s="501"/>
      <c r="R140" s="501"/>
      <c r="S140" s="501"/>
      <c r="T140" s="501"/>
    </row>
    <row r="141" spans="1:20" s="429" customFormat="1" ht="15.75" hidden="1" customHeight="1">
      <c r="A141" s="509"/>
      <c r="B141" s="509"/>
      <c r="F141" s="501"/>
      <c r="G141" s="501"/>
      <c r="H141" s="501"/>
      <c r="I141" s="501"/>
      <c r="J141" s="501"/>
      <c r="K141" s="501"/>
      <c r="L141" s="501"/>
      <c r="M141" s="501"/>
      <c r="N141" s="501"/>
      <c r="O141" s="501"/>
      <c r="P141" s="501"/>
      <c r="Q141" s="501"/>
      <c r="R141" s="501"/>
      <c r="S141" s="501"/>
      <c r="T141" s="501"/>
    </row>
    <row r="142" spans="1:20" s="429" customFormat="1" ht="15.75" hidden="1" customHeight="1">
      <c r="A142" s="509"/>
      <c r="B142" s="509"/>
      <c r="F142" s="501"/>
      <c r="G142" s="501"/>
      <c r="H142" s="501"/>
      <c r="I142" s="501"/>
      <c r="J142" s="501"/>
      <c r="K142" s="501"/>
      <c r="L142" s="501"/>
      <c r="M142" s="501"/>
      <c r="N142" s="501"/>
      <c r="O142" s="501"/>
      <c r="P142" s="501"/>
      <c r="Q142" s="501"/>
      <c r="R142" s="501"/>
      <c r="S142" s="501"/>
      <c r="T142" s="501"/>
    </row>
    <row r="143" spans="1:20" s="429" customFormat="1" ht="15.75" hidden="1" customHeight="1">
      <c r="A143" s="509"/>
      <c r="B143" s="509"/>
      <c r="F143" s="501"/>
      <c r="G143" s="501"/>
      <c r="H143" s="501"/>
      <c r="I143" s="501"/>
      <c r="J143" s="501"/>
      <c r="K143" s="501"/>
      <c r="L143" s="501"/>
      <c r="M143" s="501"/>
      <c r="N143" s="501"/>
      <c r="O143" s="501"/>
      <c r="P143" s="501"/>
      <c r="Q143" s="501"/>
      <c r="R143" s="501"/>
      <c r="S143" s="501"/>
      <c r="T143" s="501"/>
    </row>
    <row r="144" spans="1:20" s="429" customFormat="1" ht="15.75" hidden="1" customHeight="1">
      <c r="A144" s="509"/>
      <c r="B144" s="509"/>
      <c r="F144" s="501"/>
      <c r="G144" s="501"/>
      <c r="H144" s="501"/>
      <c r="I144" s="501"/>
      <c r="J144" s="501"/>
      <c r="K144" s="501"/>
      <c r="L144" s="501"/>
      <c r="M144" s="501"/>
      <c r="N144" s="501"/>
      <c r="O144" s="501"/>
      <c r="P144" s="501"/>
      <c r="Q144" s="501"/>
      <c r="R144" s="501"/>
      <c r="S144" s="501"/>
      <c r="T144" s="501"/>
    </row>
    <row r="145" spans="1:20" s="429" customFormat="1" ht="15.75" hidden="1" customHeight="1">
      <c r="A145" s="509"/>
      <c r="B145" s="509"/>
      <c r="F145" s="501"/>
      <c r="G145" s="501"/>
      <c r="H145" s="501"/>
      <c r="I145" s="501"/>
      <c r="J145" s="501"/>
      <c r="K145" s="501"/>
      <c r="L145" s="501"/>
      <c r="M145" s="501"/>
      <c r="N145" s="501"/>
      <c r="O145" s="501"/>
      <c r="P145" s="501"/>
      <c r="Q145" s="501"/>
      <c r="R145" s="501"/>
      <c r="S145" s="501"/>
      <c r="T145" s="501"/>
    </row>
    <row r="146" spans="1:20" s="429" customFormat="1" ht="15.75" hidden="1" customHeight="1">
      <c r="A146" s="509"/>
      <c r="B146" s="509"/>
      <c r="F146" s="501"/>
      <c r="G146" s="501"/>
      <c r="H146" s="501"/>
      <c r="I146" s="501"/>
      <c r="J146" s="501"/>
      <c r="K146" s="501"/>
      <c r="L146" s="501"/>
      <c r="M146" s="501"/>
      <c r="N146" s="501"/>
      <c r="O146" s="501"/>
      <c r="P146" s="501"/>
      <c r="Q146" s="501"/>
      <c r="R146" s="501"/>
      <c r="S146" s="501"/>
      <c r="T146" s="501"/>
    </row>
    <row r="147" spans="1:20" s="429" customFormat="1" ht="15.75" hidden="1" customHeight="1">
      <c r="A147" s="509"/>
      <c r="B147" s="509"/>
      <c r="F147" s="501"/>
      <c r="G147" s="501"/>
      <c r="H147" s="501"/>
      <c r="I147" s="501"/>
      <c r="J147" s="501"/>
      <c r="K147" s="501"/>
      <c r="L147" s="501"/>
      <c r="M147" s="501"/>
      <c r="N147" s="501"/>
      <c r="O147" s="501"/>
      <c r="P147" s="501"/>
      <c r="Q147" s="501"/>
      <c r="R147" s="501"/>
      <c r="S147" s="501"/>
      <c r="T147" s="501"/>
    </row>
    <row r="148" spans="1:20" s="429" customFormat="1" ht="15.75" hidden="1" customHeight="1">
      <c r="A148" s="509"/>
      <c r="B148" s="509"/>
      <c r="F148" s="501"/>
      <c r="G148" s="501"/>
      <c r="H148" s="501"/>
      <c r="I148" s="501"/>
      <c r="J148" s="501"/>
      <c r="K148" s="501"/>
      <c r="L148" s="501"/>
      <c r="M148" s="501"/>
      <c r="N148" s="501"/>
      <c r="O148" s="501"/>
      <c r="P148" s="501"/>
      <c r="Q148" s="501"/>
      <c r="R148" s="501"/>
      <c r="S148" s="501"/>
      <c r="T148" s="501"/>
    </row>
    <row r="149" spans="1:20" s="429" customFormat="1" ht="15.75" hidden="1" customHeight="1">
      <c r="A149" s="509"/>
      <c r="B149" s="509"/>
      <c r="F149" s="501"/>
      <c r="G149" s="501"/>
      <c r="H149" s="501"/>
      <c r="I149" s="501"/>
      <c r="J149" s="501"/>
      <c r="K149" s="501"/>
      <c r="L149" s="501"/>
      <c r="M149" s="501"/>
      <c r="N149" s="501"/>
      <c r="O149" s="501"/>
      <c r="P149" s="501"/>
      <c r="Q149" s="501"/>
      <c r="R149" s="501"/>
      <c r="S149" s="501"/>
      <c r="T149" s="501"/>
    </row>
    <row r="150" spans="1:20" s="429" customFormat="1" ht="15.75" hidden="1" customHeight="1">
      <c r="A150" s="509"/>
      <c r="B150" s="509"/>
      <c r="F150" s="501"/>
      <c r="G150" s="501"/>
      <c r="H150" s="501"/>
      <c r="I150" s="501"/>
      <c r="J150" s="501"/>
      <c r="K150" s="501"/>
      <c r="L150" s="501"/>
      <c r="M150" s="501"/>
      <c r="N150" s="501"/>
      <c r="O150" s="501"/>
      <c r="P150" s="501"/>
      <c r="Q150" s="501"/>
      <c r="R150" s="501"/>
      <c r="S150" s="501"/>
      <c r="T150" s="501"/>
    </row>
    <row r="151" spans="1:20" s="429" customFormat="1" ht="15.75" hidden="1" customHeight="1">
      <c r="A151" s="509"/>
      <c r="B151" s="509"/>
      <c r="F151" s="501"/>
      <c r="G151" s="501"/>
      <c r="H151" s="501"/>
      <c r="I151" s="501"/>
      <c r="J151" s="501"/>
      <c r="K151" s="501"/>
      <c r="L151" s="501"/>
      <c r="M151" s="501"/>
      <c r="N151" s="501"/>
      <c r="O151" s="501"/>
      <c r="P151" s="501"/>
      <c r="Q151" s="501"/>
      <c r="R151" s="501"/>
      <c r="S151" s="501"/>
      <c r="T151" s="501"/>
    </row>
    <row r="152" spans="1:20" s="429" customFormat="1" ht="15.75" hidden="1" customHeight="1">
      <c r="A152" s="509"/>
      <c r="B152" s="509"/>
      <c r="F152" s="501"/>
      <c r="G152" s="501"/>
      <c r="H152" s="501"/>
      <c r="I152" s="501"/>
      <c r="J152" s="501"/>
      <c r="K152" s="501"/>
      <c r="L152" s="501"/>
      <c r="M152" s="501"/>
      <c r="N152" s="501"/>
      <c r="O152" s="501"/>
      <c r="P152" s="501"/>
      <c r="Q152" s="501"/>
      <c r="R152" s="501"/>
      <c r="S152" s="501"/>
      <c r="T152" s="501"/>
    </row>
    <row r="153" spans="1:20" s="429" customFormat="1" ht="15.75" hidden="1" customHeight="1">
      <c r="A153" s="509"/>
      <c r="B153" s="509"/>
      <c r="F153" s="501"/>
      <c r="G153" s="501"/>
      <c r="H153" s="501"/>
      <c r="I153" s="501"/>
      <c r="J153" s="501"/>
      <c r="K153" s="501"/>
      <c r="L153" s="501"/>
      <c r="M153" s="501"/>
      <c r="N153" s="501"/>
      <c r="O153" s="501"/>
      <c r="P153" s="501"/>
      <c r="Q153" s="501"/>
      <c r="R153" s="501"/>
      <c r="S153" s="501"/>
      <c r="T153" s="501"/>
    </row>
    <row r="154" spans="1:20" s="429" customFormat="1" ht="15.75" hidden="1" customHeight="1">
      <c r="A154" s="509"/>
      <c r="B154" s="509"/>
      <c r="F154" s="501"/>
      <c r="G154" s="501"/>
      <c r="H154" s="501"/>
      <c r="I154" s="501"/>
      <c r="J154" s="501"/>
      <c r="K154" s="501"/>
      <c r="L154" s="501"/>
      <c r="M154" s="501"/>
      <c r="N154" s="501"/>
      <c r="O154" s="501"/>
      <c r="P154" s="501"/>
      <c r="Q154" s="501"/>
      <c r="R154" s="501"/>
      <c r="S154" s="501"/>
      <c r="T154" s="501"/>
    </row>
    <row r="155" spans="1:20" s="429" customFormat="1" ht="15.75" hidden="1" customHeight="1">
      <c r="A155" s="509"/>
      <c r="B155" s="509"/>
      <c r="F155" s="501"/>
      <c r="G155" s="501"/>
      <c r="H155" s="501"/>
      <c r="I155" s="501"/>
      <c r="J155" s="501"/>
      <c r="K155" s="501"/>
      <c r="L155" s="501"/>
      <c r="M155" s="501"/>
      <c r="N155" s="501"/>
      <c r="O155" s="501"/>
      <c r="P155" s="501"/>
      <c r="Q155" s="501"/>
      <c r="R155" s="501"/>
      <c r="S155" s="501"/>
      <c r="T155" s="501"/>
    </row>
    <row r="156" spans="1:20" s="429" customFormat="1" ht="15.75" hidden="1" customHeight="1">
      <c r="A156" s="509"/>
      <c r="B156" s="509"/>
      <c r="F156" s="501"/>
      <c r="G156" s="501"/>
      <c r="H156" s="501"/>
      <c r="I156" s="501"/>
      <c r="J156" s="501"/>
      <c r="K156" s="501"/>
      <c r="L156" s="501"/>
      <c r="M156" s="501"/>
      <c r="N156" s="501"/>
      <c r="O156" s="501"/>
      <c r="P156" s="501"/>
      <c r="Q156" s="501"/>
      <c r="R156" s="501"/>
      <c r="S156" s="501"/>
      <c r="T156" s="501"/>
    </row>
    <row r="157" spans="1:20" s="429" customFormat="1" ht="15.75" hidden="1" customHeight="1">
      <c r="A157" s="509"/>
      <c r="B157" s="509"/>
      <c r="F157" s="501"/>
      <c r="G157" s="501"/>
      <c r="H157" s="501"/>
      <c r="I157" s="501"/>
      <c r="J157" s="501"/>
      <c r="K157" s="501"/>
      <c r="L157" s="501"/>
      <c r="M157" s="501"/>
      <c r="N157" s="501"/>
      <c r="O157" s="501"/>
      <c r="P157" s="501"/>
      <c r="Q157" s="501"/>
      <c r="R157" s="501"/>
      <c r="S157" s="501"/>
      <c r="T157" s="501"/>
    </row>
    <row r="158" spans="1:20" s="429" customFormat="1" ht="15.75" hidden="1" customHeight="1">
      <c r="A158" s="509"/>
      <c r="B158" s="509"/>
      <c r="F158" s="501"/>
      <c r="G158" s="501"/>
      <c r="H158" s="501"/>
      <c r="I158" s="501"/>
      <c r="J158" s="501"/>
      <c r="K158" s="501"/>
      <c r="L158" s="501"/>
      <c r="M158" s="501"/>
      <c r="N158" s="501"/>
      <c r="O158" s="501"/>
      <c r="P158" s="501"/>
      <c r="Q158" s="501"/>
      <c r="R158" s="501"/>
      <c r="S158" s="501"/>
      <c r="T158" s="501"/>
    </row>
    <row r="159" spans="1:20" s="429" customFormat="1" ht="15.75" hidden="1" customHeight="1">
      <c r="A159" s="509"/>
      <c r="B159" s="509"/>
      <c r="F159" s="501"/>
      <c r="G159" s="501"/>
      <c r="H159" s="501"/>
      <c r="I159" s="501"/>
      <c r="J159" s="501"/>
      <c r="K159" s="501"/>
      <c r="L159" s="501"/>
      <c r="M159" s="501"/>
      <c r="N159" s="501"/>
      <c r="O159" s="501"/>
      <c r="P159" s="501"/>
      <c r="Q159" s="501"/>
      <c r="R159" s="501"/>
      <c r="S159" s="501"/>
      <c r="T159" s="501"/>
    </row>
    <row r="160" spans="1:20" s="429" customFormat="1" ht="15.75" hidden="1" customHeight="1">
      <c r="A160" s="509"/>
      <c r="B160" s="509"/>
      <c r="F160" s="501"/>
      <c r="G160" s="501"/>
      <c r="H160" s="501"/>
      <c r="I160" s="501"/>
      <c r="J160" s="501"/>
      <c r="K160" s="501"/>
      <c r="L160" s="501"/>
      <c r="M160" s="501"/>
      <c r="N160" s="501"/>
      <c r="O160" s="501"/>
      <c r="P160" s="501"/>
      <c r="Q160" s="501"/>
      <c r="R160" s="501"/>
      <c r="S160" s="501"/>
      <c r="T160" s="501"/>
    </row>
    <row r="161" spans="1:20" s="429" customFormat="1" ht="15.75" hidden="1" customHeight="1">
      <c r="A161" s="509"/>
      <c r="B161" s="509"/>
      <c r="F161" s="501"/>
      <c r="G161" s="501"/>
      <c r="H161" s="501"/>
      <c r="I161" s="501"/>
      <c r="J161" s="501"/>
      <c r="K161" s="501"/>
      <c r="L161" s="501"/>
      <c r="M161" s="501"/>
      <c r="N161" s="501"/>
      <c r="O161" s="501"/>
      <c r="P161" s="501"/>
      <c r="Q161" s="501"/>
      <c r="R161" s="501"/>
      <c r="S161" s="501"/>
      <c r="T161" s="501"/>
    </row>
    <row r="162" spans="1:20" s="429" customFormat="1" ht="15.75" hidden="1" customHeight="1">
      <c r="A162" s="509"/>
      <c r="B162" s="509"/>
      <c r="F162" s="501"/>
      <c r="G162" s="501"/>
      <c r="H162" s="501"/>
      <c r="I162" s="501"/>
      <c r="J162" s="501"/>
      <c r="K162" s="501"/>
      <c r="L162" s="501"/>
      <c r="M162" s="501"/>
      <c r="N162" s="501"/>
      <c r="O162" s="501"/>
      <c r="P162" s="501"/>
      <c r="Q162" s="501"/>
      <c r="R162" s="501"/>
      <c r="S162" s="501"/>
      <c r="T162" s="501"/>
    </row>
    <row r="163" spans="1:20" s="429" customFormat="1" ht="15.75" hidden="1" customHeight="1">
      <c r="A163" s="509"/>
      <c r="B163" s="509"/>
      <c r="F163" s="501"/>
      <c r="G163" s="501"/>
      <c r="H163" s="501"/>
      <c r="I163" s="501"/>
      <c r="J163" s="501"/>
      <c r="K163" s="501"/>
      <c r="L163" s="501"/>
      <c r="M163" s="501"/>
      <c r="N163" s="501"/>
      <c r="O163" s="501"/>
      <c r="P163" s="501"/>
      <c r="Q163" s="501"/>
      <c r="R163" s="501"/>
      <c r="S163" s="501"/>
      <c r="T163" s="501"/>
    </row>
    <row r="164" spans="1:20" s="429" customFormat="1" ht="15.75" hidden="1" customHeight="1">
      <c r="A164" s="509"/>
      <c r="B164" s="509"/>
      <c r="F164" s="501"/>
      <c r="G164" s="501"/>
      <c r="H164" s="501"/>
      <c r="I164" s="501"/>
      <c r="J164" s="501"/>
      <c r="K164" s="501"/>
      <c r="L164" s="501"/>
      <c r="M164" s="501"/>
      <c r="N164" s="501"/>
      <c r="O164" s="501"/>
      <c r="P164" s="501"/>
      <c r="Q164" s="501"/>
      <c r="R164" s="501"/>
      <c r="S164" s="501"/>
      <c r="T164" s="501"/>
    </row>
    <row r="165" spans="1:20" s="429" customFormat="1" ht="15.75" hidden="1" customHeight="1">
      <c r="A165" s="509"/>
      <c r="B165" s="509"/>
      <c r="F165" s="501"/>
      <c r="G165" s="501"/>
      <c r="H165" s="501"/>
      <c r="I165" s="501"/>
      <c r="J165" s="501"/>
      <c r="K165" s="501"/>
      <c r="L165" s="501"/>
      <c r="M165" s="501"/>
      <c r="N165" s="501"/>
      <c r="O165" s="501"/>
      <c r="P165" s="501"/>
      <c r="Q165" s="501"/>
      <c r="R165" s="501"/>
      <c r="S165" s="501"/>
      <c r="T165" s="501"/>
    </row>
    <row r="166" spans="1:20" s="429" customFormat="1" ht="15.75" hidden="1" customHeight="1">
      <c r="A166" s="509"/>
      <c r="B166" s="509"/>
      <c r="F166" s="501"/>
      <c r="G166" s="501"/>
      <c r="H166" s="501"/>
      <c r="I166" s="501"/>
      <c r="J166" s="501"/>
      <c r="K166" s="501"/>
      <c r="L166" s="501"/>
      <c r="M166" s="501"/>
      <c r="N166" s="501"/>
      <c r="O166" s="501"/>
      <c r="P166" s="501"/>
      <c r="Q166" s="501"/>
      <c r="R166" s="501"/>
      <c r="S166" s="501"/>
      <c r="T166" s="501"/>
    </row>
    <row r="167" spans="1:20" s="429" customFormat="1" ht="15.75" hidden="1" customHeight="1">
      <c r="A167" s="509"/>
      <c r="B167" s="509"/>
      <c r="F167" s="501"/>
      <c r="G167" s="501"/>
      <c r="H167" s="501"/>
      <c r="I167" s="501"/>
      <c r="J167" s="501"/>
      <c r="K167" s="501"/>
      <c r="L167" s="501"/>
      <c r="M167" s="501"/>
      <c r="N167" s="501"/>
      <c r="O167" s="501"/>
      <c r="P167" s="501"/>
      <c r="Q167" s="501"/>
      <c r="R167" s="501"/>
      <c r="S167" s="501"/>
      <c r="T167" s="501"/>
    </row>
    <row r="168" spans="1:20" s="429" customFormat="1" ht="15.75" hidden="1" customHeight="1">
      <c r="A168" s="509"/>
      <c r="B168" s="509"/>
      <c r="F168" s="501"/>
      <c r="G168" s="501"/>
      <c r="H168" s="501"/>
      <c r="I168" s="501"/>
      <c r="J168" s="501"/>
      <c r="K168" s="501"/>
      <c r="L168" s="501"/>
      <c r="M168" s="501"/>
      <c r="N168" s="501"/>
      <c r="O168" s="501"/>
      <c r="P168" s="501"/>
      <c r="Q168" s="501"/>
      <c r="R168" s="501"/>
      <c r="S168" s="501"/>
      <c r="T168" s="501"/>
    </row>
    <row r="169" spans="1:20" s="429" customFormat="1" ht="15.75" hidden="1" customHeight="1">
      <c r="A169" s="509"/>
      <c r="B169" s="509"/>
      <c r="F169" s="501"/>
      <c r="G169" s="501"/>
      <c r="H169" s="501"/>
      <c r="I169" s="501"/>
      <c r="J169" s="501"/>
      <c r="K169" s="501"/>
      <c r="L169" s="501"/>
      <c r="M169" s="501"/>
      <c r="N169" s="501"/>
      <c r="O169" s="501"/>
      <c r="P169" s="501"/>
      <c r="Q169" s="501"/>
      <c r="R169" s="501"/>
      <c r="S169" s="501"/>
      <c r="T169" s="501"/>
    </row>
    <row r="170" spans="1:20" s="429" customFormat="1" ht="15.75" hidden="1" customHeight="1">
      <c r="A170" s="509"/>
      <c r="B170" s="509"/>
      <c r="F170" s="501"/>
      <c r="G170" s="501"/>
      <c r="H170" s="501"/>
      <c r="I170" s="501"/>
      <c r="J170" s="501"/>
      <c r="K170" s="501"/>
      <c r="L170" s="501"/>
      <c r="M170" s="501"/>
      <c r="N170" s="501"/>
      <c r="O170" s="501"/>
      <c r="P170" s="501"/>
      <c r="Q170" s="501"/>
      <c r="R170" s="501"/>
      <c r="S170" s="501"/>
      <c r="T170" s="501"/>
    </row>
    <row r="171" spans="1:20" s="429" customFormat="1" ht="15.75" hidden="1" customHeight="1">
      <c r="A171" s="509"/>
      <c r="B171" s="509"/>
      <c r="F171" s="501"/>
      <c r="G171" s="501"/>
      <c r="H171" s="501"/>
      <c r="I171" s="501"/>
      <c r="J171" s="501"/>
      <c r="K171" s="501"/>
      <c r="L171" s="501"/>
      <c r="M171" s="501"/>
      <c r="N171" s="501"/>
      <c r="O171" s="501"/>
      <c r="P171" s="501"/>
      <c r="Q171" s="501"/>
      <c r="R171" s="501"/>
      <c r="S171" s="501"/>
      <c r="T171" s="501"/>
    </row>
    <row r="172" spans="1:20" s="429" customFormat="1" ht="15.75" hidden="1" customHeight="1">
      <c r="A172" s="509"/>
      <c r="B172" s="509"/>
      <c r="F172" s="501"/>
      <c r="G172" s="501"/>
      <c r="H172" s="501"/>
      <c r="I172" s="501"/>
      <c r="J172" s="501"/>
      <c r="K172" s="501"/>
      <c r="L172" s="501"/>
      <c r="M172" s="501"/>
      <c r="N172" s="501"/>
      <c r="O172" s="501"/>
      <c r="P172" s="501"/>
      <c r="Q172" s="501"/>
      <c r="R172" s="501"/>
      <c r="S172" s="501"/>
      <c r="T172" s="501"/>
    </row>
    <row r="173" spans="1:20" s="429" customFormat="1" ht="15.75" hidden="1" customHeight="1">
      <c r="A173" s="509"/>
      <c r="B173" s="509"/>
      <c r="F173" s="501"/>
      <c r="G173" s="501"/>
      <c r="H173" s="501"/>
      <c r="I173" s="501"/>
      <c r="J173" s="501"/>
      <c r="K173" s="501"/>
      <c r="L173" s="501"/>
      <c r="M173" s="501"/>
      <c r="N173" s="501"/>
      <c r="O173" s="501"/>
      <c r="P173" s="501"/>
      <c r="Q173" s="501"/>
      <c r="R173" s="501"/>
      <c r="S173" s="501"/>
      <c r="T173" s="501"/>
    </row>
    <row r="174" spans="1:20" s="429" customFormat="1" ht="15.75" hidden="1" customHeight="1">
      <c r="A174" s="509"/>
      <c r="B174" s="509"/>
      <c r="F174" s="501"/>
      <c r="G174" s="501"/>
      <c r="H174" s="501"/>
      <c r="I174" s="501"/>
      <c r="J174" s="501"/>
      <c r="K174" s="501"/>
      <c r="L174" s="501"/>
      <c r="M174" s="501"/>
      <c r="N174" s="501"/>
      <c r="O174" s="501"/>
      <c r="P174" s="501"/>
      <c r="Q174" s="501"/>
      <c r="R174" s="501"/>
      <c r="S174" s="501"/>
      <c r="T174" s="501"/>
    </row>
    <row r="175" spans="1:20" s="429" customFormat="1" ht="15.75" hidden="1" customHeight="1">
      <c r="A175" s="509"/>
      <c r="B175" s="509"/>
      <c r="F175" s="501"/>
      <c r="G175" s="501"/>
      <c r="H175" s="501"/>
      <c r="I175" s="501"/>
      <c r="J175" s="501"/>
      <c r="K175" s="501"/>
      <c r="L175" s="501"/>
      <c r="M175" s="501"/>
      <c r="N175" s="501"/>
      <c r="O175" s="501"/>
      <c r="P175" s="501"/>
      <c r="Q175" s="501"/>
      <c r="R175" s="501"/>
      <c r="S175" s="501"/>
      <c r="T175" s="501"/>
    </row>
    <row r="176" spans="1:20" s="429" customFormat="1" ht="15.75" hidden="1" customHeight="1">
      <c r="A176" s="509"/>
      <c r="B176" s="509"/>
      <c r="F176" s="501"/>
      <c r="G176" s="501"/>
      <c r="H176" s="501"/>
      <c r="I176" s="501"/>
      <c r="J176" s="501"/>
      <c r="K176" s="501"/>
      <c r="L176" s="501"/>
      <c r="M176" s="501"/>
      <c r="N176" s="501"/>
      <c r="O176" s="501"/>
      <c r="P176" s="501"/>
      <c r="Q176" s="501"/>
      <c r="R176" s="501"/>
      <c r="S176" s="501"/>
      <c r="T176" s="501"/>
    </row>
    <row r="177" spans="1:21" s="429" customFormat="1" ht="15.75" hidden="1" customHeight="1">
      <c r="A177" s="509"/>
      <c r="B177" s="509"/>
      <c r="F177" s="501"/>
      <c r="G177" s="501"/>
      <c r="H177" s="501"/>
      <c r="I177" s="501"/>
      <c r="J177" s="501"/>
      <c r="K177" s="501"/>
      <c r="L177" s="501"/>
      <c r="M177" s="501"/>
      <c r="N177" s="501"/>
      <c r="O177" s="501"/>
      <c r="P177" s="501"/>
      <c r="Q177" s="501"/>
      <c r="R177" s="501"/>
      <c r="S177" s="501"/>
      <c r="T177" s="501"/>
    </row>
    <row r="178" spans="1:21" s="429" customFormat="1" ht="15.75" hidden="1" customHeight="1">
      <c r="A178" s="509"/>
      <c r="B178" s="509"/>
      <c r="F178" s="501"/>
      <c r="G178" s="501"/>
      <c r="H178" s="501"/>
      <c r="I178" s="501"/>
      <c r="J178" s="501"/>
      <c r="K178" s="501"/>
      <c r="L178" s="501"/>
      <c r="M178" s="501"/>
      <c r="N178" s="501"/>
      <c r="O178" s="501"/>
      <c r="P178" s="501"/>
      <c r="Q178" s="501"/>
      <c r="R178" s="501"/>
      <c r="S178" s="501"/>
      <c r="T178" s="501"/>
    </row>
    <row r="179" spans="1:21" s="429" customFormat="1" ht="15.75" hidden="1" customHeight="1">
      <c r="A179" s="509"/>
      <c r="B179" s="509"/>
      <c r="F179" s="501"/>
      <c r="G179" s="501"/>
      <c r="H179" s="501"/>
      <c r="I179" s="501"/>
      <c r="J179" s="501"/>
      <c r="K179" s="501"/>
      <c r="L179" s="501"/>
      <c r="M179" s="501"/>
      <c r="N179" s="501"/>
      <c r="O179" s="501"/>
      <c r="P179" s="501"/>
      <c r="Q179" s="501"/>
      <c r="R179" s="501"/>
      <c r="S179" s="501"/>
      <c r="T179" s="501"/>
    </row>
    <row r="180" spans="1:21" s="429" customFormat="1" ht="15.75" hidden="1" customHeight="1">
      <c r="A180" s="509"/>
      <c r="B180" s="509"/>
      <c r="F180" s="501"/>
      <c r="G180" s="501"/>
      <c r="H180" s="501"/>
      <c r="I180" s="501"/>
      <c r="J180" s="501"/>
      <c r="K180" s="501"/>
      <c r="L180" s="501"/>
      <c r="M180" s="501"/>
      <c r="N180" s="501"/>
      <c r="O180" s="501"/>
      <c r="P180" s="501"/>
      <c r="Q180" s="501"/>
      <c r="R180" s="501"/>
      <c r="S180" s="501"/>
      <c r="T180" s="501"/>
    </row>
    <row r="181" spans="1:21" s="429" customFormat="1" ht="15.75" hidden="1" customHeight="1">
      <c r="A181" s="509"/>
      <c r="B181" s="509"/>
      <c r="F181" s="501"/>
      <c r="G181" s="501"/>
      <c r="H181" s="501"/>
      <c r="I181" s="501"/>
      <c r="J181" s="501"/>
      <c r="K181" s="501"/>
      <c r="L181" s="501"/>
      <c r="M181" s="501"/>
      <c r="N181" s="501"/>
      <c r="O181" s="501"/>
      <c r="P181" s="501"/>
      <c r="Q181" s="501"/>
      <c r="R181" s="501"/>
      <c r="S181" s="501"/>
      <c r="T181" s="501"/>
    </row>
    <row r="182" spans="1:21" s="429" customFormat="1" ht="15.75" hidden="1" customHeight="1">
      <c r="A182" s="509"/>
      <c r="B182" s="509"/>
      <c r="F182" s="501"/>
      <c r="G182" s="501"/>
      <c r="H182" s="501"/>
      <c r="I182" s="501"/>
      <c r="J182" s="501"/>
      <c r="K182" s="501"/>
      <c r="L182" s="501"/>
      <c r="M182" s="501"/>
      <c r="N182" s="501"/>
      <c r="O182" s="501"/>
      <c r="P182" s="501"/>
      <c r="Q182" s="501"/>
      <c r="R182" s="501"/>
      <c r="S182" s="501"/>
      <c r="T182" s="501"/>
    </row>
    <row r="183" spans="1:21" ht="15.75" hidden="1" customHeight="1">
      <c r="E183" s="510"/>
      <c r="F183" s="511"/>
      <c r="G183" s="511"/>
      <c r="H183" s="511"/>
      <c r="I183" s="511"/>
      <c r="J183" s="511"/>
      <c r="K183" s="511"/>
      <c r="L183" s="511"/>
      <c r="M183" s="511"/>
      <c r="N183" s="511"/>
      <c r="O183" s="511"/>
      <c r="P183" s="511"/>
      <c r="Q183" s="511"/>
      <c r="R183" s="511"/>
      <c r="S183" s="511"/>
      <c r="T183" s="511"/>
      <c r="U183" s="512"/>
    </row>
    <row r="184" spans="1:21" ht="15.75" hidden="1" customHeight="1">
      <c r="E184" s="472"/>
    </row>
    <row r="185" spans="1:21" ht="15.75" hidden="1" customHeight="1">
      <c r="E185" s="472"/>
    </row>
    <row r="186" spans="1:21" ht="15.75" hidden="1" customHeight="1">
      <c r="E186" s="472"/>
    </row>
    <row r="187" spans="1:21" ht="15.75" hidden="1" customHeight="1">
      <c r="E187" s="472"/>
    </row>
    <row r="188" spans="1:21" ht="15.75" hidden="1" customHeight="1">
      <c r="E188" s="472"/>
    </row>
    <row r="189" spans="1:21" ht="15.75" hidden="1" customHeight="1">
      <c r="E189" s="472"/>
    </row>
    <row r="190" spans="1:21" ht="15.75" hidden="1" customHeight="1">
      <c r="E190" s="472"/>
    </row>
    <row r="191" spans="1:21" ht="15.75" hidden="1" customHeight="1">
      <c r="E191" s="472"/>
    </row>
    <row r="192" spans="1:21" ht="15.75" hidden="1" customHeight="1">
      <c r="E192" s="472"/>
    </row>
    <row r="193" spans="5:5" ht="15.75" hidden="1" customHeight="1">
      <c r="E193" s="472"/>
    </row>
    <row r="194" spans="5:5" ht="15.75" hidden="1" customHeight="1">
      <c r="E194" s="472"/>
    </row>
    <row r="195" spans="5:5" ht="15.75" hidden="1" customHeight="1">
      <c r="E195" s="472"/>
    </row>
    <row r="196" spans="5:5" ht="15.75" hidden="1" customHeight="1">
      <c r="E196" s="472"/>
    </row>
    <row r="197" spans="5:5" ht="15.75" hidden="1" customHeight="1">
      <c r="E197" s="472"/>
    </row>
    <row r="198" spans="5:5" ht="15.75" hidden="1" customHeight="1">
      <c r="E198" s="472"/>
    </row>
    <row r="199" spans="5:5" ht="15.75" hidden="1" customHeight="1">
      <c r="E199" s="472"/>
    </row>
    <row r="200" spans="5:5" ht="15.75" hidden="1" customHeight="1">
      <c r="E200" s="472"/>
    </row>
    <row r="201" spans="5:5" ht="15.75" hidden="1" customHeight="1">
      <c r="E201" s="472"/>
    </row>
    <row r="202" spans="5:5" ht="15.75" hidden="1" customHeight="1">
      <c r="E202" s="472"/>
    </row>
    <row r="203" spans="5:5" ht="15.75" hidden="1" customHeight="1">
      <c r="E203" s="472"/>
    </row>
    <row r="204" spans="5:5" ht="15.75" hidden="1" customHeight="1">
      <c r="E204" s="472"/>
    </row>
    <row r="205" spans="5:5" ht="15.75" hidden="1" customHeight="1">
      <c r="E205" s="472"/>
    </row>
    <row r="206" spans="5:5" ht="15.75" hidden="1" customHeight="1">
      <c r="E206" s="472"/>
    </row>
    <row r="207" spans="5:5" ht="15.75" hidden="1" customHeight="1">
      <c r="E207" s="472"/>
    </row>
    <row r="208" spans="5:5" ht="15.75" hidden="1" customHeight="1">
      <c r="E208" s="472"/>
    </row>
    <row r="209" spans="5:5" ht="15.75" hidden="1" customHeight="1">
      <c r="E209" s="472"/>
    </row>
    <row r="210" spans="5:5" ht="15.75" hidden="1" customHeight="1">
      <c r="E210" s="472"/>
    </row>
    <row r="211" spans="5:5" ht="15.75" hidden="1" customHeight="1">
      <c r="E211" s="472"/>
    </row>
    <row r="212" spans="5:5" ht="15.75" hidden="1" customHeight="1">
      <c r="E212" s="472"/>
    </row>
    <row r="213" spans="5:5" ht="15.75" hidden="1" customHeight="1">
      <c r="E213" s="472"/>
    </row>
    <row r="214" spans="5:5" ht="15.75" hidden="1" customHeight="1">
      <c r="E214" s="472"/>
    </row>
    <row r="215" spans="5:5" ht="15.75" hidden="1" customHeight="1">
      <c r="E215" s="472"/>
    </row>
    <row r="216" spans="5:5" ht="15.75" hidden="1" customHeight="1">
      <c r="E216" s="472"/>
    </row>
    <row r="217" spans="5:5" ht="15.75" hidden="1" customHeight="1">
      <c r="E217" s="472"/>
    </row>
    <row r="218" spans="5:5" ht="15.75" hidden="1" customHeight="1">
      <c r="E218" s="472"/>
    </row>
    <row r="219" spans="5:5" ht="15.75" hidden="1" customHeight="1">
      <c r="E219" s="472"/>
    </row>
    <row r="220" spans="5:5" ht="15.75" hidden="1" customHeight="1">
      <c r="E220" s="472"/>
    </row>
    <row r="221" spans="5:5" ht="15.75" hidden="1" customHeight="1">
      <c r="E221" s="472"/>
    </row>
    <row r="222" spans="5:5" ht="15.75" hidden="1" customHeight="1">
      <c r="E222" s="472"/>
    </row>
    <row r="223" spans="5:5" ht="15.75" hidden="1" customHeight="1">
      <c r="E223" s="472"/>
    </row>
    <row r="224" spans="5:5" ht="15.75" hidden="1" customHeight="1">
      <c r="E224" s="472"/>
    </row>
    <row r="225" spans="5:5" ht="15.75" hidden="1" customHeight="1">
      <c r="E225" s="472"/>
    </row>
    <row r="226" spans="5:5" ht="15.75" hidden="1" customHeight="1">
      <c r="E226" s="472"/>
    </row>
    <row r="227" spans="5:5" ht="15.75" hidden="1" customHeight="1">
      <c r="E227" s="472"/>
    </row>
    <row r="228" spans="5:5" ht="15.75" hidden="1" customHeight="1">
      <c r="E228" s="472"/>
    </row>
    <row r="229" spans="5:5" ht="15.75" hidden="1" customHeight="1">
      <c r="E229" s="472"/>
    </row>
    <row r="230" spans="5:5" ht="15.75" hidden="1" customHeight="1">
      <c r="E230" s="472"/>
    </row>
    <row r="231" spans="5:5" ht="15.75" hidden="1" customHeight="1">
      <c r="E231" s="472"/>
    </row>
    <row r="232" spans="5:5" ht="15.75" hidden="1" customHeight="1">
      <c r="E232" s="472"/>
    </row>
    <row r="233" spans="5:5" ht="15.75" hidden="1" customHeight="1">
      <c r="E233" s="472"/>
    </row>
    <row r="234" spans="5:5" ht="15.75" hidden="1" customHeight="1">
      <c r="E234" s="472"/>
    </row>
    <row r="235" spans="5:5" ht="15.75" hidden="1" customHeight="1">
      <c r="E235" s="472"/>
    </row>
    <row r="236" spans="5:5" ht="15.75" hidden="1" customHeight="1">
      <c r="E236" s="472"/>
    </row>
    <row r="237" spans="5:5" ht="15.75" hidden="1" customHeight="1">
      <c r="E237" s="472"/>
    </row>
    <row r="238" spans="5:5" ht="15.75" hidden="1" customHeight="1">
      <c r="E238" s="472"/>
    </row>
    <row r="239" spans="5:5" ht="15.75" hidden="1" customHeight="1">
      <c r="E239" s="472"/>
    </row>
    <row r="240" spans="5:5" ht="15.75" hidden="1" customHeight="1">
      <c r="E240" s="472"/>
    </row>
    <row r="241" spans="5:5" ht="15.75" hidden="1" customHeight="1">
      <c r="E241" s="472"/>
    </row>
    <row r="242" spans="5:5" ht="15.75" hidden="1" customHeight="1">
      <c r="E242" s="472"/>
    </row>
    <row r="243" spans="5:5" ht="15.75" hidden="1" customHeight="1">
      <c r="E243" s="472"/>
    </row>
    <row r="244" spans="5:5" ht="15.75" hidden="1" customHeight="1">
      <c r="E244" s="472"/>
    </row>
    <row r="245" spans="5:5" ht="15.75" hidden="1" customHeight="1">
      <c r="E245" s="472"/>
    </row>
    <row r="246" spans="5:5" ht="15.75" hidden="1" customHeight="1">
      <c r="E246" s="472"/>
    </row>
    <row r="247" spans="5:5" ht="15.75" hidden="1" customHeight="1">
      <c r="E247" s="472"/>
    </row>
    <row r="248" spans="5:5" ht="15.75" hidden="1" customHeight="1">
      <c r="E248" s="472"/>
    </row>
    <row r="249" spans="5:5" ht="15.75" hidden="1" customHeight="1">
      <c r="E249" s="472"/>
    </row>
    <row r="250" spans="5:5" ht="15.75" hidden="1" customHeight="1">
      <c r="E250" s="472"/>
    </row>
    <row r="251" spans="5:5" ht="15.75" hidden="1" customHeight="1">
      <c r="E251" s="472"/>
    </row>
    <row r="252" spans="5:5" ht="15.75" hidden="1" customHeight="1">
      <c r="E252" s="472"/>
    </row>
    <row r="253" spans="5:5" ht="15.75" hidden="1" customHeight="1">
      <c r="E253" s="472"/>
    </row>
    <row r="254" spans="5:5" ht="15.75" hidden="1" customHeight="1">
      <c r="E254" s="472"/>
    </row>
    <row r="255" spans="5:5" ht="15.75" hidden="1" customHeight="1">
      <c r="E255" s="472"/>
    </row>
    <row r="256" spans="5:5" ht="15.75" hidden="1" customHeight="1">
      <c r="E256" s="472"/>
    </row>
    <row r="257" spans="5:5" ht="15.75" hidden="1" customHeight="1">
      <c r="E257" s="472"/>
    </row>
    <row r="258" spans="5:5" ht="15.75" hidden="1" customHeight="1">
      <c r="E258" s="472"/>
    </row>
    <row r="259" spans="5:5" ht="15.75" hidden="1" customHeight="1">
      <c r="E259" s="472"/>
    </row>
    <row r="260" spans="5:5" ht="15.75" hidden="1" customHeight="1">
      <c r="E260" s="472"/>
    </row>
    <row r="261" spans="5:5" ht="15.75" hidden="1" customHeight="1">
      <c r="E261" s="472"/>
    </row>
    <row r="262" spans="5:5" ht="15.75" hidden="1" customHeight="1">
      <c r="E262" s="472"/>
    </row>
    <row r="263" spans="5:5" ht="15.75" hidden="1" customHeight="1">
      <c r="E263" s="472"/>
    </row>
    <row r="264" spans="5:5" ht="15.75" hidden="1" customHeight="1">
      <c r="E264" s="472"/>
    </row>
    <row r="265" spans="5:5" ht="15.75" hidden="1" customHeight="1">
      <c r="E265" s="472"/>
    </row>
    <row r="266" spans="5:5" ht="15.75" hidden="1" customHeight="1">
      <c r="E266" s="472"/>
    </row>
    <row r="267" spans="5:5" ht="15.75" hidden="1" customHeight="1">
      <c r="E267" s="472"/>
    </row>
    <row r="268" spans="5:5" ht="15.75" hidden="1" customHeight="1">
      <c r="E268" s="472"/>
    </row>
    <row r="269" spans="5:5" ht="15.75" hidden="1" customHeight="1">
      <c r="E269" s="472"/>
    </row>
    <row r="270" spans="5:5" ht="15.75" hidden="1" customHeight="1">
      <c r="E270" s="472"/>
    </row>
    <row r="271" spans="5:5" ht="15.75" hidden="1" customHeight="1">
      <c r="E271" s="472"/>
    </row>
    <row r="272" spans="5:5" ht="15.75" hidden="1" customHeight="1">
      <c r="E272" s="472"/>
    </row>
    <row r="273" spans="5:5" ht="15.75" hidden="1" customHeight="1">
      <c r="E273" s="472"/>
    </row>
    <row r="274" spans="5:5" ht="15.75" hidden="1" customHeight="1">
      <c r="E274" s="472"/>
    </row>
    <row r="275" spans="5:5" ht="15.75" hidden="1" customHeight="1">
      <c r="E275" s="472"/>
    </row>
    <row r="276" spans="5:5" ht="15.75" hidden="1" customHeight="1">
      <c r="E276" s="472"/>
    </row>
    <row r="277" spans="5:5" ht="15.75" hidden="1" customHeight="1">
      <c r="E277" s="472"/>
    </row>
    <row r="278" spans="5:5" ht="15.75" hidden="1" customHeight="1">
      <c r="E278" s="472"/>
    </row>
    <row r="279" spans="5:5" ht="15.75" hidden="1" customHeight="1">
      <c r="E279" s="472"/>
    </row>
    <row r="280" spans="5:5" ht="15.75" hidden="1" customHeight="1">
      <c r="E280" s="472"/>
    </row>
    <row r="281" spans="5:5" ht="15.75" hidden="1" customHeight="1">
      <c r="E281" s="472"/>
    </row>
    <row r="282" spans="5:5" ht="15.75" hidden="1" customHeight="1">
      <c r="E282" s="472"/>
    </row>
    <row r="283" spans="5:5" ht="15.75" hidden="1" customHeight="1">
      <c r="E283" s="472"/>
    </row>
    <row r="284" spans="5:5" ht="15.75" hidden="1" customHeight="1">
      <c r="E284" s="472"/>
    </row>
    <row r="285" spans="5:5" ht="15.75" hidden="1" customHeight="1">
      <c r="E285" s="472"/>
    </row>
    <row r="286" spans="5:5" ht="15.75" hidden="1" customHeight="1">
      <c r="E286" s="472"/>
    </row>
    <row r="287" spans="5:5" ht="15.75" hidden="1" customHeight="1">
      <c r="E287" s="472"/>
    </row>
    <row r="288" spans="5:5" ht="15.75" hidden="1" customHeight="1">
      <c r="E288" s="472"/>
    </row>
    <row r="289" spans="5:5" ht="15.75" hidden="1" customHeight="1">
      <c r="E289" s="472"/>
    </row>
    <row r="290" spans="5:5" ht="15.75" hidden="1" customHeight="1">
      <c r="E290" s="472"/>
    </row>
    <row r="291" spans="5:5" ht="15.75" hidden="1" customHeight="1">
      <c r="E291" s="472"/>
    </row>
    <row r="292" spans="5:5" ht="15.75" hidden="1" customHeight="1">
      <c r="E292" s="472"/>
    </row>
    <row r="293" spans="5:5" ht="15.75" hidden="1" customHeight="1">
      <c r="E293" s="472"/>
    </row>
    <row r="294" spans="5:5" ht="15.75" hidden="1" customHeight="1">
      <c r="E294" s="472"/>
    </row>
    <row r="295" spans="5:5" ht="15.75" hidden="1" customHeight="1">
      <c r="E295" s="472"/>
    </row>
    <row r="296" spans="5:5" ht="15.75" hidden="1" customHeight="1">
      <c r="E296" s="472"/>
    </row>
    <row r="297" spans="5:5" ht="15.75" hidden="1" customHeight="1">
      <c r="E297" s="472"/>
    </row>
    <row r="298" spans="5:5" ht="15.75" hidden="1" customHeight="1">
      <c r="E298" s="472"/>
    </row>
    <row r="299" spans="5:5" ht="15.75" hidden="1" customHeight="1">
      <c r="E299" s="472"/>
    </row>
    <row r="300" spans="5:5" ht="15.75" hidden="1" customHeight="1">
      <c r="E300" s="472"/>
    </row>
    <row r="301" spans="5:5" ht="15.75" hidden="1" customHeight="1">
      <c r="E301" s="472"/>
    </row>
    <row r="302" spans="5:5" ht="15.75" hidden="1" customHeight="1">
      <c r="E302" s="472"/>
    </row>
    <row r="303" spans="5:5" ht="15.75" hidden="1" customHeight="1">
      <c r="E303" s="472"/>
    </row>
    <row r="304" spans="5:5" ht="15.75" hidden="1" customHeight="1">
      <c r="E304" s="472"/>
    </row>
    <row r="305" spans="5:5" ht="15.75" hidden="1" customHeight="1">
      <c r="E305" s="472"/>
    </row>
    <row r="306" spans="5:5" ht="15.75" hidden="1" customHeight="1">
      <c r="E306" s="472"/>
    </row>
    <row r="307" spans="5:5" ht="15.75" hidden="1" customHeight="1">
      <c r="E307" s="472"/>
    </row>
    <row r="308" spans="5:5" ht="15.75" hidden="1" customHeight="1">
      <c r="E308" s="472"/>
    </row>
    <row r="309" spans="5:5" ht="15.75" hidden="1" customHeight="1">
      <c r="E309" s="472"/>
    </row>
    <row r="310" spans="5:5" ht="15.75" hidden="1" customHeight="1">
      <c r="E310" s="472"/>
    </row>
    <row r="311" spans="5:5" ht="15.75" hidden="1" customHeight="1">
      <c r="E311" s="472"/>
    </row>
    <row r="312" spans="5:5" ht="15.75" hidden="1" customHeight="1">
      <c r="E312" s="472"/>
    </row>
    <row r="313" spans="5:5" ht="15.75" hidden="1" customHeight="1">
      <c r="E313" s="472"/>
    </row>
    <row r="314" spans="5:5" ht="15.75" hidden="1" customHeight="1">
      <c r="E314" s="472"/>
    </row>
    <row r="315" spans="5:5" ht="15.75" hidden="1" customHeight="1">
      <c r="E315" s="472"/>
    </row>
    <row r="316" spans="5:5" ht="15.75" hidden="1" customHeight="1">
      <c r="E316" s="472"/>
    </row>
    <row r="317" spans="5:5" ht="15.75" hidden="1" customHeight="1">
      <c r="E317" s="472"/>
    </row>
    <row r="318" spans="5:5" ht="15.75" hidden="1" customHeight="1">
      <c r="E318" s="472"/>
    </row>
    <row r="319" spans="5:5" ht="15.75" hidden="1" customHeight="1">
      <c r="E319" s="472"/>
    </row>
    <row r="320" spans="5:5" ht="15.75" hidden="1" customHeight="1">
      <c r="E320" s="472"/>
    </row>
    <row r="321" spans="5:5" ht="15.75" hidden="1" customHeight="1">
      <c r="E321" s="472"/>
    </row>
    <row r="322" spans="5:5" ht="15.75" hidden="1" customHeight="1">
      <c r="E322" s="472"/>
    </row>
    <row r="323" spans="5:5" ht="15.75" hidden="1" customHeight="1">
      <c r="E323" s="472"/>
    </row>
    <row r="324" spans="5:5" ht="15.75" hidden="1" customHeight="1">
      <c r="E324" s="472"/>
    </row>
    <row r="325" spans="5:5" ht="15.75" hidden="1" customHeight="1">
      <c r="E325" s="472"/>
    </row>
    <row r="326" spans="5:5" ht="15.75" hidden="1" customHeight="1">
      <c r="E326" s="472"/>
    </row>
    <row r="327" spans="5:5" ht="15.75" hidden="1" customHeight="1">
      <c r="E327" s="472"/>
    </row>
    <row r="328" spans="5:5" ht="15.75" hidden="1" customHeight="1">
      <c r="E328" s="472"/>
    </row>
    <row r="329" spans="5:5" ht="15.75" hidden="1" customHeight="1">
      <c r="E329" s="472"/>
    </row>
    <row r="330" spans="5:5" ht="15.75" hidden="1" customHeight="1">
      <c r="E330" s="472"/>
    </row>
    <row r="331" spans="5:5" ht="15.75" hidden="1" customHeight="1">
      <c r="E331" s="472"/>
    </row>
    <row r="332" spans="5:5" ht="15.75" hidden="1" customHeight="1">
      <c r="E332" s="472"/>
    </row>
    <row r="333" spans="5:5" ht="15.75" hidden="1" customHeight="1">
      <c r="E333" s="472"/>
    </row>
    <row r="334" spans="5:5" ht="15.75" hidden="1" customHeight="1">
      <c r="E334" s="472"/>
    </row>
    <row r="335" spans="5:5" ht="15.75" hidden="1" customHeight="1">
      <c r="E335" s="472"/>
    </row>
    <row r="336" spans="5:5" ht="15.75" hidden="1" customHeight="1">
      <c r="E336" s="472"/>
    </row>
    <row r="337" spans="5:5" ht="15.75" hidden="1" customHeight="1">
      <c r="E337" s="472"/>
    </row>
    <row r="338" spans="5:5" ht="15.75" hidden="1" customHeight="1">
      <c r="E338" s="472"/>
    </row>
    <row r="339" spans="5:5" ht="15.75" hidden="1" customHeight="1">
      <c r="E339" s="472"/>
    </row>
    <row r="340" spans="5:5" ht="15.75" hidden="1" customHeight="1">
      <c r="E340" s="472"/>
    </row>
    <row r="341" spans="5:5" ht="15.75" hidden="1" customHeight="1">
      <c r="E341" s="472"/>
    </row>
    <row r="342" spans="5:5" ht="15.75" hidden="1" customHeight="1">
      <c r="E342" s="472"/>
    </row>
    <row r="343" spans="5:5" ht="15.75" hidden="1" customHeight="1">
      <c r="E343" s="472"/>
    </row>
    <row r="344" spans="5:5" ht="15.75" hidden="1" customHeight="1">
      <c r="E344" s="472"/>
    </row>
    <row r="345" spans="5:5" ht="15.75" hidden="1" customHeight="1">
      <c r="E345" s="472"/>
    </row>
    <row r="346" spans="5:5" ht="15.75" hidden="1" customHeight="1">
      <c r="E346" s="472"/>
    </row>
    <row r="347" spans="5:5" ht="15.75" hidden="1" customHeight="1">
      <c r="E347" s="472"/>
    </row>
    <row r="348" spans="5:5" ht="15.75" hidden="1" customHeight="1">
      <c r="E348" s="472"/>
    </row>
    <row r="349" spans="5:5" ht="15.75" hidden="1" customHeight="1">
      <c r="E349" s="472"/>
    </row>
    <row r="350" spans="5:5" ht="15.75" hidden="1" customHeight="1">
      <c r="E350" s="472"/>
    </row>
    <row r="351" spans="5:5" ht="15.75" hidden="1" customHeight="1">
      <c r="E351" s="472"/>
    </row>
    <row r="352" spans="5:5" ht="15.75" hidden="1" customHeight="1">
      <c r="E352" s="472"/>
    </row>
    <row r="353" spans="5:5" ht="15.75" hidden="1" customHeight="1">
      <c r="E353" s="472"/>
    </row>
    <row r="354" spans="5:5" ht="15.75" hidden="1" customHeight="1">
      <c r="E354" s="472"/>
    </row>
    <row r="355" spans="5:5" ht="15.75" hidden="1" customHeight="1">
      <c r="E355" s="472"/>
    </row>
    <row r="356" spans="5:5" ht="15.75" hidden="1" customHeight="1">
      <c r="E356" s="472"/>
    </row>
    <row r="357" spans="5:5" ht="15.75" hidden="1" customHeight="1">
      <c r="E357" s="472"/>
    </row>
    <row r="358" spans="5:5" ht="15.75" hidden="1" customHeight="1">
      <c r="E358" s="472"/>
    </row>
    <row r="359" spans="5:5" ht="15.75" hidden="1" customHeight="1">
      <c r="E359" s="472"/>
    </row>
    <row r="360" spans="5:5" ht="15.75" hidden="1" customHeight="1">
      <c r="E360" s="472"/>
    </row>
    <row r="361" spans="5:5" ht="15.75" hidden="1" customHeight="1">
      <c r="E361" s="472"/>
    </row>
    <row r="362" spans="5:5" ht="15.75" hidden="1" customHeight="1">
      <c r="E362" s="472"/>
    </row>
    <row r="363" spans="5:5" ht="15.75" hidden="1" customHeight="1">
      <c r="E363" s="472"/>
    </row>
    <row r="364" spans="5:5" ht="15.75" hidden="1" customHeight="1">
      <c r="E364" s="472"/>
    </row>
    <row r="365" spans="5:5" ht="15.75" hidden="1" customHeight="1">
      <c r="E365" s="472"/>
    </row>
    <row r="366" spans="5:5" ht="15.75" hidden="1" customHeight="1">
      <c r="E366" s="472"/>
    </row>
    <row r="367" spans="5:5" ht="15.75" hidden="1" customHeight="1">
      <c r="E367" s="472"/>
    </row>
    <row r="368" spans="5:5" ht="15.75" hidden="1" customHeight="1">
      <c r="E368" s="472"/>
    </row>
    <row r="369" spans="5:5" ht="15.75" hidden="1" customHeight="1">
      <c r="E369" s="472"/>
    </row>
    <row r="370" spans="5:5" ht="15.75" hidden="1" customHeight="1">
      <c r="E370" s="472"/>
    </row>
    <row r="371" spans="5:5" ht="15.75" hidden="1" customHeight="1">
      <c r="E371" s="472"/>
    </row>
    <row r="372" spans="5:5" ht="15.75" hidden="1" customHeight="1">
      <c r="E372" s="472"/>
    </row>
    <row r="373" spans="5:5" ht="15.75" hidden="1" customHeight="1">
      <c r="E373" s="472"/>
    </row>
    <row r="374" spans="5:5" ht="15.75" hidden="1" customHeight="1">
      <c r="E374" s="472"/>
    </row>
    <row r="375" spans="5:5" ht="15.75" hidden="1" customHeight="1">
      <c r="E375" s="472"/>
    </row>
    <row r="376" spans="5:5" ht="15.75" hidden="1" customHeight="1">
      <c r="E376" s="472"/>
    </row>
    <row r="377" spans="5:5" ht="15.75" hidden="1" customHeight="1">
      <c r="E377" s="472"/>
    </row>
    <row r="378" spans="5:5" ht="15.75" hidden="1" customHeight="1">
      <c r="E378" s="472"/>
    </row>
    <row r="379" spans="5:5" ht="15.75" hidden="1" customHeight="1">
      <c r="E379" s="472"/>
    </row>
    <row r="380" spans="5:5" ht="15.75" hidden="1" customHeight="1">
      <c r="E380" s="472"/>
    </row>
    <row r="381" spans="5:5" ht="15.75" hidden="1" customHeight="1">
      <c r="E381" s="472"/>
    </row>
    <row r="382" spans="5:5" ht="15.75" hidden="1" customHeight="1">
      <c r="E382" s="472"/>
    </row>
    <row r="383" spans="5:5" ht="15.75" hidden="1" customHeight="1">
      <c r="E383" s="472"/>
    </row>
    <row r="384" spans="5:5" ht="15.75" hidden="1" customHeight="1">
      <c r="E384" s="472"/>
    </row>
    <row r="385" spans="5:5" ht="15.75" hidden="1" customHeight="1">
      <c r="E385" s="472"/>
    </row>
    <row r="386" spans="5:5" ht="15.75" hidden="1" customHeight="1">
      <c r="E386" s="472"/>
    </row>
    <row r="387" spans="5:5" ht="15.75" hidden="1" customHeight="1">
      <c r="E387" s="472"/>
    </row>
    <row r="388" spans="5:5" ht="15.75" hidden="1" customHeight="1">
      <c r="E388" s="472"/>
    </row>
    <row r="389" spans="5:5" ht="15.75" hidden="1" customHeight="1">
      <c r="E389" s="472"/>
    </row>
    <row r="390" spans="5:5" ht="15.75" hidden="1" customHeight="1">
      <c r="E390" s="472"/>
    </row>
    <row r="391" spans="5:5" ht="15.75" hidden="1" customHeight="1">
      <c r="E391" s="472"/>
    </row>
    <row r="392" spans="5:5" ht="15.75" hidden="1" customHeight="1">
      <c r="E392" s="472"/>
    </row>
    <row r="393" spans="5:5" ht="15.75" hidden="1" customHeight="1">
      <c r="E393" s="472"/>
    </row>
    <row r="394" spans="5:5" ht="15.75" hidden="1" customHeight="1">
      <c r="E394" s="472"/>
    </row>
    <row r="395" spans="5:5" ht="15.75" hidden="1" customHeight="1">
      <c r="E395" s="472"/>
    </row>
    <row r="396" spans="5:5" ht="15.75" hidden="1" customHeight="1">
      <c r="E396" s="472"/>
    </row>
    <row r="397" spans="5:5" ht="15.75" hidden="1" customHeight="1">
      <c r="E397" s="472"/>
    </row>
    <row r="398" spans="5:5" ht="15.75" hidden="1" customHeight="1">
      <c r="E398" s="472"/>
    </row>
    <row r="399" spans="5:5" ht="15.75" hidden="1" customHeight="1">
      <c r="E399" s="472"/>
    </row>
    <row r="400" spans="5:5" ht="15.75" hidden="1" customHeight="1">
      <c r="E400" s="472"/>
    </row>
    <row r="401" spans="5:5" ht="15.75" hidden="1" customHeight="1">
      <c r="E401" s="472"/>
    </row>
    <row r="402" spans="5:5" ht="15.75" hidden="1" customHeight="1">
      <c r="E402" s="472"/>
    </row>
    <row r="403" spans="5:5" ht="15.75" hidden="1" customHeight="1">
      <c r="E403" s="472"/>
    </row>
    <row r="404" spans="5:5" ht="15.75" hidden="1" customHeight="1">
      <c r="E404" s="472"/>
    </row>
    <row r="405" spans="5:5" ht="15.75" hidden="1" customHeight="1">
      <c r="E405" s="472"/>
    </row>
    <row r="406" spans="5:5" ht="15.75" hidden="1" customHeight="1">
      <c r="E406" s="472"/>
    </row>
    <row r="407" spans="5:5" ht="15.75" hidden="1" customHeight="1">
      <c r="E407" s="472"/>
    </row>
    <row r="408" spans="5:5" ht="15.75" hidden="1" customHeight="1">
      <c r="E408" s="472"/>
    </row>
    <row r="409" spans="5:5" ht="15.75" hidden="1" customHeight="1">
      <c r="E409" s="472"/>
    </row>
    <row r="410" spans="5:5" ht="15.75" hidden="1" customHeight="1">
      <c r="E410" s="472"/>
    </row>
    <row r="411" spans="5:5" ht="15.75" hidden="1" customHeight="1">
      <c r="E411" s="472"/>
    </row>
    <row r="412" spans="5:5" ht="15.75" hidden="1" customHeight="1">
      <c r="E412" s="472"/>
    </row>
    <row r="413" spans="5:5" ht="15.75" hidden="1" customHeight="1">
      <c r="E413" s="472"/>
    </row>
    <row r="414" spans="5:5" ht="15.75" hidden="1" customHeight="1">
      <c r="E414" s="472"/>
    </row>
    <row r="415" spans="5:5" ht="15.75" hidden="1" customHeight="1">
      <c r="E415" s="472"/>
    </row>
    <row r="416" spans="5:5" ht="15.75" hidden="1" customHeight="1">
      <c r="E416" s="472"/>
    </row>
    <row r="417" spans="5:5" ht="15.75" hidden="1" customHeight="1">
      <c r="E417" s="472"/>
    </row>
    <row r="418" spans="5:5" ht="15.75" hidden="1" customHeight="1">
      <c r="E418" s="472"/>
    </row>
    <row r="419" spans="5:5" ht="15.75" hidden="1" customHeight="1">
      <c r="E419" s="472"/>
    </row>
    <row r="420" spans="5:5" ht="15.75" hidden="1" customHeight="1">
      <c r="E420" s="472"/>
    </row>
    <row r="421" spans="5:5" ht="15.75" hidden="1" customHeight="1">
      <c r="E421" s="472"/>
    </row>
    <row r="422" spans="5:5" ht="15.75" hidden="1" customHeight="1">
      <c r="E422" s="472"/>
    </row>
    <row r="423" spans="5:5" ht="15.75" hidden="1" customHeight="1">
      <c r="E423" s="472"/>
    </row>
    <row r="424" spans="5:5" ht="15.75" hidden="1" customHeight="1">
      <c r="E424" s="472"/>
    </row>
    <row r="425" spans="5:5" ht="15.75" hidden="1" customHeight="1">
      <c r="E425" s="472"/>
    </row>
    <row r="426" spans="5:5" ht="15.75" hidden="1" customHeight="1">
      <c r="E426" s="472"/>
    </row>
    <row r="427" spans="5:5" ht="15.75" hidden="1" customHeight="1">
      <c r="E427" s="472"/>
    </row>
    <row r="428" spans="5:5" ht="15.75" hidden="1" customHeight="1">
      <c r="E428" s="472"/>
    </row>
    <row r="429" spans="5:5" ht="15.75" hidden="1" customHeight="1">
      <c r="E429" s="472"/>
    </row>
    <row r="430" spans="5:5" ht="15.75" hidden="1" customHeight="1">
      <c r="E430" s="472"/>
    </row>
    <row r="431" spans="5:5" ht="15.75" hidden="1" customHeight="1">
      <c r="E431" s="472"/>
    </row>
    <row r="432" spans="5:5" ht="15.75" hidden="1" customHeight="1">
      <c r="E432" s="472"/>
    </row>
    <row r="433" spans="5:5" ht="15.75" hidden="1" customHeight="1">
      <c r="E433" s="472"/>
    </row>
    <row r="434" spans="5:5" ht="15.75" hidden="1" customHeight="1">
      <c r="E434" s="472"/>
    </row>
    <row r="435" spans="5:5" ht="15.75" hidden="1" customHeight="1">
      <c r="E435" s="472"/>
    </row>
    <row r="436" spans="5:5" ht="15.75" hidden="1" customHeight="1">
      <c r="E436" s="472"/>
    </row>
    <row r="437" spans="5:5" ht="15.75" hidden="1" customHeight="1">
      <c r="E437" s="472"/>
    </row>
    <row r="438" spans="5:5" ht="15.75" hidden="1" customHeight="1">
      <c r="E438" s="472"/>
    </row>
    <row r="439" spans="5:5" ht="15.75" hidden="1" customHeight="1">
      <c r="E439" s="472"/>
    </row>
    <row r="440" spans="5:5" ht="15.75" hidden="1" customHeight="1">
      <c r="E440" s="472"/>
    </row>
    <row r="441" spans="5:5" ht="15.75" hidden="1" customHeight="1">
      <c r="E441" s="472"/>
    </row>
    <row r="442" spans="5:5" ht="15.75" hidden="1" customHeight="1">
      <c r="E442" s="472"/>
    </row>
    <row r="443" spans="5:5" ht="15.75" hidden="1" customHeight="1">
      <c r="E443" s="472"/>
    </row>
    <row r="444" spans="5:5" ht="15.75" hidden="1" customHeight="1">
      <c r="E444" s="472"/>
    </row>
    <row r="445" spans="5:5" ht="15.75" hidden="1" customHeight="1">
      <c r="E445" s="472"/>
    </row>
    <row r="446" spans="5:5" ht="15.75" hidden="1" customHeight="1">
      <c r="E446" s="472"/>
    </row>
    <row r="447" spans="5:5" ht="15.75" hidden="1" customHeight="1">
      <c r="E447" s="472"/>
    </row>
    <row r="448" spans="5:5" ht="15.75" hidden="1" customHeight="1">
      <c r="E448" s="472"/>
    </row>
    <row r="449" spans="5:5" ht="15.75" hidden="1" customHeight="1">
      <c r="E449" s="472"/>
    </row>
    <row r="450" spans="5:5" ht="15.75" hidden="1" customHeight="1">
      <c r="E450" s="472"/>
    </row>
    <row r="451" spans="5:5" ht="15.75" hidden="1" customHeight="1">
      <c r="E451" s="472"/>
    </row>
    <row r="452" spans="5:5" ht="15.75" hidden="1" customHeight="1">
      <c r="E452" s="472"/>
    </row>
    <row r="453" spans="5:5" ht="15.75" hidden="1" customHeight="1">
      <c r="E453" s="472"/>
    </row>
    <row r="454" spans="5:5" ht="15.75" hidden="1" customHeight="1">
      <c r="E454" s="472"/>
    </row>
    <row r="455" spans="5:5" ht="15.75" hidden="1" customHeight="1">
      <c r="E455" s="472"/>
    </row>
    <row r="456" spans="5:5" ht="15.75" hidden="1" customHeight="1">
      <c r="E456" s="472"/>
    </row>
    <row r="457" spans="5:5" ht="15.75" hidden="1" customHeight="1">
      <c r="E457" s="472"/>
    </row>
    <row r="458" spans="5:5" ht="15.75" hidden="1" customHeight="1">
      <c r="E458" s="472"/>
    </row>
    <row r="459" spans="5:5" ht="15.75" hidden="1" customHeight="1">
      <c r="E459" s="472"/>
    </row>
    <row r="460" spans="5:5" ht="15.75" hidden="1" customHeight="1">
      <c r="E460" s="472"/>
    </row>
    <row r="461" spans="5:5" ht="15.75" hidden="1" customHeight="1">
      <c r="E461" s="472"/>
    </row>
    <row r="462" spans="5:5" ht="15.75" hidden="1" customHeight="1">
      <c r="E462" s="472"/>
    </row>
    <row r="463" spans="5:5" ht="15.75" hidden="1" customHeight="1">
      <c r="E463" s="472"/>
    </row>
    <row r="464" spans="5:5" ht="15.75" hidden="1" customHeight="1">
      <c r="E464" s="472"/>
    </row>
    <row r="465" spans="5:5" ht="15.75" hidden="1" customHeight="1">
      <c r="E465" s="472"/>
    </row>
    <row r="466" spans="5:5" ht="15.75" hidden="1" customHeight="1">
      <c r="E466" s="472"/>
    </row>
    <row r="467" spans="5:5" ht="15.75" hidden="1" customHeight="1">
      <c r="E467" s="472"/>
    </row>
    <row r="468" spans="5:5" ht="15.75" hidden="1" customHeight="1">
      <c r="E468" s="472"/>
    </row>
    <row r="469" spans="5:5" ht="15.75" hidden="1" customHeight="1">
      <c r="E469" s="472"/>
    </row>
    <row r="470" spans="5:5" ht="15.75" hidden="1" customHeight="1">
      <c r="E470" s="472"/>
    </row>
    <row r="471" spans="5:5" ht="15.75" hidden="1" customHeight="1">
      <c r="E471" s="472"/>
    </row>
    <row r="472" spans="5:5" ht="15.75" hidden="1" customHeight="1">
      <c r="E472" s="472"/>
    </row>
    <row r="473" spans="5:5" ht="15.75" hidden="1" customHeight="1">
      <c r="E473" s="472"/>
    </row>
    <row r="474" spans="5:5" ht="15.75" hidden="1" customHeight="1">
      <c r="E474" s="472"/>
    </row>
    <row r="475" spans="5:5" ht="15.75" hidden="1" customHeight="1">
      <c r="E475" s="472"/>
    </row>
    <row r="476" spans="5:5" ht="15.75" hidden="1" customHeight="1">
      <c r="E476" s="472"/>
    </row>
    <row r="477" spans="5:5" ht="15.75" hidden="1" customHeight="1">
      <c r="E477" s="472"/>
    </row>
    <row r="478" spans="5:5" ht="15.75" hidden="1" customHeight="1">
      <c r="E478" s="472"/>
    </row>
    <row r="479" spans="5:5" ht="15.75" hidden="1" customHeight="1">
      <c r="E479" s="472"/>
    </row>
    <row r="480" spans="5:5" ht="15.75" hidden="1" customHeight="1">
      <c r="E480" s="472"/>
    </row>
    <row r="481" spans="5:5" ht="15.75" hidden="1" customHeight="1">
      <c r="E481" s="472"/>
    </row>
    <row r="482" spans="5:5" ht="15.75" hidden="1" customHeight="1">
      <c r="E482" s="472"/>
    </row>
    <row r="483" spans="5:5" ht="15.75" hidden="1" customHeight="1">
      <c r="E483" s="472"/>
    </row>
    <row r="484" spans="5:5" ht="15.75" hidden="1" customHeight="1">
      <c r="E484" s="472"/>
    </row>
    <row r="485" spans="5:5" ht="15.75" hidden="1" customHeight="1">
      <c r="E485" s="472"/>
    </row>
    <row r="486" spans="5:5" ht="15.75" hidden="1" customHeight="1">
      <c r="E486" s="472"/>
    </row>
    <row r="487" spans="5:5" ht="15.75" hidden="1" customHeight="1">
      <c r="E487" s="472"/>
    </row>
    <row r="488" spans="5:5" ht="15.75" hidden="1" customHeight="1">
      <c r="E488" s="472"/>
    </row>
    <row r="489" spans="5:5" ht="15.75" hidden="1" customHeight="1">
      <c r="E489" s="472"/>
    </row>
    <row r="490" spans="5:5" ht="15.75" hidden="1" customHeight="1">
      <c r="E490" s="472"/>
    </row>
    <row r="491" spans="5:5" ht="15.75" hidden="1" customHeight="1">
      <c r="E491" s="472"/>
    </row>
    <row r="492" spans="5:5" ht="15.75" hidden="1" customHeight="1">
      <c r="E492" s="472"/>
    </row>
    <row r="493" spans="5:5" ht="15.75" hidden="1" customHeight="1">
      <c r="E493" s="472"/>
    </row>
    <row r="494" spans="5:5" ht="15.75" hidden="1" customHeight="1">
      <c r="E494" s="472"/>
    </row>
    <row r="495" spans="5:5" ht="15.75" hidden="1" customHeight="1">
      <c r="E495" s="472"/>
    </row>
    <row r="496" spans="5:5" ht="15.75" hidden="1" customHeight="1">
      <c r="E496" s="472"/>
    </row>
    <row r="497" spans="5:5" ht="15.75" hidden="1" customHeight="1">
      <c r="E497" s="472"/>
    </row>
    <row r="498" spans="5:5" ht="15.75" hidden="1" customHeight="1">
      <c r="E498" s="472"/>
    </row>
    <row r="499" spans="5:5" ht="15.75" hidden="1" customHeight="1">
      <c r="E499" s="472"/>
    </row>
    <row r="500" spans="5:5" ht="15.75" hidden="1" customHeight="1">
      <c r="E500" s="472"/>
    </row>
    <row r="501" spans="5:5" ht="15.75" hidden="1" customHeight="1">
      <c r="E501" s="472"/>
    </row>
    <row r="502" spans="5:5" ht="15.75" hidden="1" customHeight="1">
      <c r="E502" s="472"/>
    </row>
    <row r="503" spans="5:5" ht="15.75" hidden="1" customHeight="1">
      <c r="E503" s="472"/>
    </row>
    <row r="504" spans="5:5" ht="15.75" hidden="1" customHeight="1">
      <c r="E504" s="472"/>
    </row>
    <row r="505" spans="5:5" ht="15.75" hidden="1" customHeight="1">
      <c r="E505" s="472"/>
    </row>
    <row r="506" spans="5:5" ht="15.75" hidden="1" customHeight="1">
      <c r="E506" s="472"/>
    </row>
    <row r="507" spans="5:5" ht="15.75" hidden="1" customHeight="1">
      <c r="E507" s="472"/>
    </row>
    <row r="508" spans="5:5" ht="15.75" hidden="1" customHeight="1">
      <c r="E508" s="472"/>
    </row>
    <row r="509" spans="5:5" ht="15.75" hidden="1" customHeight="1">
      <c r="E509" s="472"/>
    </row>
    <row r="510" spans="5:5" ht="15.75" hidden="1" customHeight="1">
      <c r="E510" s="472"/>
    </row>
    <row r="511" spans="5:5" ht="15.75" hidden="1" customHeight="1">
      <c r="E511" s="472"/>
    </row>
    <row r="512" spans="5:5" ht="15.75" hidden="1" customHeight="1">
      <c r="E512" s="472"/>
    </row>
    <row r="513" spans="5:5" ht="15.75" hidden="1" customHeight="1">
      <c r="E513" s="472"/>
    </row>
    <row r="514" spans="5:5" ht="15.75" hidden="1" customHeight="1">
      <c r="E514" s="472"/>
    </row>
    <row r="515" spans="5:5" ht="15.75" hidden="1" customHeight="1">
      <c r="E515" s="472"/>
    </row>
    <row r="516" spans="5:5" ht="15.75" hidden="1" customHeight="1">
      <c r="E516" s="472"/>
    </row>
    <row r="517" spans="5:5" ht="15.75" hidden="1" customHeight="1">
      <c r="E517" s="472"/>
    </row>
    <row r="518" spans="5:5" ht="15.75" hidden="1" customHeight="1">
      <c r="E518" s="472"/>
    </row>
    <row r="519" spans="5:5" ht="15.75" hidden="1" customHeight="1">
      <c r="E519" s="472"/>
    </row>
    <row r="520" spans="5:5" ht="15.75" hidden="1" customHeight="1">
      <c r="E520" s="472"/>
    </row>
    <row r="521" spans="5:5" ht="15.75" hidden="1" customHeight="1">
      <c r="E521" s="472"/>
    </row>
    <row r="522" spans="5:5" ht="15.75" hidden="1" customHeight="1">
      <c r="E522" s="472"/>
    </row>
    <row r="523" spans="5:5" ht="15.75" hidden="1" customHeight="1">
      <c r="E523" s="472"/>
    </row>
    <row r="524" spans="5:5" ht="15.75" hidden="1" customHeight="1">
      <c r="E524" s="472"/>
    </row>
    <row r="525" spans="5:5" ht="15.75" hidden="1" customHeight="1">
      <c r="E525" s="472"/>
    </row>
    <row r="526" spans="5:5" ht="15.75" hidden="1" customHeight="1">
      <c r="E526" s="472"/>
    </row>
    <row r="527" spans="5:5" ht="15.75" hidden="1" customHeight="1">
      <c r="E527" s="472"/>
    </row>
    <row r="528" spans="5:5" ht="15.75" hidden="1" customHeight="1">
      <c r="E528" s="472"/>
    </row>
    <row r="529" spans="5:5" ht="15.75" hidden="1" customHeight="1">
      <c r="E529" s="472"/>
    </row>
    <row r="530" spans="5:5" ht="15.75" hidden="1" customHeight="1">
      <c r="E530" s="472"/>
    </row>
    <row r="531" spans="5:5" ht="15.75" hidden="1" customHeight="1">
      <c r="E531" s="472"/>
    </row>
    <row r="532" spans="5:5" ht="15.75" hidden="1" customHeight="1">
      <c r="E532" s="472"/>
    </row>
    <row r="533" spans="5:5" ht="15.75" hidden="1" customHeight="1">
      <c r="E533" s="472"/>
    </row>
    <row r="534" spans="5:5" ht="15.75" hidden="1" customHeight="1">
      <c r="E534" s="472"/>
    </row>
    <row r="535" spans="5:5" ht="15.75" hidden="1" customHeight="1">
      <c r="E535" s="472"/>
    </row>
    <row r="536" spans="5:5" ht="15.75" hidden="1" customHeight="1">
      <c r="E536" s="472"/>
    </row>
    <row r="537" spans="5:5" ht="15.75" hidden="1" customHeight="1">
      <c r="E537" s="472"/>
    </row>
    <row r="538" spans="5:5" ht="15.75" hidden="1" customHeight="1">
      <c r="E538" s="472"/>
    </row>
    <row r="539" spans="5:5" ht="15.75" hidden="1" customHeight="1">
      <c r="E539" s="472"/>
    </row>
    <row r="540" spans="5:5" ht="15.75" hidden="1" customHeight="1">
      <c r="E540" s="472"/>
    </row>
    <row r="541" spans="5:5" ht="15.75" hidden="1" customHeight="1">
      <c r="E541" s="472"/>
    </row>
    <row r="542" spans="5:5" ht="15.75" hidden="1" customHeight="1">
      <c r="E542" s="472"/>
    </row>
    <row r="543" spans="5:5" ht="15.75" hidden="1" customHeight="1">
      <c r="E543" s="472"/>
    </row>
    <row r="544" spans="5:5" ht="15.75" hidden="1" customHeight="1">
      <c r="E544" s="472"/>
    </row>
    <row r="545" spans="5:5" ht="15.75" hidden="1" customHeight="1">
      <c r="E545" s="472"/>
    </row>
    <row r="546" spans="5:5" ht="15.75" hidden="1" customHeight="1">
      <c r="E546" s="472"/>
    </row>
    <row r="547" spans="5:5" ht="15.75" hidden="1" customHeight="1">
      <c r="E547" s="472"/>
    </row>
    <row r="548" spans="5:5" ht="15.75" hidden="1" customHeight="1">
      <c r="E548" s="472"/>
    </row>
    <row r="549" spans="5:5" ht="15.75" hidden="1" customHeight="1">
      <c r="E549" s="472"/>
    </row>
    <row r="550" spans="5:5" ht="15.75" hidden="1" customHeight="1">
      <c r="E550" s="472"/>
    </row>
    <row r="551" spans="5:5" ht="15.75" hidden="1" customHeight="1">
      <c r="E551" s="472"/>
    </row>
    <row r="552" spans="5:5" ht="15.75" hidden="1" customHeight="1">
      <c r="E552" s="472"/>
    </row>
    <row r="553" spans="5:5" ht="15.75" hidden="1" customHeight="1">
      <c r="E553" s="472"/>
    </row>
    <row r="554" spans="5:5" ht="15.75" hidden="1" customHeight="1">
      <c r="E554" s="472"/>
    </row>
    <row r="555" spans="5:5" ht="15.75" hidden="1" customHeight="1">
      <c r="E555" s="472"/>
    </row>
    <row r="556" spans="5:5" ht="15.75" hidden="1" customHeight="1">
      <c r="E556" s="472"/>
    </row>
    <row r="557" spans="5:5" ht="15.75" hidden="1" customHeight="1">
      <c r="E557" s="472"/>
    </row>
    <row r="558" spans="5:5" ht="15.75" hidden="1" customHeight="1">
      <c r="E558" s="472"/>
    </row>
    <row r="559" spans="5:5" ht="15.75" hidden="1" customHeight="1">
      <c r="E559" s="472"/>
    </row>
    <row r="560" spans="5:5" ht="15.75" hidden="1" customHeight="1">
      <c r="E560" s="472"/>
    </row>
    <row r="561" spans="5:5" ht="15.75" hidden="1" customHeight="1">
      <c r="E561" s="472"/>
    </row>
    <row r="562" spans="5:5" ht="15.75" hidden="1" customHeight="1">
      <c r="E562" s="472"/>
    </row>
    <row r="563" spans="5:5" ht="15.75" hidden="1" customHeight="1">
      <c r="E563" s="472"/>
    </row>
    <row r="564" spans="5:5" ht="15.75" hidden="1" customHeight="1">
      <c r="E564" s="472"/>
    </row>
    <row r="565" spans="5:5" ht="15.75" hidden="1" customHeight="1">
      <c r="E565" s="472"/>
    </row>
    <row r="566" spans="5:5" ht="15.75" hidden="1" customHeight="1">
      <c r="E566" s="472"/>
    </row>
    <row r="567" spans="5:5" ht="15.75" hidden="1" customHeight="1">
      <c r="E567" s="472"/>
    </row>
    <row r="568" spans="5:5" ht="15.75" hidden="1" customHeight="1">
      <c r="E568" s="472"/>
    </row>
    <row r="569" spans="5:5" ht="15.75" hidden="1" customHeight="1">
      <c r="E569" s="472"/>
    </row>
    <row r="570" spans="5:5" ht="15.75" hidden="1" customHeight="1">
      <c r="E570" s="472"/>
    </row>
    <row r="571" spans="5:5" ht="15.75" hidden="1" customHeight="1">
      <c r="E571" s="472"/>
    </row>
    <row r="572" spans="5:5" ht="15.75" hidden="1" customHeight="1">
      <c r="E572" s="472"/>
    </row>
    <row r="573" spans="5:5" ht="15.75" hidden="1" customHeight="1">
      <c r="E573" s="472"/>
    </row>
    <row r="574" spans="5:5" ht="15.75" hidden="1" customHeight="1">
      <c r="E574" s="472"/>
    </row>
    <row r="575" spans="5:5" ht="15.75" hidden="1" customHeight="1">
      <c r="E575" s="472"/>
    </row>
    <row r="576" spans="5:5" ht="15.75" hidden="1" customHeight="1">
      <c r="E576" s="472"/>
    </row>
    <row r="577" spans="5:5" ht="15.75" hidden="1" customHeight="1">
      <c r="E577" s="472"/>
    </row>
    <row r="578" spans="5:5" ht="15.75" hidden="1" customHeight="1">
      <c r="E578" s="472"/>
    </row>
    <row r="579" spans="5:5" ht="15.75" hidden="1" customHeight="1">
      <c r="E579" s="472"/>
    </row>
    <row r="580" spans="5:5" ht="15.75" hidden="1" customHeight="1">
      <c r="E580" s="472"/>
    </row>
    <row r="581" spans="5:5" ht="15.75" hidden="1" customHeight="1">
      <c r="E581" s="472"/>
    </row>
    <row r="582" spans="5:5" ht="15.75" hidden="1" customHeight="1">
      <c r="E582" s="472"/>
    </row>
    <row r="583" spans="5:5" ht="15.75" hidden="1" customHeight="1">
      <c r="E583" s="472"/>
    </row>
    <row r="584" spans="5:5" ht="15.75" hidden="1" customHeight="1">
      <c r="E584" s="472"/>
    </row>
    <row r="585" spans="5:5" ht="15.75" hidden="1" customHeight="1">
      <c r="E585" s="472"/>
    </row>
    <row r="586" spans="5:5" ht="15.75" hidden="1" customHeight="1">
      <c r="E586" s="472"/>
    </row>
    <row r="587" spans="5:5" ht="15.75" hidden="1" customHeight="1">
      <c r="E587" s="472"/>
    </row>
    <row r="588" spans="5:5" ht="15.75" hidden="1" customHeight="1">
      <c r="E588" s="472"/>
    </row>
    <row r="589" spans="5:5" ht="15.75" hidden="1" customHeight="1">
      <c r="E589" s="472"/>
    </row>
    <row r="590" spans="5:5" ht="15.75" hidden="1" customHeight="1">
      <c r="E590" s="472"/>
    </row>
    <row r="591" spans="5:5" ht="15.75" hidden="1" customHeight="1">
      <c r="E591" s="472"/>
    </row>
    <row r="592" spans="5:5" ht="15.75" hidden="1" customHeight="1">
      <c r="E592" s="472"/>
    </row>
    <row r="593" spans="5:5" ht="15.75" hidden="1" customHeight="1">
      <c r="E593" s="472"/>
    </row>
    <row r="594" spans="5:5" ht="15.75" hidden="1" customHeight="1">
      <c r="E594" s="472"/>
    </row>
    <row r="595" spans="5:5" ht="15.75" hidden="1" customHeight="1">
      <c r="E595" s="472"/>
    </row>
    <row r="596" spans="5:5" ht="15.75" hidden="1" customHeight="1">
      <c r="E596" s="472"/>
    </row>
    <row r="597" spans="5:5" ht="15.75" hidden="1" customHeight="1">
      <c r="E597" s="472"/>
    </row>
    <row r="598" spans="5:5" ht="15.75" hidden="1" customHeight="1">
      <c r="E598" s="472"/>
    </row>
    <row r="599" spans="5:5" ht="15.75" hidden="1" customHeight="1">
      <c r="E599" s="472"/>
    </row>
    <row r="600" spans="5:5" ht="15.75" hidden="1" customHeight="1">
      <c r="E600" s="472"/>
    </row>
    <row r="601" spans="5:5" ht="15.75" hidden="1" customHeight="1">
      <c r="E601" s="472"/>
    </row>
    <row r="602" spans="5:5" ht="15.75" hidden="1" customHeight="1">
      <c r="E602" s="472"/>
    </row>
    <row r="603" spans="5:5" ht="15.75" hidden="1" customHeight="1">
      <c r="E603" s="472"/>
    </row>
    <row r="604" spans="5:5" ht="15.75" hidden="1" customHeight="1">
      <c r="E604" s="472"/>
    </row>
    <row r="605" spans="5:5" ht="15.75" hidden="1" customHeight="1">
      <c r="E605" s="472"/>
    </row>
    <row r="606" spans="5:5" ht="15.75" hidden="1" customHeight="1">
      <c r="E606" s="472"/>
    </row>
    <row r="607" spans="5:5" ht="15.75" hidden="1" customHeight="1">
      <c r="E607" s="472"/>
    </row>
    <row r="608" spans="5:5" ht="15.75" hidden="1" customHeight="1">
      <c r="E608" s="472"/>
    </row>
    <row r="609" spans="5:5" ht="15.75" hidden="1" customHeight="1">
      <c r="E609" s="472"/>
    </row>
    <row r="610" spans="5:5" ht="15.75" hidden="1" customHeight="1">
      <c r="E610" s="472"/>
    </row>
    <row r="611" spans="5:5" ht="15.75" hidden="1" customHeight="1">
      <c r="E611" s="472"/>
    </row>
    <row r="612" spans="5:5" ht="15.75" hidden="1" customHeight="1">
      <c r="E612" s="472"/>
    </row>
    <row r="613" spans="5:5" ht="15.75" hidden="1" customHeight="1">
      <c r="E613" s="472"/>
    </row>
    <row r="614" spans="5:5" ht="15.75" hidden="1" customHeight="1">
      <c r="E614" s="472"/>
    </row>
    <row r="615" spans="5:5" ht="15.75" hidden="1" customHeight="1">
      <c r="E615" s="472"/>
    </row>
    <row r="616" spans="5:5" ht="15.75" hidden="1" customHeight="1">
      <c r="E616" s="472"/>
    </row>
    <row r="617" spans="5:5" ht="15.75" hidden="1" customHeight="1">
      <c r="E617" s="472"/>
    </row>
    <row r="618" spans="5:5" ht="15.75" hidden="1" customHeight="1">
      <c r="E618" s="472"/>
    </row>
    <row r="619" spans="5:5" ht="15.75" hidden="1" customHeight="1">
      <c r="E619" s="472"/>
    </row>
    <row r="620" spans="5:5" ht="15.75" hidden="1" customHeight="1">
      <c r="E620" s="472"/>
    </row>
    <row r="621" spans="5:5" ht="15.75" hidden="1" customHeight="1">
      <c r="E621" s="472"/>
    </row>
    <row r="622" spans="5:5" ht="15.75" hidden="1" customHeight="1">
      <c r="E622" s="472"/>
    </row>
    <row r="623" spans="5:5" ht="15.75" hidden="1" customHeight="1">
      <c r="E623" s="472"/>
    </row>
    <row r="624" spans="5:5" ht="15.75" hidden="1" customHeight="1">
      <c r="E624" s="472"/>
    </row>
    <row r="625" spans="5:5" ht="15.75" hidden="1" customHeight="1">
      <c r="E625" s="472"/>
    </row>
    <row r="626" spans="5:5" ht="15.75" hidden="1" customHeight="1">
      <c r="E626" s="472"/>
    </row>
    <row r="627" spans="5:5" ht="15.75" hidden="1" customHeight="1">
      <c r="E627" s="472"/>
    </row>
    <row r="628" spans="5:5" ht="15.75" hidden="1" customHeight="1">
      <c r="E628" s="472"/>
    </row>
    <row r="629" spans="5:5" ht="15.75" hidden="1" customHeight="1">
      <c r="E629" s="472"/>
    </row>
    <row r="630" spans="5:5" ht="15.75" hidden="1" customHeight="1">
      <c r="E630" s="472"/>
    </row>
    <row r="631" spans="5:5" ht="15.75" hidden="1" customHeight="1">
      <c r="E631" s="472"/>
    </row>
    <row r="632" spans="5:5" ht="15.75" hidden="1" customHeight="1">
      <c r="E632" s="472"/>
    </row>
    <row r="633" spans="5:5" ht="15.75" hidden="1" customHeight="1">
      <c r="E633" s="472"/>
    </row>
    <row r="634" spans="5:5" ht="15.75" hidden="1" customHeight="1">
      <c r="E634" s="472"/>
    </row>
    <row r="635" spans="5:5" ht="15.75" hidden="1" customHeight="1">
      <c r="E635" s="472"/>
    </row>
    <row r="636" spans="5:5" ht="15.75" hidden="1" customHeight="1">
      <c r="E636" s="472"/>
    </row>
    <row r="637" spans="5:5" ht="15.75" hidden="1" customHeight="1">
      <c r="E637" s="472"/>
    </row>
    <row r="638" spans="5:5" ht="15.75" hidden="1" customHeight="1">
      <c r="E638" s="472"/>
    </row>
    <row r="639" spans="5:5" ht="15.75" hidden="1" customHeight="1">
      <c r="E639" s="472"/>
    </row>
    <row r="640" spans="5:5" ht="15.75" hidden="1" customHeight="1">
      <c r="E640" s="472"/>
    </row>
    <row r="641" spans="5:5" ht="15.75" hidden="1" customHeight="1">
      <c r="E641" s="472"/>
    </row>
    <row r="642" spans="5:5" ht="15.75" hidden="1" customHeight="1">
      <c r="E642" s="472"/>
    </row>
    <row r="643" spans="5:5" ht="15.75" hidden="1" customHeight="1">
      <c r="E643" s="472"/>
    </row>
    <row r="644" spans="5:5" ht="15.75" hidden="1" customHeight="1">
      <c r="E644" s="472"/>
    </row>
    <row r="645" spans="5:5" ht="15.75" hidden="1" customHeight="1">
      <c r="E645" s="472"/>
    </row>
    <row r="646" spans="5:5" ht="15.75" hidden="1" customHeight="1">
      <c r="E646" s="472"/>
    </row>
    <row r="647" spans="5:5" ht="15.75" hidden="1" customHeight="1">
      <c r="E647" s="472"/>
    </row>
    <row r="648" spans="5:5" ht="15.75" hidden="1" customHeight="1">
      <c r="E648" s="472"/>
    </row>
    <row r="649" spans="5:5" ht="15.75" hidden="1" customHeight="1">
      <c r="E649" s="472"/>
    </row>
    <row r="650" spans="5:5" ht="15.75" hidden="1" customHeight="1">
      <c r="E650" s="472"/>
    </row>
    <row r="651" spans="5:5" ht="15.75" hidden="1" customHeight="1">
      <c r="E651" s="472"/>
    </row>
    <row r="652" spans="5:5" ht="15.75" hidden="1" customHeight="1">
      <c r="E652" s="472"/>
    </row>
    <row r="653" spans="5:5" ht="15.75" hidden="1" customHeight="1">
      <c r="E653" s="472"/>
    </row>
    <row r="654" spans="5:5" ht="15.75" hidden="1" customHeight="1">
      <c r="E654" s="472"/>
    </row>
    <row r="655" spans="5:5" ht="15.75" hidden="1" customHeight="1">
      <c r="E655" s="472"/>
    </row>
    <row r="656" spans="5:5" ht="15.75" hidden="1" customHeight="1">
      <c r="E656" s="472"/>
    </row>
    <row r="657" spans="5:5" ht="15.75" hidden="1" customHeight="1">
      <c r="E657" s="472"/>
    </row>
    <row r="658" spans="5:5" ht="15.75" hidden="1" customHeight="1">
      <c r="E658" s="472"/>
    </row>
    <row r="659" spans="5:5" ht="15.75" hidden="1" customHeight="1">
      <c r="E659" s="472"/>
    </row>
    <row r="660" spans="5:5" ht="15.75" hidden="1" customHeight="1">
      <c r="E660" s="472"/>
    </row>
    <row r="661" spans="5:5" ht="15.75" hidden="1" customHeight="1">
      <c r="E661" s="472"/>
    </row>
    <row r="662" spans="5:5" ht="15.75" hidden="1" customHeight="1">
      <c r="E662" s="472"/>
    </row>
    <row r="663" spans="5:5" ht="15.75" hidden="1" customHeight="1">
      <c r="E663" s="472"/>
    </row>
    <row r="664" spans="5:5" ht="15.75" hidden="1" customHeight="1">
      <c r="E664" s="472"/>
    </row>
    <row r="665" spans="5:5" ht="15.75" hidden="1" customHeight="1">
      <c r="E665" s="472"/>
    </row>
    <row r="666" spans="5:5" ht="15.75" hidden="1" customHeight="1">
      <c r="E666" s="472"/>
    </row>
    <row r="667" spans="5:5" ht="15.75" hidden="1" customHeight="1">
      <c r="E667" s="472"/>
    </row>
    <row r="668" spans="5:5" ht="15.75" hidden="1" customHeight="1">
      <c r="E668" s="472"/>
    </row>
    <row r="669" spans="5:5" ht="15.75" hidden="1" customHeight="1">
      <c r="E669" s="472"/>
    </row>
    <row r="670" spans="5:5" ht="15.75" hidden="1" customHeight="1">
      <c r="E670" s="472"/>
    </row>
    <row r="671" spans="5:5" ht="15.75" hidden="1" customHeight="1">
      <c r="E671" s="472"/>
    </row>
    <row r="672" spans="5:5" ht="15.75" hidden="1" customHeight="1">
      <c r="E672" s="472"/>
    </row>
    <row r="673" spans="5:5" ht="15.75" hidden="1" customHeight="1">
      <c r="E673" s="472"/>
    </row>
    <row r="674" spans="5:5" ht="15.75" hidden="1" customHeight="1">
      <c r="E674" s="472"/>
    </row>
    <row r="675" spans="5:5" ht="15.75" hidden="1" customHeight="1">
      <c r="E675" s="472"/>
    </row>
    <row r="676" spans="5:5" ht="15.75" hidden="1" customHeight="1">
      <c r="E676" s="472"/>
    </row>
    <row r="677" spans="5:5" ht="15.75" hidden="1" customHeight="1">
      <c r="E677" s="472"/>
    </row>
    <row r="678" spans="5:5" ht="15.75" hidden="1" customHeight="1">
      <c r="E678" s="472"/>
    </row>
    <row r="679" spans="5:5" ht="15.75" hidden="1" customHeight="1">
      <c r="E679" s="472"/>
    </row>
    <row r="680" spans="5:5" ht="15.75" hidden="1" customHeight="1">
      <c r="E680" s="472"/>
    </row>
    <row r="681" spans="5:5" ht="15.75" hidden="1" customHeight="1">
      <c r="E681" s="472"/>
    </row>
    <row r="682" spans="5:5" ht="15.75" hidden="1" customHeight="1">
      <c r="E682" s="472"/>
    </row>
    <row r="683" spans="5:5" ht="15.75" hidden="1" customHeight="1">
      <c r="E683" s="472"/>
    </row>
    <row r="684" spans="5:5" ht="15.75" hidden="1" customHeight="1">
      <c r="E684" s="472"/>
    </row>
    <row r="685" spans="5:5" ht="15.75" hidden="1" customHeight="1">
      <c r="E685" s="472"/>
    </row>
    <row r="686" spans="5:5" ht="15.75" hidden="1" customHeight="1">
      <c r="E686" s="472"/>
    </row>
    <row r="687" spans="5:5" ht="15.75" hidden="1" customHeight="1">
      <c r="E687" s="472"/>
    </row>
    <row r="688" spans="5:5" ht="15.75" hidden="1" customHeight="1">
      <c r="E688" s="472"/>
    </row>
    <row r="689" spans="5:5" ht="15.75" hidden="1" customHeight="1">
      <c r="E689" s="472"/>
    </row>
    <row r="690" spans="5:5" ht="15.75" hidden="1" customHeight="1">
      <c r="E690" s="472"/>
    </row>
    <row r="691" spans="5:5" ht="15.75" hidden="1" customHeight="1">
      <c r="E691" s="472"/>
    </row>
    <row r="692" spans="5:5" ht="15.75" hidden="1" customHeight="1">
      <c r="E692" s="472"/>
    </row>
    <row r="693" spans="5:5" ht="15.75" hidden="1" customHeight="1">
      <c r="E693" s="472"/>
    </row>
    <row r="694" spans="5:5" ht="15.75" hidden="1" customHeight="1">
      <c r="E694" s="472"/>
    </row>
    <row r="695" spans="5:5" ht="15.75" hidden="1" customHeight="1">
      <c r="E695" s="472"/>
    </row>
    <row r="696" spans="5:5" ht="15.75" hidden="1" customHeight="1">
      <c r="E696" s="472"/>
    </row>
    <row r="697" spans="5:5" ht="15.75" hidden="1" customHeight="1">
      <c r="E697" s="472"/>
    </row>
    <row r="698" spans="5:5" ht="15.75" hidden="1" customHeight="1">
      <c r="E698" s="472"/>
    </row>
    <row r="699" spans="5:5" ht="15.75" hidden="1" customHeight="1">
      <c r="E699" s="472"/>
    </row>
    <row r="700" spans="5:5" ht="15.75" hidden="1" customHeight="1">
      <c r="E700" s="472"/>
    </row>
    <row r="701" spans="5:5" ht="15.75" hidden="1" customHeight="1">
      <c r="E701" s="472"/>
    </row>
    <row r="702" spans="5:5" ht="15.75" hidden="1" customHeight="1">
      <c r="E702" s="472"/>
    </row>
    <row r="703" spans="5:5" ht="15.75" hidden="1" customHeight="1">
      <c r="E703" s="472"/>
    </row>
    <row r="704" spans="5:5" ht="15.75" hidden="1" customHeight="1">
      <c r="E704" s="472"/>
    </row>
    <row r="705" spans="5:5" ht="15.75" hidden="1" customHeight="1">
      <c r="E705" s="472"/>
    </row>
    <row r="706" spans="5:5" ht="15.75" hidden="1" customHeight="1">
      <c r="E706" s="472"/>
    </row>
    <row r="707" spans="5:5" ht="15.75" hidden="1" customHeight="1">
      <c r="E707" s="472"/>
    </row>
    <row r="708" spans="5:5" ht="15.75" hidden="1" customHeight="1">
      <c r="E708" s="472"/>
    </row>
    <row r="709" spans="5:5" ht="15.75" hidden="1" customHeight="1">
      <c r="E709" s="472"/>
    </row>
    <row r="710" spans="5:5" ht="15.75" hidden="1" customHeight="1">
      <c r="E710" s="472"/>
    </row>
    <row r="711" spans="5:5" ht="15.75" hidden="1" customHeight="1">
      <c r="E711" s="472"/>
    </row>
    <row r="712" spans="5:5" ht="15.75" hidden="1" customHeight="1">
      <c r="E712" s="472"/>
    </row>
    <row r="713" spans="5:5" ht="15.75" hidden="1" customHeight="1">
      <c r="E713" s="472"/>
    </row>
    <row r="714" spans="5:5" ht="15.75" hidden="1" customHeight="1">
      <c r="E714" s="472"/>
    </row>
    <row r="715" spans="5:5" ht="15.75" hidden="1" customHeight="1">
      <c r="E715" s="472"/>
    </row>
    <row r="716" spans="5:5" ht="15.75" hidden="1" customHeight="1">
      <c r="E716" s="472"/>
    </row>
    <row r="717" spans="5:5" ht="15.75" hidden="1" customHeight="1">
      <c r="E717" s="472"/>
    </row>
    <row r="718" spans="5:5" ht="15.75" hidden="1" customHeight="1">
      <c r="E718" s="472"/>
    </row>
    <row r="719" spans="5:5" ht="15.75" hidden="1" customHeight="1">
      <c r="E719" s="472"/>
    </row>
    <row r="720" spans="5:5" ht="15.75" hidden="1" customHeight="1">
      <c r="E720" s="472"/>
    </row>
    <row r="721" spans="5:5" ht="15.75" hidden="1" customHeight="1">
      <c r="E721" s="472"/>
    </row>
    <row r="722" spans="5:5" ht="15.75" hidden="1" customHeight="1">
      <c r="E722" s="472"/>
    </row>
    <row r="723" spans="5:5" ht="15.75" hidden="1" customHeight="1">
      <c r="E723" s="472"/>
    </row>
    <row r="724" spans="5:5" ht="15.75" hidden="1" customHeight="1">
      <c r="E724" s="472"/>
    </row>
    <row r="725" spans="5:5" ht="15.75" hidden="1" customHeight="1">
      <c r="E725" s="472"/>
    </row>
    <row r="726" spans="5:5" ht="15.75" hidden="1" customHeight="1">
      <c r="E726" s="472"/>
    </row>
    <row r="727" spans="5:5" ht="15.75" hidden="1" customHeight="1">
      <c r="E727" s="472"/>
    </row>
    <row r="728" spans="5:5" ht="15.75" hidden="1" customHeight="1">
      <c r="E728" s="472"/>
    </row>
    <row r="729" spans="5:5" ht="15.75" hidden="1" customHeight="1">
      <c r="E729" s="472"/>
    </row>
    <row r="730" spans="5:5" ht="15.75" hidden="1" customHeight="1">
      <c r="E730" s="472"/>
    </row>
    <row r="731" spans="5:5" ht="15.75" hidden="1" customHeight="1">
      <c r="E731" s="472"/>
    </row>
    <row r="732" spans="5:5" ht="15.75" hidden="1" customHeight="1">
      <c r="E732" s="472"/>
    </row>
    <row r="733" spans="5:5" ht="15.75" hidden="1" customHeight="1">
      <c r="E733" s="472"/>
    </row>
    <row r="734" spans="5:5" ht="15.75" hidden="1" customHeight="1">
      <c r="E734" s="472"/>
    </row>
    <row r="735" spans="5:5" ht="15.75" hidden="1" customHeight="1">
      <c r="E735" s="472"/>
    </row>
    <row r="736" spans="5:5" ht="15.75" hidden="1" customHeight="1">
      <c r="E736" s="472"/>
    </row>
    <row r="737" spans="5:5" ht="15.75" hidden="1" customHeight="1">
      <c r="E737" s="472"/>
    </row>
    <row r="738" spans="5:5" ht="15.75" hidden="1" customHeight="1">
      <c r="E738" s="472"/>
    </row>
    <row r="739" spans="5:5" ht="15.75" hidden="1" customHeight="1">
      <c r="E739" s="472"/>
    </row>
    <row r="740" spans="5:5" ht="15.75" hidden="1" customHeight="1">
      <c r="E740" s="472"/>
    </row>
    <row r="741" spans="5:5" ht="15.75" hidden="1" customHeight="1">
      <c r="E741" s="472"/>
    </row>
    <row r="742" spans="5:5" ht="15.75" hidden="1" customHeight="1">
      <c r="E742" s="472"/>
    </row>
    <row r="743" spans="5:5" ht="15.75" hidden="1" customHeight="1">
      <c r="E743" s="472"/>
    </row>
    <row r="744" spans="5:5" ht="15.75" hidden="1" customHeight="1">
      <c r="E744" s="472"/>
    </row>
    <row r="745" spans="5:5" ht="15.75" hidden="1" customHeight="1">
      <c r="E745" s="472"/>
    </row>
    <row r="746" spans="5:5" ht="15.75" hidden="1" customHeight="1">
      <c r="E746" s="472"/>
    </row>
    <row r="747" spans="5:5" ht="15.75" hidden="1" customHeight="1">
      <c r="E747" s="472"/>
    </row>
    <row r="748" spans="5:5" ht="15.75" hidden="1" customHeight="1">
      <c r="E748" s="472"/>
    </row>
    <row r="749" spans="5:5" ht="15.75" hidden="1" customHeight="1">
      <c r="E749" s="472"/>
    </row>
    <row r="750" spans="5:5" ht="15.75" hidden="1" customHeight="1">
      <c r="E750" s="472"/>
    </row>
    <row r="751" spans="5:5" ht="15.75" hidden="1" customHeight="1">
      <c r="E751" s="472"/>
    </row>
    <row r="752" spans="5:5" ht="15.75" hidden="1" customHeight="1">
      <c r="E752" s="472"/>
    </row>
    <row r="753" spans="5:5" ht="15.75" hidden="1" customHeight="1">
      <c r="E753" s="472"/>
    </row>
    <row r="754" spans="5:5" ht="15.75" hidden="1" customHeight="1">
      <c r="E754" s="472"/>
    </row>
    <row r="755" spans="5:5" ht="15.75" hidden="1" customHeight="1">
      <c r="E755" s="472"/>
    </row>
    <row r="756" spans="5:5" ht="15.75" hidden="1" customHeight="1">
      <c r="E756" s="472"/>
    </row>
    <row r="757" spans="5:5" ht="15.75" hidden="1" customHeight="1">
      <c r="E757" s="472"/>
    </row>
    <row r="758" spans="5:5" ht="15.75" hidden="1" customHeight="1">
      <c r="E758" s="472"/>
    </row>
    <row r="759" spans="5:5" ht="15.75" hidden="1" customHeight="1">
      <c r="E759" s="472"/>
    </row>
    <row r="760" spans="5:5" ht="15.75" hidden="1" customHeight="1">
      <c r="E760" s="472"/>
    </row>
    <row r="761" spans="5:5" ht="15.75" hidden="1" customHeight="1">
      <c r="E761" s="472"/>
    </row>
    <row r="762" spans="5:5" ht="15.75" hidden="1" customHeight="1">
      <c r="E762" s="472"/>
    </row>
    <row r="763" spans="5:5" ht="15.75" hidden="1" customHeight="1">
      <c r="E763" s="472"/>
    </row>
    <row r="764" spans="5:5" ht="15.75" hidden="1" customHeight="1">
      <c r="E764" s="472"/>
    </row>
    <row r="765" spans="5:5" ht="15.75" hidden="1" customHeight="1">
      <c r="E765" s="472"/>
    </row>
    <row r="766" spans="5:5" ht="15.75" hidden="1" customHeight="1">
      <c r="E766" s="472"/>
    </row>
    <row r="767" spans="5:5" ht="15.75" hidden="1" customHeight="1">
      <c r="E767" s="472"/>
    </row>
    <row r="768" spans="5:5" ht="15.75" hidden="1" customHeight="1">
      <c r="E768" s="472"/>
    </row>
    <row r="769" spans="5:5" ht="15.75" hidden="1" customHeight="1">
      <c r="E769" s="472"/>
    </row>
    <row r="770" spans="5:5" ht="15.75" hidden="1" customHeight="1">
      <c r="E770" s="472"/>
    </row>
    <row r="771" spans="5:5" ht="15.75" hidden="1" customHeight="1">
      <c r="E771" s="472"/>
    </row>
    <row r="772" spans="5:5" ht="15.75" hidden="1" customHeight="1">
      <c r="E772" s="472"/>
    </row>
    <row r="773" spans="5:5" ht="15.75" hidden="1" customHeight="1">
      <c r="E773" s="472"/>
    </row>
    <row r="774" spans="5:5" ht="15.75" hidden="1" customHeight="1">
      <c r="E774" s="472"/>
    </row>
    <row r="775" spans="5:5" ht="15.75" hidden="1" customHeight="1">
      <c r="E775" s="472"/>
    </row>
    <row r="776" spans="5:5" ht="15.75" hidden="1" customHeight="1">
      <c r="E776" s="472"/>
    </row>
    <row r="777" spans="5:5" ht="15.75" hidden="1" customHeight="1">
      <c r="E777" s="472"/>
    </row>
    <row r="778" spans="5:5" ht="15.75" hidden="1" customHeight="1">
      <c r="E778" s="472"/>
    </row>
    <row r="779" spans="5:5" ht="15.75" hidden="1" customHeight="1">
      <c r="E779" s="472"/>
    </row>
    <row r="780" spans="5:5" ht="15.75" hidden="1" customHeight="1">
      <c r="E780" s="472"/>
    </row>
    <row r="781" spans="5:5" ht="15.75" hidden="1" customHeight="1">
      <c r="E781" s="472"/>
    </row>
    <row r="782" spans="5:5" ht="15.75" hidden="1" customHeight="1">
      <c r="E782" s="472"/>
    </row>
    <row r="783" spans="5:5" ht="15.75" hidden="1" customHeight="1">
      <c r="E783" s="472"/>
    </row>
    <row r="784" spans="5:5" ht="15.75" hidden="1" customHeight="1">
      <c r="E784" s="472"/>
    </row>
    <row r="785" spans="5:5" ht="15.75" hidden="1" customHeight="1">
      <c r="E785" s="472"/>
    </row>
    <row r="786" spans="5:5" ht="15.75" hidden="1" customHeight="1">
      <c r="E786" s="472"/>
    </row>
    <row r="787" spans="5:5" ht="15.75" hidden="1" customHeight="1">
      <c r="E787" s="472"/>
    </row>
    <row r="788" spans="5:5" ht="15.75" hidden="1" customHeight="1">
      <c r="E788" s="472"/>
    </row>
    <row r="789" spans="5:5" ht="15.75" hidden="1" customHeight="1">
      <c r="E789" s="472"/>
    </row>
    <row r="790" spans="5:5" ht="15.75" hidden="1" customHeight="1">
      <c r="E790" s="472"/>
    </row>
    <row r="791" spans="5:5" ht="15.75" hidden="1" customHeight="1">
      <c r="E791" s="472"/>
    </row>
    <row r="792" spans="5:5" ht="15.75" hidden="1" customHeight="1">
      <c r="E792" s="472"/>
    </row>
    <row r="793" spans="5:5" ht="15.75" hidden="1" customHeight="1">
      <c r="E793" s="472"/>
    </row>
    <row r="794" spans="5:5" ht="15.75" hidden="1" customHeight="1">
      <c r="E794" s="472"/>
    </row>
    <row r="795" spans="5:5" ht="15.75" hidden="1" customHeight="1">
      <c r="E795" s="472"/>
    </row>
    <row r="796" spans="5:5" ht="15.75" hidden="1" customHeight="1">
      <c r="E796" s="472"/>
    </row>
    <row r="797" spans="5:5" ht="15.75" hidden="1" customHeight="1">
      <c r="E797" s="472"/>
    </row>
    <row r="798" spans="5:5" ht="15.75" hidden="1" customHeight="1">
      <c r="E798" s="472"/>
    </row>
    <row r="799" spans="5:5" ht="15.75" hidden="1" customHeight="1">
      <c r="E799" s="472"/>
    </row>
    <row r="800" spans="5:5" ht="15.75" hidden="1" customHeight="1">
      <c r="E800" s="472"/>
    </row>
    <row r="801" spans="5:5" ht="15.75" hidden="1" customHeight="1">
      <c r="E801" s="472"/>
    </row>
    <row r="802" spans="5:5" ht="15.75" hidden="1" customHeight="1">
      <c r="E802" s="472"/>
    </row>
    <row r="803" spans="5:5" ht="15.75" hidden="1" customHeight="1">
      <c r="E803" s="472"/>
    </row>
    <row r="804" spans="5:5" ht="15.75" hidden="1" customHeight="1">
      <c r="E804" s="472"/>
    </row>
    <row r="805" spans="5:5" ht="15.75" hidden="1" customHeight="1">
      <c r="E805" s="472"/>
    </row>
    <row r="806" spans="5:5" ht="15.75" hidden="1" customHeight="1">
      <c r="E806" s="472"/>
    </row>
    <row r="807" spans="5:5" ht="15.75" hidden="1" customHeight="1">
      <c r="E807" s="472"/>
    </row>
    <row r="808" spans="5:5" ht="15.75" hidden="1" customHeight="1">
      <c r="E808" s="472"/>
    </row>
    <row r="809" spans="5:5" ht="15.75" hidden="1" customHeight="1">
      <c r="E809" s="472"/>
    </row>
    <row r="810" spans="5:5" ht="15.75" hidden="1" customHeight="1">
      <c r="E810" s="472"/>
    </row>
    <row r="811" spans="5:5" ht="15.75" hidden="1" customHeight="1">
      <c r="E811" s="472"/>
    </row>
    <row r="812" spans="5:5" ht="15.75" hidden="1" customHeight="1">
      <c r="E812" s="472"/>
    </row>
    <row r="813" spans="5:5" ht="15.75" hidden="1" customHeight="1">
      <c r="E813" s="472"/>
    </row>
    <row r="814" spans="5:5" ht="15.75" hidden="1" customHeight="1">
      <c r="E814" s="472"/>
    </row>
    <row r="815" spans="5:5" ht="15.75" hidden="1" customHeight="1">
      <c r="E815" s="472"/>
    </row>
    <row r="816" spans="5:5" ht="15.75" hidden="1" customHeight="1">
      <c r="E816" s="472"/>
    </row>
    <row r="817" spans="5:5" ht="15.75" hidden="1" customHeight="1">
      <c r="E817" s="472"/>
    </row>
    <row r="818" spans="5:5" ht="15.75" hidden="1" customHeight="1">
      <c r="E818" s="472"/>
    </row>
    <row r="819" spans="5:5" ht="15.75" hidden="1" customHeight="1">
      <c r="E819" s="472"/>
    </row>
    <row r="820" spans="5:5" ht="15.75" hidden="1" customHeight="1">
      <c r="E820" s="472"/>
    </row>
    <row r="821" spans="5:5" ht="15.75" hidden="1" customHeight="1">
      <c r="E821" s="472"/>
    </row>
    <row r="822" spans="5:5" ht="15.75" hidden="1" customHeight="1">
      <c r="E822" s="472"/>
    </row>
    <row r="823" spans="5:5" ht="15.75" hidden="1" customHeight="1">
      <c r="E823" s="472"/>
    </row>
    <row r="824" spans="5:5" ht="15.75" hidden="1" customHeight="1">
      <c r="E824" s="472"/>
    </row>
    <row r="825" spans="5:5" ht="15.75" hidden="1" customHeight="1">
      <c r="E825" s="472"/>
    </row>
    <row r="826" spans="5:5" ht="15.75" hidden="1" customHeight="1">
      <c r="E826" s="472"/>
    </row>
    <row r="827" spans="5:5" ht="15.75" hidden="1" customHeight="1">
      <c r="E827" s="472"/>
    </row>
    <row r="828" spans="5:5" ht="15.75" hidden="1" customHeight="1">
      <c r="E828" s="472"/>
    </row>
    <row r="829" spans="5:5" ht="15.75" hidden="1" customHeight="1">
      <c r="E829" s="472"/>
    </row>
    <row r="830" spans="5:5" ht="15.75" hidden="1" customHeight="1">
      <c r="E830" s="472"/>
    </row>
    <row r="831" spans="5:5" ht="15.75" hidden="1" customHeight="1">
      <c r="E831" s="472"/>
    </row>
    <row r="832" spans="5:5" ht="15.75" hidden="1" customHeight="1">
      <c r="E832" s="472"/>
    </row>
    <row r="833" spans="5:5" ht="15.75" hidden="1" customHeight="1">
      <c r="E833" s="472"/>
    </row>
    <row r="834" spans="5:5" ht="15.75" hidden="1" customHeight="1">
      <c r="E834" s="472"/>
    </row>
    <row r="835" spans="5:5" ht="15.75" hidden="1" customHeight="1">
      <c r="E835" s="472"/>
    </row>
    <row r="836" spans="5:5" ht="15.75" hidden="1" customHeight="1">
      <c r="E836" s="472"/>
    </row>
    <row r="837" spans="5:5" ht="15.75" hidden="1" customHeight="1">
      <c r="E837" s="472"/>
    </row>
    <row r="838" spans="5:5" ht="15.75" hidden="1" customHeight="1">
      <c r="E838" s="472"/>
    </row>
    <row r="839" spans="5:5" ht="15.75" hidden="1" customHeight="1">
      <c r="E839" s="472"/>
    </row>
    <row r="840" spans="5:5" ht="15.75" hidden="1" customHeight="1">
      <c r="E840" s="472"/>
    </row>
    <row r="841" spans="5:5" ht="15.75" hidden="1" customHeight="1">
      <c r="E841" s="472"/>
    </row>
    <row r="842" spans="5:5" ht="15.75" hidden="1" customHeight="1">
      <c r="E842" s="472"/>
    </row>
    <row r="843" spans="5:5" ht="15.75" hidden="1" customHeight="1">
      <c r="E843" s="472"/>
    </row>
    <row r="844" spans="5:5" ht="15.75" hidden="1" customHeight="1">
      <c r="E844" s="472"/>
    </row>
    <row r="845" spans="5:5" ht="15.75" hidden="1" customHeight="1">
      <c r="E845" s="472"/>
    </row>
    <row r="846" spans="5:5" ht="15.75" hidden="1" customHeight="1">
      <c r="E846" s="472"/>
    </row>
    <row r="847" spans="5:5" ht="15.75" hidden="1" customHeight="1">
      <c r="E847" s="472"/>
    </row>
    <row r="848" spans="5:5" ht="15.75" hidden="1" customHeight="1">
      <c r="E848" s="472"/>
    </row>
    <row r="849" spans="5:5" ht="15.75" hidden="1" customHeight="1">
      <c r="E849" s="472"/>
    </row>
    <row r="850" spans="5:5" ht="15.75" hidden="1" customHeight="1">
      <c r="E850" s="472"/>
    </row>
    <row r="851" spans="5:5" ht="15.75" hidden="1" customHeight="1">
      <c r="E851" s="472"/>
    </row>
    <row r="852" spans="5:5" ht="15.75" hidden="1" customHeight="1">
      <c r="E852" s="472"/>
    </row>
    <row r="853" spans="5:5" ht="15.75" hidden="1" customHeight="1">
      <c r="E853" s="472"/>
    </row>
    <row r="854" spans="5:5" ht="15.75" hidden="1" customHeight="1">
      <c r="E854" s="472"/>
    </row>
    <row r="855" spans="5:5" ht="15.75" hidden="1" customHeight="1">
      <c r="E855" s="472"/>
    </row>
    <row r="856" spans="5:5" ht="15.75" hidden="1" customHeight="1">
      <c r="E856" s="472"/>
    </row>
    <row r="857" spans="5:5" ht="15.75" hidden="1" customHeight="1">
      <c r="E857" s="472"/>
    </row>
    <row r="858" spans="5:5" ht="15.75" hidden="1" customHeight="1">
      <c r="E858" s="472"/>
    </row>
    <row r="859" spans="5:5" ht="15.75" hidden="1" customHeight="1">
      <c r="E859" s="472"/>
    </row>
    <row r="860" spans="5:5" ht="15.75" hidden="1" customHeight="1">
      <c r="E860" s="472"/>
    </row>
    <row r="861" spans="5:5" ht="15.75" hidden="1" customHeight="1">
      <c r="E861" s="472"/>
    </row>
    <row r="862" spans="5:5" ht="15.75" hidden="1" customHeight="1">
      <c r="E862" s="472"/>
    </row>
    <row r="863" spans="5:5" ht="15.75" hidden="1" customHeight="1">
      <c r="E863" s="472"/>
    </row>
    <row r="864" spans="5:5" ht="15.75" hidden="1" customHeight="1">
      <c r="E864" s="472"/>
    </row>
    <row r="865" spans="5:5" ht="15.75" hidden="1" customHeight="1">
      <c r="E865" s="472"/>
    </row>
    <row r="866" spans="5:5" ht="15.75" hidden="1" customHeight="1">
      <c r="E866" s="472"/>
    </row>
    <row r="867" spans="5:5" ht="15.75" hidden="1" customHeight="1">
      <c r="E867" s="472"/>
    </row>
    <row r="868" spans="5:5" ht="15.75" hidden="1" customHeight="1">
      <c r="E868" s="472"/>
    </row>
    <row r="869" spans="5:5" ht="15.75" hidden="1" customHeight="1">
      <c r="E869" s="472"/>
    </row>
    <row r="870" spans="5:5" ht="15.75" hidden="1" customHeight="1">
      <c r="E870" s="472"/>
    </row>
    <row r="871" spans="5:5" ht="15.75" hidden="1" customHeight="1">
      <c r="E871" s="472"/>
    </row>
    <row r="872" spans="5:5" ht="15.75" hidden="1" customHeight="1">
      <c r="E872" s="472"/>
    </row>
    <row r="873" spans="5:5" ht="15.75" hidden="1" customHeight="1">
      <c r="E873" s="472"/>
    </row>
    <row r="874" spans="5:5" ht="15.75" hidden="1" customHeight="1">
      <c r="E874" s="472"/>
    </row>
    <row r="875" spans="5:5" ht="15.75" hidden="1" customHeight="1">
      <c r="E875" s="472"/>
    </row>
    <row r="876" spans="5:5" ht="15.75" hidden="1" customHeight="1">
      <c r="E876" s="472"/>
    </row>
    <row r="877" spans="5:5" ht="15.75" hidden="1" customHeight="1">
      <c r="E877" s="472"/>
    </row>
    <row r="878" spans="5:5" ht="15.75" hidden="1" customHeight="1">
      <c r="E878" s="472"/>
    </row>
    <row r="879" spans="5:5" ht="15.75" hidden="1" customHeight="1">
      <c r="E879" s="472"/>
    </row>
    <row r="880" spans="5:5" ht="15.75" hidden="1" customHeight="1">
      <c r="E880" s="472"/>
    </row>
    <row r="881" spans="5:5" ht="15.75" hidden="1" customHeight="1">
      <c r="E881" s="472"/>
    </row>
    <row r="882" spans="5:5" ht="15.75" hidden="1" customHeight="1">
      <c r="E882" s="472"/>
    </row>
    <row r="883" spans="5:5" ht="15.75" hidden="1" customHeight="1">
      <c r="E883" s="472"/>
    </row>
    <row r="884" spans="5:5" ht="15.75" hidden="1" customHeight="1">
      <c r="E884" s="472"/>
    </row>
    <row r="885" spans="5:5" ht="15.75" hidden="1" customHeight="1">
      <c r="E885" s="472"/>
    </row>
    <row r="886" spans="5:5" ht="15.75" hidden="1" customHeight="1">
      <c r="E886" s="472"/>
    </row>
    <row r="887" spans="5:5" ht="15.75" hidden="1" customHeight="1">
      <c r="E887" s="472"/>
    </row>
    <row r="888" spans="5:5" ht="15.75" hidden="1" customHeight="1">
      <c r="E888" s="472"/>
    </row>
    <row r="889" spans="5:5" ht="15.75" hidden="1" customHeight="1">
      <c r="E889" s="472"/>
    </row>
    <row r="890" spans="5:5" ht="15.75" hidden="1" customHeight="1">
      <c r="E890" s="472"/>
    </row>
    <row r="891" spans="5:5" ht="15.75" hidden="1" customHeight="1">
      <c r="E891" s="472"/>
    </row>
    <row r="892" spans="5:5" ht="15.75" hidden="1" customHeight="1">
      <c r="E892" s="472"/>
    </row>
    <row r="893" spans="5:5" ht="15.75" hidden="1" customHeight="1">
      <c r="E893" s="472"/>
    </row>
    <row r="894" spans="5:5" ht="15.75" hidden="1" customHeight="1">
      <c r="E894" s="472"/>
    </row>
    <row r="895" spans="5:5" ht="15.75" hidden="1" customHeight="1">
      <c r="E895" s="472"/>
    </row>
    <row r="896" spans="5:5" ht="15.75" hidden="1" customHeight="1">
      <c r="E896" s="472"/>
    </row>
    <row r="897" spans="5:5" ht="15.75" hidden="1" customHeight="1">
      <c r="E897" s="472"/>
    </row>
    <row r="898" spans="5:5" ht="15.75" hidden="1" customHeight="1">
      <c r="E898" s="472"/>
    </row>
    <row r="899" spans="5:5" ht="15.75" hidden="1" customHeight="1">
      <c r="E899" s="472"/>
    </row>
    <row r="900" spans="5:5" ht="15.75" hidden="1" customHeight="1">
      <c r="E900" s="472"/>
    </row>
    <row r="901" spans="5:5" ht="15.75" hidden="1" customHeight="1">
      <c r="E901" s="472"/>
    </row>
    <row r="902" spans="5:5" ht="15.75" hidden="1" customHeight="1">
      <c r="E902" s="472"/>
    </row>
    <row r="903" spans="5:5" ht="15.75" hidden="1" customHeight="1">
      <c r="E903" s="472"/>
    </row>
    <row r="904" spans="5:5" ht="15.75" hidden="1" customHeight="1">
      <c r="E904" s="472"/>
    </row>
    <row r="905" spans="5:5" ht="15.75" hidden="1" customHeight="1">
      <c r="E905" s="472"/>
    </row>
    <row r="906" spans="5:5" ht="15.75" hidden="1" customHeight="1">
      <c r="E906" s="472"/>
    </row>
    <row r="907" spans="5:5" ht="15.75" hidden="1" customHeight="1">
      <c r="E907" s="472"/>
    </row>
    <row r="908" spans="5:5" ht="15.75" hidden="1" customHeight="1">
      <c r="E908" s="472"/>
    </row>
    <row r="909" spans="5:5" ht="15.75" hidden="1" customHeight="1">
      <c r="E909" s="472"/>
    </row>
    <row r="910" spans="5:5" ht="15.75" hidden="1" customHeight="1">
      <c r="E910" s="472"/>
    </row>
    <row r="911" spans="5:5" ht="15.75" hidden="1" customHeight="1">
      <c r="E911" s="472"/>
    </row>
    <row r="912" spans="5:5" ht="15.75" hidden="1" customHeight="1">
      <c r="E912" s="472"/>
    </row>
    <row r="913" spans="5:5" ht="15.75" hidden="1" customHeight="1">
      <c r="E913" s="472"/>
    </row>
    <row r="914" spans="5:5" ht="15.75" hidden="1" customHeight="1">
      <c r="E914" s="472"/>
    </row>
    <row r="915" spans="5:5" ht="15.75" hidden="1" customHeight="1">
      <c r="E915" s="472"/>
    </row>
    <row r="916" spans="5:5" ht="15.75" hidden="1" customHeight="1">
      <c r="E916" s="472"/>
    </row>
    <row r="917" spans="5:5" ht="15.75" hidden="1" customHeight="1">
      <c r="E917" s="472"/>
    </row>
    <row r="918" spans="5:5" ht="15.75" hidden="1" customHeight="1">
      <c r="E918" s="472"/>
    </row>
    <row r="919" spans="5:5" ht="15.75" hidden="1" customHeight="1">
      <c r="E919" s="472"/>
    </row>
    <row r="920" spans="5:5" ht="15.75" hidden="1" customHeight="1">
      <c r="E920" s="472"/>
    </row>
    <row r="921" spans="5:5" ht="15.75" hidden="1" customHeight="1">
      <c r="E921" s="472"/>
    </row>
    <row r="922" spans="5:5" ht="15.75" hidden="1" customHeight="1">
      <c r="E922" s="472"/>
    </row>
    <row r="923" spans="5:5" ht="15.75" hidden="1" customHeight="1">
      <c r="E923" s="472"/>
    </row>
    <row r="924" spans="5:5" ht="15.75" hidden="1" customHeight="1">
      <c r="E924" s="472"/>
    </row>
    <row r="925" spans="5:5" ht="15.75" hidden="1" customHeight="1">
      <c r="E925" s="472"/>
    </row>
    <row r="926" spans="5:5" ht="15.75" hidden="1" customHeight="1">
      <c r="E926" s="472"/>
    </row>
    <row r="927" spans="5:5" ht="15.75" hidden="1" customHeight="1">
      <c r="E927" s="472"/>
    </row>
    <row r="928" spans="5:5" ht="15.75" hidden="1" customHeight="1">
      <c r="E928" s="472"/>
    </row>
    <row r="929" spans="5:5" ht="15.75" hidden="1" customHeight="1">
      <c r="E929" s="472"/>
    </row>
    <row r="930" spans="5:5" ht="15.75" hidden="1" customHeight="1">
      <c r="E930" s="472"/>
    </row>
    <row r="931" spans="5:5" ht="15.75" hidden="1" customHeight="1">
      <c r="E931" s="472"/>
    </row>
    <row r="932" spans="5:5" ht="15.75" hidden="1" customHeight="1">
      <c r="E932" s="472"/>
    </row>
    <row r="933" spans="5:5" ht="15.75" hidden="1" customHeight="1">
      <c r="E933" s="472"/>
    </row>
    <row r="934" spans="5:5" ht="15.75" hidden="1" customHeight="1">
      <c r="E934" s="472"/>
    </row>
    <row r="935" spans="5:5" ht="15.75" hidden="1" customHeight="1">
      <c r="E935" s="472"/>
    </row>
    <row r="936" spans="5:5" ht="15.75" hidden="1" customHeight="1">
      <c r="E936" s="472"/>
    </row>
    <row r="937" spans="5:5" ht="15.75" hidden="1" customHeight="1">
      <c r="E937" s="472"/>
    </row>
    <row r="938" spans="5:5" ht="15.75" hidden="1" customHeight="1">
      <c r="E938" s="472"/>
    </row>
    <row r="939" spans="5:5" ht="15.75" hidden="1" customHeight="1">
      <c r="E939" s="472"/>
    </row>
    <row r="940" spans="5:5" ht="15.75" hidden="1" customHeight="1">
      <c r="E940" s="472"/>
    </row>
    <row r="941" spans="5:5" ht="15.75" hidden="1" customHeight="1">
      <c r="E941" s="472"/>
    </row>
    <row r="942" spans="5:5" ht="15.75" hidden="1" customHeight="1">
      <c r="E942" s="472"/>
    </row>
    <row r="943" spans="5:5" ht="15.75" hidden="1" customHeight="1">
      <c r="E943" s="472"/>
    </row>
    <row r="944" spans="5:5" ht="15.75" hidden="1" customHeight="1">
      <c r="E944" s="472"/>
    </row>
    <row r="945" spans="5:5" ht="15.75" hidden="1" customHeight="1">
      <c r="E945" s="472"/>
    </row>
    <row r="946" spans="5:5" ht="15.75" hidden="1" customHeight="1">
      <c r="E946" s="472"/>
    </row>
    <row r="947" spans="5:5" ht="15.75" hidden="1" customHeight="1">
      <c r="E947" s="472"/>
    </row>
    <row r="948" spans="5:5" ht="15.75" hidden="1" customHeight="1">
      <c r="E948" s="472"/>
    </row>
    <row r="949" spans="5:5" ht="15.75" hidden="1" customHeight="1">
      <c r="E949" s="472"/>
    </row>
    <row r="950" spans="5:5" ht="15.75" hidden="1" customHeight="1">
      <c r="E950" s="472"/>
    </row>
    <row r="951" spans="5:5" ht="15.75" hidden="1" customHeight="1">
      <c r="E951" s="472"/>
    </row>
    <row r="952" spans="5:5" ht="15.75" hidden="1" customHeight="1">
      <c r="E952" s="472"/>
    </row>
    <row r="953" spans="5:5" ht="15.75" hidden="1" customHeight="1">
      <c r="E953" s="472"/>
    </row>
    <row r="954" spans="5:5" ht="15.75" hidden="1" customHeight="1">
      <c r="E954" s="472"/>
    </row>
    <row r="955" spans="5:5" ht="15.75" hidden="1" customHeight="1">
      <c r="E955" s="472"/>
    </row>
    <row r="956" spans="5:5" ht="15.75" hidden="1" customHeight="1">
      <c r="E956" s="472"/>
    </row>
    <row r="957" spans="5:5" ht="15.75" hidden="1" customHeight="1">
      <c r="E957" s="472"/>
    </row>
    <row r="958" spans="5:5" ht="15.75" hidden="1" customHeight="1">
      <c r="E958" s="472"/>
    </row>
    <row r="959" spans="5:5" ht="15.75" hidden="1" customHeight="1">
      <c r="E959" s="472"/>
    </row>
    <row r="960" spans="5:5" ht="15.75" hidden="1" customHeight="1">
      <c r="E960" s="472"/>
    </row>
    <row r="961" spans="5:5" ht="15.75" hidden="1" customHeight="1">
      <c r="E961" s="472"/>
    </row>
    <row r="962" spans="5:5" ht="15.75" hidden="1" customHeight="1">
      <c r="E962" s="472"/>
    </row>
    <row r="963" spans="5:5" ht="15.75" hidden="1" customHeight="1">
      <c r="E963" s="472"/>
    </row>
    <row r="964" spans="5:5" ht="15.75" hidden="1" customHeight="1">
      <c r="E964" s="472"/>
    </row>
    <row r="965" spans="5:5" ht="15.75" hidden="1" customHeight="1">
      <c r="E965" s="472"/>
    </row>
    <row r="966" spans="5:5" ht="15.75" hidden="1" customHeight="1">
      <c r="E966" s="472"/>
    </row>
    <row r="967" spans="5:5" ht="15.75" hidden="1" customHeight="1">
      <c r="E967" s="472"/>
    </row>
    <row r="968" spans="5:5" ht="15.75" hidden="1" customHeight="1">
      <c r="E968" s="472"/>
    </row>
    <row r="969" spans="5:5" ht="15.75" hidden="1" customHeight="1">
      <c r="E969" s="472"/>
    </row>
    <row r="970" spans="5:5" ht="15.75" hidden="1" customHeight="1">
      <c r="E970" s="472"/>
    </row>
    <row r="971" spans="5:5" ht="15.75" hidden="1" customHeight="1">
      <c r="E971" s="472"/>
    </row>
    <row r="972" spans="5:5" ht="15.75" hidden="1" customHeight="1">
      <c r="E972" s="472"/>
    </row>
    <row r="973" spans="5:5" ht="15.75" hidden="1" customHeight="1">
      <c r="E973" s="472"/>
    </row>
    <row r="974" spans="5:5" ht="15.75" hidden="1" customHeight="1">
      <c r="E974" s="472"/>
    </row>
    <row r="975" spans="5:5" ht="15.75" hidden="1" customHeight="1">
      <c r="E975" s="472"/>
    </row>
    <row r="976" spans="5:5" ht="15.75" hidden="1" customHeight="1">
      <c r="E976" s="472"/>
    </row>
    <row r="977" spans="5:5" ht="15.75" hidden="1" customHeight="1">
      <c r="E977" s="472"/>
    </row>
    <row r="978" spans="5:5" ht="15.75" hidden="1" customHeight="1">
      <c r="E978" s="472"/>
    </row>
    <row r="979" spans="5:5" ht="15.75" hidden="1" customHeight="1">
      <c r="E979" s="472"/>
    </row>
    <row r="980" spans="5:5" ht="15.75" hidden="1" customHeight="1">
      <c r="E980" s="472"/>
    </row>
    <row r="981" spans="5:5" ht="15.75" hidden="1" customHeight="1">
      <c r="E981" s="472"/>
    </row>
    <row r="982" spans="5:5" ht="15.75" hidden="1" customHeight="1">
      <c r="E982" s="472"/>
    </row>
    <row r="983" spans="5:5" ht="15.75" hidden="1" customHeight="1">
      <c r="E983" s="472"/>
    </row>
    <row r="984" spans="5:5" ht="15.75" hidden="1" customHeight="1">
      <c r="E984" s="472"/>
    </row>
    <row r="985" spans="5:5" ht="15.75" hidden="1" customHeight="1">
      <c r="E985" s="472"/>
    </row>
    <row r="986" spans="5:5" ht="15.75" hidden="1" customHeight="1">
      <c r="E986" s="472"/>
    </row>
    <row r="987" spans="5:5" ht="15.75" hidden="1" customHeight="1">
      <c r="E987" s="472"/>
    </row>
    <row r="988" spans="5:5" ht="15.75" hidden="1" customHeight="1">
      <c r="E988" s="472"/>
    </row>
    <row r="989" spans="5:5" ht="15.75" hidden="1" customHeight="1">
      <c r="E989" s="472"/>
    </row>
    <row r="990" spans="5:5" ht="15.75" hidden="1" customHeight="1">
      <c r="E990" s="472"/>
    </row>
    <row r="991" spans="5:5" ht="15.75" hidden="1" customHeight="1">
      <c r="E991" s="472"/>
    </row>
    <row r="992" spans="5:5" ht="15.75" hidden="1" customHeight="1">
      <c r="E992" s="472"/>
    </row>
    <row r="993" spans="5:5" ht="15.75" hidden="1" customHeight="1">
      <c r="E993" s="472"/>
    </row>
    <row r="994" spans="5:5" ht="15.75" hidden="1" customHeight="1">
      <c r="E994" s="472"/>
    </row>
    <row r="995" spans="5:5" ht="15.75" hidden="1" customHeight="1">
      <c r="E995" s="472"/>
    </row>
    <row r="996" spans="5:5" ht="15.75" hidden="1" customHeight="1">
      <c r="E996" s="472"/>
    </row>
    <row r="997" spans="5:5" ht="15.75" hidden="1" customHeight="1">
      <c r="E997" s="472"/>
    </row>
    <row r="998" spans="5:5" ht="15.75" hidden="1" customHeight="1">
      <c r="E998" s="472"/>
    </row>
    <row r="999" spans="5:5" ht="15.75" hidden="1" customHeight="1">
      <c r="E999" s="472"/>
    </row>
    <row r="1000" spans="5:5" ht="15.75" hidden="1" customHeight="1">
      <c r="E1000" s="472"/>
    </row>
    <row r="1001" spans="5:5" ht="15.75" hidden="1" customHeight="1">
      <c r="E1001" s="472"/>
    </row>
    <row r="1002" spans="5:5" ht="15.75" hidden="1" customHeight="1">
      <c r="E1002" s="472"/>
    </row>
    <row r="1003" spans="5:5" ht="15.75" hidden="1" customHeight="1">
      <c r="E1003" s="472"/>
    </row>
    <row r="1004" spans="5:5" ht="15.75" hidden="1" customHeight="1">
      <c r="E1004" s="472"/>
    </row>
    <row r="1005" spans="5:5" ht="15.75" hidden="1" customHeight="1">
      <c r="E1005" s="472"/>
    </row>
    <row r="1006" spans="5:5" ht="15.75" hidden="1" customHeight="1">
      <c r="E1006" s="472"/>
    </row>
    <row r="1007" spans="5:5" ht="15.75" hidden="1" customHeight="1">
      <c r="E1007" s="472"/>
    </row>
    <row r="1008" spans="5:5" ht="15.75" hidden="1" customHeight="1">
      <c r="E1008" s="472"/>
    </row>
    <row r="1009" spans="5:5" ht="15.75" hidden="1" customHeight="1">
      <c r="E1009" s="472"/>
    </row>
    <row r="1010" spans="5:5" ht="15.75" hidden="1" customHeight="1">
      <c r="E1010" s="472"/>
    </row>
    <row r="1011" spans="5:5" ht="15.75" hidden="1" customHeight="1">
      <c r="E1011" s="472"/>
    </row>
    <row r="1012" spans="5:5" ht="15.75" hidden="1" customHeight="1">
      <c r="E1012" s="472"/>
    </row>
    <row r="1013" spans="5:5" ht="15.75" hidden="1" customHeight="1">
      <c r="E1013" s="472"/>
    </row>
    <row r="1014" spans="5:5" ht="15.75" hidden="1" customHeight="1">
      <c r="E1014" s="472"/>
    </row>
    <row r="1015" spans="5:5" ht="15.75" hidden="1" customHeight="1">
      <c r="E1015" s="472"/>
    </row>
    <row r="1016" spans="5:5" ht="15.75" hidden="1" customHeight="1">
      <c r="E1016" s="472"/>
    </row>
    <row r="1017" spans="5:5" ht="15.75" hidden="1" customHeight="1">
      <c r="E1017" s="472"/>
    </row>
    <row r="1018" spans="5:5" ht="15.75" hidden="1" customHeight="1">
      <c r="E1018" s="472"/>
    </row>
    <row r="1019" spans="5:5" ht="15.75" hidden="1" customHeight="1">
      <c r="E1019" s="472"/>
    </row>
    <row r="1020" spans="5:5" ht="15.75" hidden="1" customHeight="1">
      <c r="E1020" s="472"/>
    </row>
    <row r="1021" spans="5:5" ht="15.75" hidden="1" customHeight="1">
      <c r="E1021" s="472"/>
    </row>
    <row r="1022" spans="5:5" ht="15.75" hidden="1" customHeight="1">
      <c r="E1022" s="472"/>
    </row>
  </sheetData>
  <sheetProtection algorithmName="SHA-512" hashValue="k4v35j+aM5Qkef9lVgcgnqs2JnaLEQKOpS23YdVePpRyPNNALyEYhNAu39nACJtvkmqdGpRN4MmVQAtKRJGzBg==" saltValue="Oeia3pvNmBonHs+xmIozxw==" spinCount="100000" sheet="1" formatRows="0" insertHyperlinks="0"/>
  <mergeCells count="17">
    <mergeCell ref="A45:A47"/>
    <mergeCell ref="B45:B47"/>
    <mergeCell ref="D45:D47"/>
    <mergeCell ref="A21:D21"/>
    <mergeCell ref="A9:D9"/>
    <mergeCell ref="A16:D16"/>
    <mergeCell ref="A43:D43"/>
    <mergeCell ref="A37:D37"/>
    <mergeCell ref="D11:D12"/>
    <mergeCell ref="A34:D34"/>
    <mergeCell ref="D35:D36"/>
    <mergeCell ref="B22:C22"/>
    <mergeCell ref="A2:D2"/>
    <mergeCell ref="D23:D33"/>
    <mergeCell ref="A3:D3"/>
    <mergeCell ref="A5:D5"/>
    <mergeCell ref="A7:D7"/>
  </mergeCells>
  <conditionalFormatting sqref="A20">
    <cfRule type="expression" dxfId="8" priority="98">
      <formula>#REF!="Yes"</formula>
    </cfRule>
  </conditionalFormatting>
  <conditionalFormatting sqref="A38:B38 D38">
    <cfRule type="expression" dxfId="7" priority="99">
      <formula>#REF!="No"</formula>
    </cfRule>
  </conditionalFormatting>
  <conditionalFormatting sqref="C8:C14 C4 C6 C16:C20">
    <cfRule type="cellIs" dxfId="6" priority="7" stopIfTrue="1" operator="equal">
      <formula>"No"</formula>
    </cfRule>
  </conditionalFormatting>
  <conditionalFormatting sqref="C14">
    <cfRule type="expression" dxfId="5" priority="4">
      <formula>$C$13="Yes"</formula>
    </cfRule>
  </conditionalFormatting>
  <conditionalFormatting sqref="C23:C33">
    <cfRule type="cellIs" dxfId="4" priority="12" stopIfTrue="1" operator="equal">
      <formula>"No"</formula>
    </cfRule>
  </conditionalFormatting>
  <conditionalFormatting sqref="C35:C36">
    <cfRule type="containsText" dxfId="3" priority="1" operator="containsText" text="No">
      <formula>NOT(ISERROR(SEARCH("No",C35)))</formula>
    </cfRule>
  </conditionalFormatting>
  <conditionalFormatting sqref="C39:C42">
    <cfRule type="containsText" dxfId="2" priority="8" operator="containsText" text="No">
      <formula>NOT(ISERROR(SEARCH("No",C39)))</formula>
    </cfRule>
  </conditionalFormatting>
  <conditionalFormatting sqref="C47">
    <cfRule type="expression" dxfId="1" priority="14">
      <formula>$C$45="yes"</formula>
    </cfRule>
  </conditionalFormatting>
  <conditionalFormatting sqref="D35 A35:B36">
    <cfRule type="expression" dxfId="0" priority="3">
      <formula>#REF!="No"</formula>
    </cfRule>
  </conditionalFormatting>
  <dataValidations count="4">
    <dataValidation type="list" allowBlank="1" showErrorMessage="1" sqref="C45 C8:C13 C6 C15:C20 C4 C39:C41 C27:C36" xr:uid="{00000000-0002-0000-0B00-000001000000}">
      <formula1>"Yes,No"</formula1>
    </dataValidation>
    <dataValidation type="custom" allowBlank="1" showDropDown="1" sqref="C38" xr:uid="{00000000-0002-0000-0B00-000000000000}">
      <formula1>IFERROR(ISURL(C38), TRUE)</formula1>
    </dataValidation>
    <dataValidation allowBlank="1" showErrorMessage="1" sqref="C14 C23" xr:uid="{0892B88B-16B2-D04F-8EAB-F28FC085C4E2}"/>
    <dataValidation type="list" allowBlank="1" showInputMessage="1" showErrorMessage="1" sqref="C42" xr:uid="{060B6630-D155-494A-8867-0359CF891B76}">
      <formula1>"Yes, No"</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56B4-8CE5-7C45-842F-CAAEA7968DD7}">
  <sheetPr codeName="Sheet5">
    <tabColor rgb="FF3289B7"/>
  </sheetPr>
  <dimension ref="A1:F21"/>
  <sheetViews>
    <sheetView workbookViewId="0"/>
  </sheetViews>
  <sheetFormatPr baseColWidth="10" defaultColWidth="0" defaultRowHeight="15" zeroHeight="1"/>
  <cols>
    <col min="1" max="1" width="25.5" style="3" customWidth="1"/>
    <col min="2" max="2" width="84" style="3" customWidth="1"/>
    <col min="3" max="3" width="19.33203125" style="3" customWidth="1"/>
    <col min="4" max="4" width="18.1640625" style="3" bestFit="1" customWidth="1"/>
    <col min="5" max="6" width="10.83203125" style="3" customWidth="1"/>
    <col min="7" max="16384" width="10.83203125" style="3" hidden="1"/>
  </cols>
  <sheetData>
    <row r="1" spans="1:4" ht="16">
      <c r="A1" s="10" t="s">
        <v>255</v>
      </c>
      <c r="B1" s="11" t="s">
        <v>256</v>
      </c>
      <c r="C1" s="10" t="s">
        <v>257</v>
      </c>
      <c r="D1" s="10" t="s">
        <v>930</v>
      </c>
    </row>
    <row r="2" spans="1:4" ht="34">
      <c r="A2" s="12" t="s">
        <v>258</v>
      </c>
      <c r="B2" s="13" t="s">
        <v>881</v>
      </c>
      <c r="C2" s="14" t="s">
        <v>548</v>
      </c>
      <c r="D2" s="557">
        <v>45860</v>
      </c>
    </row>
    <row r="3" spans="1:4" ht="34">
      <c r="A3" s="12" t="s">
        <v>908</v>
      </c>
      <c r="B3" s="13" t="s">
        <v>929</v>
      </c>
      <c r="C3" s="557">
        <v>45904</v>
      </c>
      <c r="D3" s="557">
        <v>45904</v>
      </c>
    </row>
    <row r="4" spans="1:4" ht="17">
      <c r="A4" s="12" t="s">
        <v>932</v>
      </c>
      <c r="B4" s="13" t="s">
        <v>933</v>
      </c>
      <c r="C4" s="557">
        <v>45951</v>
      </c>
      <c r="D4" s="557">
        <v>45951</v>
      </c>
    </row>
    <row r="5" spans="1:4" ht="34">
      <c r="A5" s="12" t="s">
        <v>996</v>
      </c>
      <c r="B5" s="13" t="s">
        <v>997</v>
      </c>
      <c r="C5" s="1724">
        <v>46202</v>
      </c>
      <c r="D5" s="1724">
        <v>46202</v>
      </c>
    </row>
    <row r="6" spans="1:4"/>
    <row r="7" spans="1:4"/>
    <row r="8" spans="1:4"/>
    <row r="9" spans="1:4"/>
    <row r="10" spans="1:4"/>
    <row r="11" spans="1:4"/>
    <row r="12" spans="1:4"/>
    <row r="13" spans="1:4"/>
    <row r="14" spans="1:4"/>
    <row r="15" spans="1:4"/>
    <row r="16" spans="1:4"/>
    <row r="17"/>
    <row r="18"/>
    <row r="19"/>
    <row r="20"/>
    <row r="21"/>
  </sheetData>
  <sheetProtection algorithmName="SHA-512" hashValue="UNpdAm8zs/u317u7iZ3uasSM4UFFgLs8TqkH0TH2uuufeD2uLEBS42xKzqv8CxS9wfwBZb29EtN/aGwC5Pl27w==" saltValue="7QTZsgP6uZoPfkPR90lfWg==" spinCount="100000" sheet="1" objects="1" scenarios="1"/>
  <phoneticPr fontId="10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EBD9E-40E3-974B-8F38-7607E4816777}">
  <sheetPr codeName="Sheet13">
    <tabColor rgb="FF3289B7"/>
  </sheetPr>
  <dimension ref="A1:Z1001"/>
  <sheetViews>
    <sheetView workbookViewId="0">
      <selection activeCell="D19" sqref="D19:G19"/>
    </sheetView>
  </sheetViews>
  <sheetFormatPr baseColWidth="10" defaultColWidth="0" defaultRowHeight="15" customHeight="1" zeroHeight="1"/>
  <cols>
    <col min="1" max="1" width="3.33203125" style="2" customWidth="1"/>
    <col min="2" max="14" width="8.1640625" style="2" customWidth="1"/>
    <col min="15" max="15" width="11.83203125" style="2" customWidth="1"/>
    <col min="16" max="22" width="8.1640625" style="2" customWidth="1"/>
    <col min="23" max="26" width="8.6640625" style="2" customWidth="1"/>
    <col min="27" max="16384" width="14.5" style="2" hidden="1"/>
  </cols>
  <sheetData>
    <row r="1" spans="1:26" ht="33.75" customHeight="1">
      <c r="A1" s="716" t="s">
        <v>0</v>
      </c>
      <c r="B1" s="717"/>
      <c r="C1" s="717"/>
      <c r="D1" s="717"/>
      <c r="E1" s="717"/>
      <c r="F1" s="717"/>
      <c r="G1" s="717"/>
      <c r="H1" s="717"/>
      <c r="I1" s="717"/>
      <c r="J1" s="717"/>
      <c r="K1" s="717"/>
      <c r="L1" s="717"/>
      <c r="M1" s="717"/>
      <c r="N1" s="717"/>
      <c r="O1" s="717"/>
      <c r="P1" s="717"/>
      <c r="Q1" s="717"/>
      <c r="R1" s="717"/>
      <c r="S1" s="717"/>
      <c r="T1" s="717"/>
      <c r="U1" s="717"/>
      <c r="V1" s="717"/>
      <c r="W1" s="15"/>
      <c r="X1" s="15"/>
      <c r="Y1" s="15"/>
      <c r="Z1" s="15"/>
    </row>
    <row r="2" spans="1:26" ht="111.75" customHeight="1">
      <c r="A2" s="16"/>
      <c r="B2" s="691" t="s">
        <v>681</v>
      </c>
      <c r="C2" s="692"/>
      <c r="D2" s="692"/>
      <c r="E2" s="692"/>
      <c r="F2" s="692"/>
      <c r="G2" s="692"/>
      <c r="H2" s="692"/>
      <c r="I2" s="692"/>
      <c r="J2" s="692"/>
      <c r="K2" s="692"/>
      <c r="L2" s="692"/>
      <c r="M2" s="692"/>
      <c r="N2" s="692"/>
      <c r="O2" s="692"/>
      <c r="P2" s="692"/>
      <c r="Q2" s="692"/>
      <c r="R2" s="692"/>
      <c r="S2" s="692"/>
      <c r="T2" s="692"/>
      <c r="U2" s="693"/>
      <c r="V2" s="16"/>
      <c r="W2" s="15"/>
      <c r="X2" s="15"/>
      <c r="Y2" s="15"/>
      <c r="Z2" s="15"/>
    </row>
    <row r="3" spans="1:26" ht="14.25" customHeight="1">
      <c r="A3" s="17"/>
      <c r="B3" s="18"/>
      <c r="C3" s="18"/>
      <c r="D3" s="18"/>
      <c r="E3" s="18"/>
      <c r="F3" s="18"/>
      <c r="G3" s="18"/>
      <c r="H3" s="18"/>
      <c r="I3" s="18"/>
      <c r="J3" s="18"/>
      <c r="K3" s="18"/>
      <c r="L3" s="18"/>
      <c r="M3" s="18"/>
      <c r="N3" s="18"/>
      <c r="O3" s="18"/>
      <c r="P3" s="18"/>
      <c r="Q3" s="18"/>
      <c r="R3" s="18"/>
      <c r="S3" s="18"/>
      <c r="T3" s="18"/>
      <c r="U3" s="18"/>
      <c r="V3" s="17"/>
      <c r="W3" s="15"/>
      <c r="X3" s="15"/>
      <c r="Y3" s="15"/>
      <c r="Z3" s="15"/>
    </row>
    <row r="4" spans="1:26" ht="85.5" customHeight="1">
      <c r="A4" s="17"/>
      <c r="B4" s="691" t="s">
        <v>680</v>
      </c>
      <c r="C4" s="692"/>
      <c r="D4" s="692"/>
      <c r="E4" s="692"/>
      <c r="F4" s="692"/>
      <c r="G4" s="692"/>
      <c r="H4" s="692"/>
      <c r="I4" s="692"/>
      <c r="J4" s="692"/>
      <c r="K4" s="692"/>
      <c r="L4" s="692"/>
      <c r="M4" s="692"/>
      <c r="N4" s="692"/>
      <c r="O4" s="692"/>
      <c r="P4" s="692"/>
      <c r="Q4" s="692"/>
      <c r="R4" s="692"/>
      <c r="S4" s="692"/>
      <c r="T4" s="692"/>
      <c r="U4" s="693"/>
      <c r="V4" s="17"/>
      <c r="W4" s="15"/>
      <c r="X4" s="15"/>
      <c r="Y4" s="15"/>
      <c r="Z4" s="15"/>
    </row>
    <row r="5" spans="1:26" ht="14.25" customHeight="1">
      <c r="A5" s="19"/>
      <c r="B5" s="19"/>
      <c r="C5" s="19"/>
      <c r="D5" s="19"/>
      <c r="E5" s="19"/>
      <c r="F5" s="19"/>
      <c r="G5" s="19"/>
      <c r="H5" s="19"/>
      <c r="I5" s="19"/>
      <c r="J5" s="19"/>
      <c r="K5" s="19"/>
      <c r="L5" s="19"/>
      <c r="M5" s="19"/>
      <c r="N5" s="19"/>
      <c r="O5" s="19"/>
      <c r="P5" s="19"/>
      <c r="Q5" s="19"/>
      <c r="R5" s="19"/>
      <c r="S5" s="19"/>
      <c r="T5" s="19"/>
      <c r="U5" s="19"/>
      <c r="V5" s="19"/>
      <c r="W5" s="15"/>
      <c r="X5" s="15"/>
      <c r="Y5" s="15"/>
      <c r="Z5" s="15"/>
    </row>
    <row r="6" spans="1:26" ht="33.75" customHeight="1">
      <c r="A6" s="716" t="s">
        <v>1</v>
      </c>
      <c r="B6" s="717"/>
      <c r="C6" s="717"/>
      <c r="D6" s="717"/>
      <c r="E6" s="717"/>
      <c r="F6" s="717"/>
      <c r="G6" s="717"/>
      <c r="H6" s="717"/>
      <c r="I6" s="717"/>
      <c r="J6" s="717"/>
      <c r="K6" s="717"/>
      <c r="L6" s="717"/>
      <c r="M6" s="717"/>
      <c r="N6" s="717"/>
      <c r="O6" s="717"/>
      <c r="P6" s="717"/>
      <c r="Q6" s="717"/>
      <c r="R6" s="717"/>
      <c r="S6" s="717"/>
      <c r="T6" s="717"/>
      <c r="U6" s="717"/>
      <c r="V6" s="717"/>
      <c r="W6" s="15"/>
      <c r="X6" s="15"/>
      <c r="Y6" s="15"/>
      <c r="Z6" s="15"/>
    </row>
    <row r="7" spans="1:26" ht="14.25" customHeight="1">
      <c r="A7" s="702"/>
      <c r="B7" s="703"/>
      <c r="C7" s="703"/>
      <c r="D7" s="703"/>
      <c r="E7" s="703"/>
      <c r="F7" s="703"/>
      <c r="G7" s="703"/>
      <c r="H7" s="703"/>
      <c r="I7" s="703"/>
      <c r="J7" s="703"/>
      <c r="K7" s="703"/>
      <c r="L7" s="703"/>
      <c r="M7" s="703"/>
      <c r="N7" s="703"/>
      <c r="O7" s="703"/>
      <c r="P7" s="703"/>
      <c r="Q7" s="703"/>
      <c r="R7" s="703"/>
      <c r="S7" s="703"/>
      <c r="T7" s="703"/>
      <c r="U7" s="703"/>
      <c r="V7" s="704"/>
      <c r="W7" s="15"/>
      <c r="X7" s="15"/>
      <c r="Y7" s="15"/>
      <c r="Z7" s="15"/>
    </row>
    <row r="8" spans="1:26" ht="43.5" customHeight="1">
      <c r="A8" s="20"/>
      <c r="B8" s="691" t="s">
        <v>2</v>
      </c>
      <c r="C8" s="692"/>
      <c r="D8" s="692"/>
      <c r="E8" s="692"/>
      <c r="F8" s="692"/>
      <c r="G8" s="692"/>
      <c r="H8" s="692"/>
      <c r="I8" s="692"/>
      <c r="J8" s="692"/>
      <c r="K8" s="692"/>
      <c r="L8" s="692"/>
      <c r="M8" s="692"/>
      <c r="N8" s="692"/>
      <c r="O8" s="692"/>
      <c r="P8" s="692"/>
      <c r="Q8" s="692"/>
      <c r="R8" s="692"/>
      <c r="S8" s="692"/>
      <c r="T8" s="692"/>
      <c r="U8" s="693"/>
      <c r="V8" s="20"/>
      <c r="W8" s="15"/>
      <c r="X8" s="15"/>
      <c r="Y8" s="15"/>
      <c r="Z8" s="15"/>
    </row>
    <row r="9" spans="1:26" ht="51" customHeight="1">
      <c r="A9" s="20"/>
      <c r="B9" s="691" t="s">
        <v>3</v>
      </c>
      <c r="C9" s="692"/>
      <c r="D9" s="692"/>
      <c r="E9" s="692"/>
      <c r="F9" s="692"/>
      <c r="G9" s="692"/>
      <c r="H9" s="692"/>
      <c r="I9" s="692"/>
      <c r="J9" s="692"/>
      <c r="K9" s="692"/>
      <c r="L9" s="692"/>
      <c r="M9" s="692"/>
      <c r="N9" s="692"/>
      <c r="O9" s="692"/>
      <c r="P9" s="692"/>
      <c r="Q9" s="692"/>
      <c r="R9" s="692"/>
      <c r="S9" s="692"/>
      <c r="T9" s="692"/>
      <c r="U9" s="693"/>
      <c r="V9" s="20"/>
      <c r="W9" s="15"/>
      <c r="X9" s="15"/>
      <c r="Y9" s="15"/>
      <c r="Z9" s="15"/>
    </row>
    <row r="10" spans="1:26" ht="14.25" customHeight="1">
      <c r="A10" s="21"/>
      <c r="B10" s="22"/>
      <c r="C10" s="21"/>
      <c r="D10" s="21"/>
      <c r="E10" s="21"/>
      <c r="F10" s="21"/>
      <c r="G10" s="21"/>
      <c r="H10" s="22"/>
      <c r="I10" s="21"/>
      <c r="J10" s="21"/>
      <c r="K10" s="21"/>
      <c r="L10" s="21"/>
      <c r="M10" s="21"/>
      <c r="N10" s="21"/>
      <c r="O10" s="22"/>
      <c r="P10" s="21"/>
      <c r="Q10" s="21"/>
      <c r="R10" s="21"/>
      <c r="S10" s="21"/>
      <c r="T10" s="21"/>
      <c r="U10" s="21"/>
      <c r="V10" s="21"/>
      <c r="W10" s="15"/>
      <c r="X10" s="15"/>
      <c r="Y10" s="15"/>
      <c r="Z10" s="15"/>
    </row>
    <row r="11" spans="1:26" ht="14.25" customHeight="1">
      <c r="A11" s="20"/>
      <c r="B11" s="19"/>
      <c r="C11" s="19"/>
      <c r="D11" s="19"/>
      <c r="E11" s="19"/>
      <c r="F11" s="19"/>
      <c r="G11" s="19"/>
      <c r="H11" s="17"/>
      <c r="I11" s="17"/>
      <c r="J11" s="17"/>
      <c r="K11" s="17"/>
      <c r="L11" s="17"/>
      <c r="M11" s="17"/>
      <c r="N11" s="17"/>
      <c r="O11" s="17"/>
      <c r="P11" s="17"/>
      <c r="Q11" s="17"/>
      <c r="R11" s="17"/>
      <c r="S11" s="17"/>
      <c r="T11" s="17"/>
      <c r="U11" s="17"/>
      <c r="V11" s="20"/>
      <c r="W11" s="15"/>
      <c r="X11" s="15"/>
      <c r="Y11" s="15"/>
      <c r="Z11" s="15"/>
    </row>
    <row r="12" spans="1:26" ht="44" customHeight="1">
      <c r="A12" s="20"/>
      <c r="B12" s="19"/>
      <c r="C12" s="19"/>
      <c r="D12" s="718" t="s">
        <v>259</v>
      </c>
      <c r="E12" s="719"/>
      <c r="F12" s="719"/>
      <c r="G12" s="719"/>
      <c r="H12" s="720"/>
      <c r="I12" s="17"/>
      <c r="J12" s="721" t="s">
        <v>260</v>
      </c>
      <c r="K12" s="722"/>
      <c r="L12" s="722"/>
      <c r="M12" s="722"/>
      <c r="N12" s="723"/>
      <c r="O12" s="17"/>
      <c r="P12" s="724" t="s">
        <v>4</v>
      </c>
      <c r="Q12" s="725"/>
      <c r="R12" s="725"/>
      <c r="S12" s="726"/>
      <c r="T12" s="17"/>
      <c r="U12" s="17"/>
      <c r="V12" s="20"/>
      <c r="W12" s="15"/>
      <c r="X12" s="15"/>
      <c r="Y12" s="15"/>
      <c r="Z12" s="15"/>
    </row>
    <row r="13" spans="1:26" ht="13" customHeight="1">
      <c r="A13" s="19"/>
      <c r="B13" s="19"/>
      <c r="C13" s="19"/>
      <c r="D13" s="19"/>
      <c r="E13" s="19"/>
      <c r="F13" s="19"/>
      <c r="G13" s="19"/>
      <c r="H13" s="19"/>
      <c r="I13" s="19"/>
      <c r="J13" s="19"/>
      <c r="K13" s="19"/>
      <c r="L13" s="19"/>
      <c r="M13" s="19"/>
      <c r="N13" s="19"/>
      <c r="O13" s="19"/>
      <c r="P13" s="19"/>
      <c r="Q13" s="19"/>
      <c r="R13" s="19"/>
      <c r="S13" s="19"/>
      <c r="T13" s="19"/>
      <c r="U13" s="19"/>
      <c r="V13" s="19"/>
      <c r="W13" s="15"/>
      <c r="X13" s="15"/>
      <c r="Y13" s="15"/>
      <c r="Z13" s="15"/>
    </row>
    <row r="14" spans="1:26" ht="33.75" customHeight="1">
      <c r="A14" s="716" t="s">
        <v>5</v>
      </c>
      <c r="B14" s="717"/>
      <c r="C14" s="717"/>
      <c r="D14" s="717"/>
      <c r="E14" s="717"/>
      <c r="F14" s="717"/>
      <c r="G14" s="717"/>
      <c r="H14" s="717"/>
      <c r="I14" s="717"/>
      <c r="J14" s="717"/>
      <c r="K14" s="717"/>
      <c r="L14" s="717"/>
      <c r="M14" s="717"/>
      <c r="N14" s="717"/>
      <c r="O14" s="717"/>
      <c r="P14" s="717"/>
      <c r="Q14" s="717"/>
      <c r="R14" s="717"/>
      <c r="S14" s="717"/>
      <c r="T14" s="717"/>
      <c r="U14" s="717"/>
      <c r="V14" s="717"/>
      <c r="W14" s="15"/>
      <c r="X14" s="15"/>
      <c r="Y14" s="15"/>
      <c r="Z14" s="15"/>
    </row>
    <row r="15" spans="1:26" ht="14.25" customHeight="1">
      <c r="A15" s="23"/>
      <c r="B15" s="23"/>
      <c r="C15" s="23"/>
      <c r="D15" s="23"/>
      <c r="E15" s="23"/>
      <c r="F15" s="23"/>
      <c r="G15" s="23"/>
      <c r="H15" s="23"/>
      <c r="I15" s="23"/>
      <c r="J15" s="23"/>
      <c r="K15" s="23"/>
      <c r="L15" s="23"/>
      <c r="M15" s="23"/>
      <c r="N15" s="23"/>
      <c r="O15" s="23"/>
      <c r="P15" s="23"/>
      <c r="Q15" s="23"/>
      <c r="R15" s="23"/>
      <c r="S15" s="23"/>
      <c r="T15" s="23"/>
      <c r="U15" s="23"/>
      <c r="V15" s="23"/>
      <c r="W15" s="15"/>
      <c r="X15" s="15"/>
      <c r="Y15" s="15"/>
      <c r="Z15" s="15"/>
    </row>
    <row r="16" spans="1:26" ht="52.5" customHeight="1">
      <c r="A16" s="19"/>
      <c r="B16" s="691" t="s">
        <v>6</v>
      </c>
      <c r="C16" s="692"/>
      <c r="D16" s="692"/>
      <c r="E16" s="692"/>
      <c r="F16" s="692"/>
      <c r="G16" s="692"/>
      <c r="H16" s="692"/>
      <c r="I16" s="692"/>
      <c r="J16" s="692"/>
      <c r="K16" s="692"/>
      <c r="L16" s="692"/>
      <c r="M16" s="692"/>
      <c r="N16" s="692"/>
      <c r="O16" s="692"/>
      <c r="P16" s="692"/>
      <c r="Q16" s="692"/>
      <c r="R16" s="692"/>
      <c r="S16" s="692"/>
      <c r="T16" s="692"/>
      <c r="U16" s="693"/>
      <c r="V16" s="19"/>
      <c r="W16" s="15"/>
      <c r="X16" s="15"/>
      <c r="Y16" s="15"/>
      <c r="Z16" s="15"/>
    </row>
    <row r="17" spans="1:26" ht="14.25" customHeight="1">
      <c r="A17" s="19"/>
      <c r="B17" s="19"/>
      <c r="C17" s="19"/>
      <c r="D17" s="19"/>
      <c r="E17" s="19"/>
      <c r="F17" s="19"/>
      <c r="G17" s="19"/>
      <c r="H17" s="19"/>
      <c r="I17" s="19"/>
      <c r="J17" s="19"/>
      <c r="K17" s="19"/>
      <c r="L17" s="19"/>
      <c r="M17" s="19"/>
      <c r="N17" s="19"/>
      <c r="O17" s="19"/>
      <c r="P17" s="19"/>
      <c r="Q17" s="19"/>
      <c r="R17" s="19"/>
      <c r="S17" s="19"/>
      <c r="T17" s="19"/>
      <c r="U17" s="19"/>
      <c r="V17" s="19"/>
      <c r="W17" s="15"/>
      <c r="X17" s="15"/>
      <c r="Y17" s="15"/>
      <c r="Z17" s="15"/>
    </row>
    <row r="18" spans="1:26" ht="50.25" customHeight="1">
      <c r="A18" s="24"/>
      <c r="B18" s="24"/>
      <c r="C18" s="705" t="s">
        <v>7</v>
      </c>
      <c r="D18" s="706"/>
      <c r="E18" s="706"/>
      <c r="F18" s="706"/>
      <c r="G18" s="706"/>
      <c r="H18" s="706"/>
      <c r="I18" s="706"/>
      <c r="J18" s="706"/>
      <c r="K18" s="706"/>
      <c r="L18" s="706"/>
      <c r="M18" s="706"/>
      <c r="N18" s="706"/>
      <c r="O18" s="706"/>
      <c r="P18" s="706"/>
      <c r="Q18" s="706"/>
      <c r="R18" s="706"/>
      <c r="S18" s="706"/>
      <c r="T18" s="707"/>
      <c r="U18" s="24"/>
      <c r="V18" s="24"/>
      <c r="W18" s="15"/>
      <c r="X18" s="15"/>
      <c r="Y18" s="15"/>
      <c r="Z18" s="15"/>
    </row>
    <row r="19" spans="1:26" ht="48" customHeight="1">
      <c r="A19" s="20"/>
      <c r="B19" s="20"/>
      <c r="C19" s="20" t="s">
        <v>8</v>
      </c>
      <c r="D19" s="708"/>
      <c r="E19" s="709"/>
      <c r="F19" s="709"/>
      <c r="G19" s="710"/>
      <c r="H19" s="711" t="s">
        <v>9</v>
      </c>
      <c r="I19" s="692"/>
      <c r="J19" s="692"/>
      <c r="K19" s="692"/>
      <c r="L19" s="692"/>
      <c r="M19" s="692"/>
      <c r="N19" s="692"/>
      <c r="O19" s="692"/>
      <c r="P19" s="692"/>
      <c r="Q19" s="692"/>
      <c r="R19" s="692"/>
      <c r="S19" s="692"/>
      <c r="T19" s="693"/>
      <c r="U19" s="20"/>
      <c r="V19" s="20"/>
      <c r="W19" s="15"/>
      <c r="X19" s="15"/>
      <c r="Y19" s="15"/>
      <c r="Z19" s="15"/>
    </row>
    <row r="20" spans="1:26" ht="32.25" customHeight="1">
      <c r="A20" s="19"/>
      <c r="B20" s="19"/>
      <c r="C20" s="19"/>
      <c r="D20" s="25"/>
      <c r="E20" s="25"/>
      <c r="F20" s="25"/>
      <c r="G20" s="25"/>
      <c r="H20" s="19"/>
      <c r="I20" s="19"/>
      <c r="J20" s="19"/>
      <c r="K20" s="19"/>
      <c r="L20" s="19"/>
      <c r="M20" s="19"/>
      <c r="N20" s="19"/>
      <c r="O20" s="19"/>
      <c r="P20" s="19"/>
      <c r="Q20" s="19"/>
      <c r="R20" s="19"/>
      <c r="S20" s="19"/>
      <c r="T20" s="19"/>
      <c r="U20" s="19"/>
      <c r="V20" s="19"/>
      <c r="W20" s="15"/>
      <c r="X20" s="15"/>
      <c r="Y20" s="15"/>
      <c r="Z20" s="15"/>
    </row>
    <row r="21" spans="1:26" ht="45" customHeight="1">
      <c r="A21" s="20"/>
      <c r="B21" s="20"/>
      <c r="C21" s="19" t="s">
        <v>10</v>
      </c>
      <c r="D21" s="708"/>
      <c r="E21" s="712"/>
      <c r="F21" s="712"/>
      <c r="G21" s="713"/>
      <c r="H21" s="26"/>
      <c r="I21" s="19" t="s">
        <v>11</v>
      </c>
      <c r="J21" s="27"/>
      <c r="K21" s="714"/>
      <c r="L21" s="715"/>
      <c r="M21" s="714"/>
      <c r="N21" s="715"/>
      <c r="O21" s="19" t="s">
        <v>12</v>
      </c>
      <c r="P21" s="708"/>
      <c r="Q21" s="712"/>
      <c r="R21" s="712"/>
      <c r="S21" s="713"/>
      <c r="T21" s="20"/>
      <c r="U21" s="20"/>
      <c r="V21" s="20"/>
      <c r="W21" s="15"/>
      <c r="X21" s="15"/>
      <c r="Y21" s="15"/>
      <c r="Z21" s="15"/>
    </row>
    <row r="22" spans="1:26" ht="14.25" customHeight="1">
      <c r="A22" s="19"/>
      <c r="B22" s="28"/>
      <c r="C22" s="26"/>
      <c r="D22" s="29"/>
      <c r="E22" s="29"/>
      <c r="F22" s="29"/>
      <c r="G22" s="29"/>
      <c r="H22" s="26"/>
      <c r="I22" s="26"/>
      <c r="J22" s="30" t="s">
        <v>13</v>
      </c>
      <c r="K22" s="697" t="s">
        <v>14</v>
      </c>
      <c r="L22" s="693"/>
      <c r="M22" s="30" t="s">
        <v>15</v>
      </c>
      <c r="N22" s="26"/>
      <c r="O22" s="26"/>
      <c r="P22" s="29"/>
      <c r="Q22" s="29"/>
      <c r="R22" s="29"/>
      <c r="S22" s="29"/>
      <c r="T22" s="19"/>
      <c r="U22" s="19"/>
      <c r="V22" s="19"/>
      <c r="W22" s="15"/>
      <c r="X22" s="15"/>
      <c r="Y22" s="15"/>
      <c r="Z22" s="15"/>
    </row>
    <row r="23" spans="1:26" ht="14.25" customHeight="1">
      <c r="A23" s="19"/>
      <c r="B23" s="28"/>
      <c r="C23" s="698"/>
      <c r="D23" s="692"/>
      <c r="E23" s="692"/>
      <c r="F23" s="692"/>
      <c r="G23" s="692"/>
      <c r="H23" s="692"/>
      <c r="I23" s="692"/>
      <c r="J23" s="692"/>
      <c r="K23" s="692"/>
      <c r="L23" s="692"/>
      <c r="M23" s="692"/>
      <c r="N23" s="692"/>
      <c r="O23" s="692"/>
      <c r="P23" s="692"/>
      <c r="Q23" s="692"/>
      <c r="R23" s="692"/>
      <c r="S23" s="693"/>
      <c r="T23" s="19"/>
      <c r="U23" s="19"/>
      <c r="V23" s="19"/>
      <c r="W23" s="15"/>
      <c r="X23" s="15"/>
      <c r="Y23" s="15"/>
      <c r="Z23" s="15"/>
    </row>
    <row r="24" spans="1:26" ht="33.75" customHeight="1">
      <c r="A24" s="699" t="s">
        <v>16</v>
      </c>
      <c r="B24" s="700"/>
      <c r="C24" s="700"/>
      <c r="D24" s="700"/>
      <c r="E24" s="700"/>
      <c r="F24" s="700"/>
      <c r="G24" s="700"/>
      <c r="H24" s="700"/>
      <c r="I24" s="700"/>
      <c r="J24" s="700"/>
      <c r="K24" s="700"/>
      <c r="L24" s="700"/>
      <c r="M24" s="700"/>
      <c r="N24" s="700"/>
      <c r="O24" s="700"/>
      <c r="P24" s="700"/>
      <c r="Q24" s="700"/>
      <c r="R24" s="700"/>
      <c r="S24" s="700"/>
      <c r="T24" s="700"/>
      <c r="U24" s="700"/>
      <c r="V24" s="701"/>
      <c r="W24" s="15"/>
      <c r="X24" s="15"/>
      <c r="Y24" s="15"/>
      <c r="Z24" s="15"/>
    </row>
    <row r="25" spans="1:26" ht="14.25" customHeight="1">
      <c r="A25" s="702" t="s">
        <v>17</v>
      </c>
      <c r="B25" s="703"/>
      <c r="C25" s="703"/>
      <c r="D25" s="703"/>
      <c r="E25" s="703"/>
      <c r="F25" s="703"/>
      <c r="G25" s="703"/>
      <c r="H25" s="703"/>
      <c r="I25" s="703"/>
      <c r="J25" s="703"/>
      <c r="K25" s="703"/>
      <c r="L25" s="703"/>
      <c r="M25" s="703"/>
      <c r="N25" s="703"/>
      <c r="O25" s="703"/>
      <c r="P25" s="703"/>
      <c r="Q25" s="703"/>
      <c r="R25" s="703"/>
      <c r="S25" s="703"/>
      <c r="T25" s="703"/>
      <c r="U25" s="703"/>
      <c r="V25" s="704"/>
      <c r="W25" s="15"/>
      <c r="X25" s="15"/>
      <c r="Y25" s="15"/>
      <c r="Z25" s="15"/>
    </row>
    <row r="26" spans="1:26" ht="115.5" customHeight="1">
      <c r="A26" s="19"/>
      <c r="B26" s="691" t="s">
        <v>882</v>
      </c>
      <c r="C26" s="692"/>
      <c r="D26" s="692"/>
      <c r="E26" s="692"/>
      <c r="F26" s="692"/>
      <c r="G26" s="692"/>
      <c r="H26" s="692"/>
      <c r="I26" s="692"/>
      <c r="J26" s="692"/>
      <c r="K26" s="692"/>
      <c r="L26" s="692"/>
      <c r="M26" s="692"/>
      <c r="N26" s="692"/>
      <c r="O26" s="692"/>
      <c r="P26" s="692"/>
      <c r="Q26" s="692"/>
      <c r="R26" s="692"/>
      <c r="S26" s="692"/>
      <c r="T26" s="692"/>
      <c r="U26" s="693"/>
      <c r="V26" s="19"/>
      <c r="W26" s="15"/>
      <c r="X26" s="15"/>
      <c r="Y26" s="15"/>
      <c r="Z26" s="15"/>
    </row>
    <row r="27" spans="1:26" ht="14.25" customHeight="1">
      <c r="A27" s="19"/>
      <c r="B27" s="31"/>
      <c r="C27" s="31"/>
      <c r="D27" s="31"/>
      <c r="E27" s="31"/>
      <c r="F27" s="31"/>
      <c r="G27" s="31"/>
      <c r="H27" s="31"/>
      <c r="I27" s="31"/>
      <c r="J27" s="31"/>
      <c r="K27" s="31"/>
      <c r="L27" s="31"/>
      <c r="M27" s="31"/>
      <c r="N27" s="31"/>
      <c r="O27" s="31"/>
      <c r="P27" s="31"/>
      <c r="Q27" s="31"/>
      <c r="R27" s="31"/>
      <c r="S27" s="31"/>
      <c r="T27" s="31"/>
      <c r="U27" s="31"/>
      <c r="V27" s="19"/>
      <c r="W27" s="15"/>
      <c r="X27" s="15"/>
      <c r="Y27" s="15"/>
      <c r="Z27" s="15"/>
    </row>
    <row r="28" spans="1:26" ht="14.25" customHeight="1">
      <c r="A28" s="32"/>
      <c r="B28" s="32"/>
      <c r="C28" s="32"/>
      <c r="D28" s="32"/>
      <c r="E28" s="32"/>
      <c r="F28" s="32"/>
      <c r="G28" s="32"/>
      <c r="H28" s="32"/>
      <c r="I28" s="32"/>
      <c r="J28" s="32"/>
      <c r="K28" s="32"/>
      <c r="L28" s="32"/>
      <c r="M28" s="32"/>
      <c r="N28" s="32"/>
      <c r="O28" s="32"/>
      <c r="P28" s="32"/>
      <c r="Q28" s="32"/>
      <c r="R28" s="32"/>
      <c r="S28" s="32"/>
      <c r="T28" s="32"/>
      <c r="U28" s="32"/>
      <c r="V28" s="32"/>
      <c r="W28" s="15"/>
      <c r="X28" s="15"/>
      <c r="Y28" s="15"/>
      <c r="Z28" s="15"/>
    </row>
    <row r="29" spans="1:26" ht="33.75" customHeight="1">
      <c r="A29" s="699" t="s">
        <v>18</v>
      </c>
      <c r="B29" s="700"/>
      <c r="C29" s="700"/>
      <c r="D29" s="700"/>
      <c r="E29" s="700"/>
      <c r="F29" s="700"/>
      <c r="G29" s="700"/>
      <c r="H29" s="700"/>
      <c r="I29" s="700"/>
      <c r="J29" s="700"/>
      <c r="K29" s="700"/>
      <c r="L29" s="700"/>
      <c r="M29" s="700"/>
      <c r="N29" s="700"/>
      <c r="O29" s="700"/>
      <c r="P29" s="700"/>
      <c r="Q29" s="700"/>
      <c r="R29" s="700"/>
      <c r="S29" s="700"/>
      <c r="T29" s="700"/>
      <c r="U29" s="700"/>
      <c r="V29" s="701"/>
      <c r="W29" s="15"/>
      <c r="X29" s="15"/>
      <c r="Y29" s="15"/>
      <c r="Z29" s="15"/>
    </row>
    <row r="30" spans="1:26" ht="55.5" customHeight="1">
      <c r="A30" s="19"/>
      <c r="B30" s="691" t="s">
        <v>261</v>
      </c>
      <c r="C30" s="692"/>
      <c r="D30" s="692"/>
      <c r="E30" s="692"/>
      <c r="F30" s="692"/>
      <c r="G30" s="692"/>
      <c r="H30" s="692"/>
      <c r="I30" s="692"/>
      <c r="J30" s="692"/>
      <c r="K30" s="692"/>
      <c r="L30" s="692"/>
      <c r="M30" s="692"/>
      <c r="N30" s="692"/>
      <c r="O30" s="692"/>
      <c r="P30" s="692"/>
      <c r="Q30" s="692"/>
      <c r="R30" s="692"/>
      <c r="S30" s="692"/>
      <c r="T30" s="692"/>
      <c r="U30" s="693"/>
      <c r="V30" s="19"/>
      <c r="W30" s="15"/>
      <c r="X30" s="15"/>
      <c r="Y30" s="15"/>
      <c r="Z30" s="15"/>
    </row>
    <row r="31" spans="1:26" ht="35.25" customHeight="1">
      <c r="A31" s="19"/>
      <c r="B31" s="694" t="s">
        <v>262</v>
      </c>
      <c r="C31" s="695"/>
      <c r="D31" s="695"/>
      <c r="E31" s="695"/>
      <c r="F31" s="695"/>
      <c r="G31" s="695"/>
      <c r="H31" s="695"/>
      <c r="I31" s="695"/>
      <c r="J31" s="695"/>
      <c r="K31" s="695"/>
      <c r="L31" s="695"/>
      <c r="M31" s="695"/>
      <c r="N31" s="695"/>
      <c r="O31" s="695"/>
      <c r="P31" s="695"/>
      <c r="Q31" s="695"/>
      <c r="R31" s="695"/>
      <c r="S31" s="695"/>
      <c r="T31" s="695"/>
      <c r="U31" s="696"/>
      <c r="V31" s="19"/>
      <c r="W31" s="15"/>
      <c r="X31" s="15"/>
      <c r="Y31" s="15"/>
      <c r="Z31" s="15"/>
    </row>
    <row r="32" spans="1:26" ht="14.2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4.25" hidden="1"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4.25" hidden="1"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4.25" hidden="1" customHeight="1">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4.25" hidden="1"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4.25" hidden="1"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4.25" hidden="1"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4.25" hidden="1"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4.25" hidden="1"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4.25" hidden="1"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4.25" hidden="1"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4.25" hidden="1"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4.25" hidden="1"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4.25" hidden="1"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4.25" hidden="1"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4.25" hidden="1"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4.25" hidden="1"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4.25" hidden="1"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4.25" hidden="1"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4.25" hidden="1"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4.25" hidden="1"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4.25" hidden="1"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4.25" hidden="1"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4.25" hidden="1"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4.25" hidden="1"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4.25" hidden="1"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4.25" hidden="1"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4.25" hidden="1"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4.25" hidden="1"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4.25" hidden="1"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4.25" hidden="1"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4.25" hidden="1"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4.25" hidden="1"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4.25" hidden="1"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4.25" hidden="1"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4.25" hidden="1"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4.25" hidden="1"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4.25" hidden="1"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4.25" hidden="1"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4.25" hidden="1"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4.25" hidden="1"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4.25" hidden="1"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4.25" hidden="1"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4.25" hidden="1"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4.25" hidden="1"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4.25" hidden="1"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4.25" hidden="1"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4.25" hidden="1"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4.25" hidden="1"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4.25" hidden="1"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4.25" hidden="1"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4.25" hidden="1"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4.25" hidden="1"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4.25" hidden="1"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4.25" hidden="1"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4.25" hidden="1"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4.25" hidden="1"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4.25" hidden="1"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4.25" hidden="1"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4.25" hidden="1"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4.25" hidden="1"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4.25" hidden="1"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4.25" hidden="1"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4.25" hidden="1"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4.25" hidden="1"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4.25" hidden="1"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4.25" hidden="1"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4.25" hidden="1"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4.25" hidden="1"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4.25" hidden="1"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4.25" hidden="1"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4.25" hidden="1"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4.25" hidden="1"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4.25" hidden="1"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4.25" hidden="1"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4.25" hidden="1"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4.25" hidden="1"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4.25" hidden="1"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4.25" hidden="1"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4.25" hidden="1"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4.25" hidden="1"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4.25" hidden="1"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4.25" hidden="1"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4.25" hidden="1"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4.25" hidden="1"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4.25" hidden="1"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4.25" hidden="1"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4.25" hidden="1"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4.25" hidden="1"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4.25" hidden="1"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4.25" hidden="1"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4.25" hidden="1"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4.25" hidden="1"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4.25" hidden="1"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4.25" hidden="1"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4.25" hidden="1"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4.25" hidden="1"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4.25" hidden="1"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4.25" hidden="1"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4.25" hidden="1"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4.25" hidden="1"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4.25" hidden="1"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4.25" hidden="1"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4.25" hidden="1"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4.25" hidden="1"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4.25" hidden="1"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4.25" hidden="1"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4.25" hidden="1"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4.25" hidden="1"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4.25" hidden="1"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4.25" hidden="1"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4.25" hidden="1"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4.25" hidden="1"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4.25" hidden="1"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4.25" hidden="1"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4.25" hidden="1"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4.25" hidden="1"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4.25" hidden="1"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4.25" hidden="1"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4.25" hidden="1"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4.25" hidden="1"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4.25" hidden="1"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4.25" hidden="1"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4.25" hidden="1"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4.25" hidden="1"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4.25" hidden="1"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4.25" hidden="1"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4.25" hidden="1"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4.25" hidden="1"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4.25" hidden="1"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4.25" hidden="1"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4.25" hidden="1"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4.25" hidden="1"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4.25" hidden="1"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4.25" hidden="1"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4.25" hidden="1"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4.25" hidden="1"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4.25" hidden="1"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4.25" hidden="1"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4.25" hidden="1"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4.25" hidden="1"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4.25" hidden="1"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4.25" hidden="1"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4.25" hidden="1"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4.25" hidden="1"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4.25" hidden="1"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4.25" hidden="1"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4.25" hidden="1"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4.25" hidden="1"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4.25" hidden="1"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4.25" hidden="1"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4.25" hidden="1"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4.25" hidden="1"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4.25" hidden="1"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4.25" hidden="1"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4.25" hidden="1"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4.25" hidden="1"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4.25" hidden="1"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4.25" hidden="1"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4.25" hidden="1"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4.25" hidden="1"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4.25" hidden="1"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4.25" hidden="1"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4.25" hidden="1"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4.25" hidden="1"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4.25" hidden="1"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4.25" hidden="1"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4.25" hidden="1"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4.25" hidden="1"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4.25" hidden="1"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4.25" hidden="1"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4.25" hidden="1"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4.25" hidden="1"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4.25" hidden="1"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4.25" hidden="1"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4.25" hidden="1"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4.25" hidden="1"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4.25" hidden="1"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4.25" hidden="1"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4.25" hidden="1"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4.25" hidden="1"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4.25" hidden="1"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4.25" hidden="1"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4.25" hidden="1"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4.25" hidden="1"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4.25" hidden="1"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4.25" hidden="1"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4.25" hidden="1"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4.25" hidden="1"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4.25" hidden="1"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4.25" hidden="1"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4.25" hidden="1"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4.25" hidden="1"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4.25" hidden="1"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4.25" hidden="1"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4.25" hidden="1"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4.25" hidden="1"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4.25" hidden="1"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4.25" hidden="1"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4.25" hidden="1"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4.25" hidden="1"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4.25" hidden="1"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4.25" hidden="1"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4.25" hidden="1"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4.25" hidden="1"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4.25" hidden="1"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4.25" hidden="1"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4.25" hidden="1"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4.25" hidden="1"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4.25" hidden="1"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4.25" hidden="1" customHeight="1">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4.25" hidden="1" customHeight="1">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4.25" hidden="1" customHeight="1">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4.25" hidden="1" customHeight="1">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4.25" hidden="1" customHeight="1">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4.25" hidden="1" customHeight="1">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4.25" hidden="1" customHeight="1">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4.25" hidden="1" customHeight="1">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4.25" hidden="1" customHeight="1">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4.25" hidden="1" customHeight="1">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4.25" hidden="1" customHeight="1">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4.25" hidden="1" customHeight="1">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4.25" hidden="1" customHeight="1">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4.25" hidden="1" customHeight="1">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4.25" hidden="1" customHeight="1">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4.25" hidden="1" customHeight="1">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4.25" hidden="1" customHeight="1">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4.25" hidden="1" customHeight="1">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4.25" hidden="1" customHeight="1">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4.25" hidden="1" customHeight="1">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4.25" hidden="1" customHeight="1">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4.25" hidden="1" customHeight="1">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4.25" hidden="1" customHeight="1">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4.25" hidden="1" customHeight="1">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4.25" hidden="1" customHeight="1">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4.25" hidden="1" customHeight="1">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4.25" hidden="1" customHeight="1">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4.25" hidden="1" customHeight="1">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4.25" hidden="1" customHeight="1">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4.25" hidden="1" customHeight="1">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4.25" hidden="1" customHeight="1">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4.25" hidden="1" customHeight="1">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4.25" hidden="1" customHeight="1">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4.25" hidden="1" customHeight="1">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4.25" hidden="1" customHeight="1">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4.25" hidden="1" customHeight="1">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4.25" hidden="1" customHeight="1">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4.25" hidden="1" customHeight="1">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4.25" hidden="1" customHeight="1">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4.25" hidden="1" customHeight="1">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4.25" hidden="1" customHeight="1">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4.25" hidden="1" customHeight="1">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4.25" hidden="1" customHeight="1">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4.25" hidden="1" customHeight="1">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4.25" hidden="1" customHeight="1">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4.25" hidden="1" customHeight="1">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4.25" hidden="1" customHeight="1">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4.25" hidden="1" customHeight="1">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4.25" hidden="1" customHeight="1">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4.25" hidden="1" customHeight="1">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4.25" hidden="1" customHeight="1">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4.25" hidden="1" customHeight="1">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4.25" hidden="1" customHeight="1">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4.25" hidden="1" customHeight="1">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4.25" hidden="1" customHeight="1">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4.25" hidden="1" customHeight="1">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4.25" hidden="1" customHeight="1">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4.25" hidden="1" customHeight="1">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4.25" hidden="1" customHeight="1">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4.25" hidden="1" customHeight="1">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4.25" hidden="1" customHeight="1">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4.25" hidden="1" customHeight="1">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4.25" hidden="1" customHeight="1">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4.25" hidden="1" customHeight="1">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4.25" hidden="1" customHeight="1">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4.25" hidden="1" customHeight="1">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4.25" hidden="1" customHeight="1">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4.25" hidden="1" customHeight="1">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4.25" hidden="1" customHeight="1">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4.25" hidden="1" customHeight="1">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4.25" hidden="1" customHeight="1">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4.25" hidden="1" customHeight="1">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4.25" hidden="1" customHeight="1">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4.25" hidden="1" customHeight="1">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4.25" hidden="1" customHeight="1">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4.25" hidden="1" customHeight="1">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4.25" hidden="1" customHeight="1">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4.25" hidden="1" customHeight="1">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4.25" hidden="1" customHeight="1">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4.25" hidden="1" customHeight="1">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4.25" hidden="1" customHeight="1">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4.25" hidden="1" customHeight="1">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4.25" hidden="1" customHeight="1">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4.25" hidden="1" customHeight="1">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4.25" hidden="1" customHeight="1">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4.25" hidden="1" customHeight="1">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4.25" hidden="1" customHeight="1">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4.25" hidden="1" customHeight="1">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4.25" hidden="1" customHeight="1">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4.25" hidden="1" customHeight="1">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4.25" hidden="1" customHeight="1">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4.25" hidden="1" customHeight="1">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4.25" hidden="1" customHeight="1">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4.25" hidden="1" customHeight="1">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4.25" hidden="1" customHeight="1">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4.25" hidden="1" customHeight="1">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4.25" hidden="1" customHeight="1">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4.25" hidden="1" customHeight="1">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4.25" hidden="1" customHeight="1">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4.25" hidden="1" customHeight="1">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4.25" hidden="1" customHeight="1">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4.25" hidden="1" customHeight="1">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4.25" hidden="1" customHeight="1">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4.25" hidden="1" customHeight="1">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4.25" hidden="1" customHeight="1">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4.25" hidden="1" customHeight="1">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4.25" hidden="1" customHeight="1">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4.25" hidden="1" customHeight="1">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4.25" hidden="1" customHeight="1">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4.25" hidden="1" customHeight="1">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4.25" hidden="1" customHeight="1">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4.25" hidden="1" customHeight="1">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4.25" hidden="1" customHeight="1">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4.25" hidden="1" customHeight="1">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4.25" hidden="1" customHeight="1">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4.25" hidden="1" customHeight="1">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4.25" hidden="1" customHeight="1">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4.25" hidden="1" customHeight="1">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4.25" hidden="1" customHeight="1">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4.25" hidden="1" customHeight="1">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4.25" hidden="1" customHeight="1">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4.25" hidden="1" customHeight="1">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4.25" hidden="1" customHeight="1">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4.25" hidden="1" customHeight="1">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4.25" hidden="1" customHeight="1">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4.25" hidden="1" customHeight="1">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4.25" hidden="1" customHeight="1">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4.25" hidden="1" customHeight="1">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4.25" hidden="1" customHeight="1">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4.25" hidden="1" customHeight="1">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4.25" hidden="1" customHeight="1">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4.25" hidden="1" customHeight="1">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4.25" hidden="1" customHeight="1">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4.25" hidden="1" customHeight="1">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4.25" hidden="1" customHeight="1">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4.25" hidden="1" customHeight="1">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4.25" hidden="1" customHeight="1">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4.25" hidden="1" customHeight="1">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4.25" hidden="1" customHeight="1">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4.25" hidden="1" customHeight="1">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4.25" hidden="1" customHeight="1">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4.25" hidden="1" customHeight="1">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4.25" hidden="1" customHeight="1">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4.25" hidden="1" customHeight="1">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4.25" hidden="1" customHeight="1">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4.25" hidden="1" customHeight="1">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4.25" hidden="1" customHeight="1">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4.25" hidden="1" customHeight="1">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4.25" hidden="1" customHeight="1">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4.25" hidden="1" customHeight="1">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4.25" hidden="1" customHeight="1">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4.25" hidden="1" customHeight="1">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4.25" hidden="1" customHeight="1">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4.25" hidden="1" customHeight="1">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4.25" hidden="1" customHeight="1">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4.25" hidden="1" customHeight="1">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4.25" hidden="1" customHeight="1">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4.25" hidden="1" customHeight="1">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4.25" hidden="1" customHeight="1">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4.25" hidden="1" customHeight="1">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4.25" hidden="1" customHeight="1">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4.25" hidden="1" customHeight="1">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4.25" hidden="1" customHeight="1">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4.25" hidden="1" customHeight="1">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4.25" hidden="1" customHeight="1">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4.25" hidden="1" customHeight="1">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4.25" hidden="1" customHeight="1">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4.25" hidden="1" customHeight="1">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4.25" hidden="1" customHeight="1">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4.25" hidden="1" customHeight="1">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4.25" hidden="1" customHeight="1">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4.25" hidden="1" customHeight="1">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4.25" hidden="1" customHeight="1">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4.25" hidden="1" customHeight="1">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4.25" hidden="1" customHeight="1">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4.25" hidden="1" customHeight="1">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4.25" hidden="1" customHeight="1">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4.25" hidden="1" customHeight="1">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4.25" hidden="1" customHeight="1">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4.25" hidden="1" customHeight="1">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4.25" hidden="1" customHeight="1">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4.25" hidden="1" customHeight="1">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4.25" hidden="1" customHeight="1">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4.25" hidden="1" customHeight="1">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4.25" hidden="1" customHeight="1">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4.25" hidden="1" customHeight="1">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4.25" hidden="1" customHeight="1">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4.25" hidden="1" customHeight="1">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4.25" hidden="1" customHeight="1">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4.25" hidden="1" customHeight="1">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4.25" hidden="1" customHeight="1">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4.25" hidden="1" customHeight="1">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4.25" hidden="1" customHeight="1">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4.25" hidden="1" customHeight="1">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4.25" hidden="1" customHeight="1">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4.25" hidden="1" customHeight="1">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4.25" hidden="1" customHeight="1">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4.25" hidden="1" customHeight="1">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4.25" hidden="1" customHeight="1">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4.25" hidden="1" customHeight="1">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4.25" hidden="1" customHeight="1">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4.25" hidden="1" customHeight="1">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4.25" hidden="1" customHeight="1">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4.25" hidden="1" customHeight="1">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4.25" hidden="1" customHeight="1">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4.25" hidden="1" customHeight="1">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4.25" hidden="1" customHeight="1">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4.25" hidden="1" customHeight="1">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4.25" hidden="1" customHeight="1">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4.25" hidden="1" customHeight="1">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4.25" hidden="1" customHeight="1">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4.25" hidden="1" customHeight="1">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4.25" hidden="1" customHeight="1">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4.25" hidden="1" customHeight="1">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4.25" hidden="1" customHeight="1">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4.25" hidden="1" customHeight="1">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4.25" hidden="1" customHeight="1">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4.25" hidden="1" customHeight="1">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4.25" hidden="1" customHeight="1">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4.25" hidden="1" customHeight="1">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4.25" hidden="1" customHeight="1">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4.25" hidden="1" customHeight="1">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4.25" hidden="1" customHeight="1">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4.25" hidden="1" customHeight="1">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4.25" hidden="1" customHeight="1">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4.25" hidden="1" customHeight="1">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4.25" hidden="1" customHeight="1">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4.25" hidden="1" customHeight="1">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4.25" hidden="1" customHeight="1">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4.25" hidden="1" customHeight="1">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4.25" hidden="1" customHeight="1">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4.25" hidden="1" customHeight="1">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4.25" hidden="1" customHeight="1">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4.25" hidden="1" customHeight="1">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4.25" hidden="1" customHeight="1">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4.25" hidden="1" customHeight="1">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4.25" hidden="1" customHeight="1">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4.25" hidden="1" customHeight="1">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4.25" hidden="1" customHeight="1">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4.25" hidden="1" customHeight="1">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4.25" hidden="1" customHeight="1">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4.25" hidden="1" customHeight="1">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4.25" hidden="1" customHeight="1">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4.25" hidden="1" customHeight="1">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4.25" hidden="1" customHeight="1">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4.25" hidden="1" customHeight="1">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4.25" hidden="1" customHeight="1">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4.25" hidden="1" customHeight="1">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4.25" hidden="1" customHeight="1">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4.25" hidden="1" customHeight="1">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4.25" hidden="1" customHeight="1">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4.25" hidden="1" customHeight="1">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4.25" hidden="1" customHeight="1">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4.25" hidden="1" customHeight="1">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4.25" hidden="1" customHeight="1">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4.25" hidden="1" customHeight="1">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4.25" hidden="1" customHeight="1">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4.25" hidden="1" customHeight="1">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4.25" hidden="1" customHeight="1">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4.25" hidden="1" customHeight="1">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4.25" hidden="1" customHeight="1">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4.25" hidden="1" customHeight="1">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4.25" hidden="1" customHeight="1">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4.25" hidden="1" customHeight="1">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4.25" hidden="1" customHeight="1">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4.25" hidden="1" customHeight="1">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4.25" hidden="1" customHeight="1">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4.25" hidden="1" customHeight="1">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4.25" hidden="1" customHeight="1">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4.25" hidden="1" customHeight="1">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4.25" hidden="1" customHeight="1">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4.25" hidden="1" customHeight="1">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4.25" hidden="1" customHeight="1">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4.25" hidden="1" customHeight="1">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4.25" hidden="1" customHeight="1">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4.25" hidden="1" customHeight="1">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4.25" hidden="1" customHeight="1">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4.25" hidden="1" customHeight="1">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4.25" hidden="1" customHeight="1">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4.25" hidden="1" customHeight="1">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4.25" hidden="1" customHeight="1">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4.25" hidden="1" customHeight="1">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4.25" hidden="1" customHeight="1">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4.25" hidden="1" customHeight="1">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4.25" hidden="1" customHeight="1">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4.25" hidden="1" customHeight="1">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4.25" hidden="1" customHeight="1">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4.25" hidden="1" customHeight="1">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4.25" hidden="1" customHeight="1">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4.25" hidden="1" customHeight="1">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4.25" hidden="1" customHeight="1">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4.25" hidden="1" customHeight="1">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4.25" hidden="1" customHeight="1">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4.25" hidden="1" customHeight="1">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4.25" hidden="1" customHeight="1">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4.25" hidden="1" customHeight="1">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4.25" hidden="1" customHeight="1">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4.25" hidden="1" customHeight="1">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4.25" hidden="1" customHeight="1">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4.25" hidden="1" customHeight="1">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4.25" hidden="1" customHeight="1">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4.25" hidden="1" customHeight="1">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4.25" hidden="1" customHeight="1">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4.25" hidden="1" customHeight="1">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4.25" hidden="1" customHeight="1">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4.25" hidden="1" customHeight="1">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4.25" hidden="1" customHeight="1">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4.25" hidden="1" customHeight="1">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4.25" hidden="1" customHeight="1">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4.25" hidden="1" customHeight="1">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4.25" hidden="1" customHeight="1">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4.25" hidden="1" customHeight="1">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4.25" hidden="1" customHeight="1">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4.25" hidden="1" customHeight="1">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4.25" hidden="1" customHeight="1">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4.25" hidden="1" customHeight="1">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4.25" hidden="1" customHeight="1">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4.25" hidden="1" customHeight="1">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4.25" hidden="1" customHeight="1">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4.25" hidden="1" customHeight="1">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4.25" hidden="1" customHeight="1">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4.25" hidden="1" customHeight="1">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4.25" hidden="1" customHeight="1">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4.25" hidden="1" customHeight="1">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4.25" hidden="1" customHeight="1">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4.25" hidden="1" customHeight="1">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4.25" hidden="1" customHeight="1">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4.25" hidden="1" customHeight="1">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4.25" hidden="1" customHeight="1">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4.25" hidden="1" customHeight="1">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4.25" hidden="1" customHeight="1">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4.25" hidden="1" customHeight="1">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4.25" hidden="1" customHeight="1">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4.25" hidden="1" customHeight="1">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4.25" hidden="1" customHeight="1">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4.25" hidden="1" customHeight="1">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4.25" hidden="1" customHeight="1">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4.25" hidden="1" customHeight="1">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4.25" hidden="1" customHeight="1">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4.25" hidden="1" customHeight="1">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4.25" hidden="1" customHeight="1">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4.25" hidden="1" customHeight="1">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4.25" hidden="1" customHeight="1">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4.25" hidden="1" customHeight="1">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4.25" hidden="1" customHeight="1">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4.25" hidden="1" customHeight="1">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4.25" hidden="1" customHeight="1">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4.25" hidden="1" customHeight="1">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4.25" hidden="1" customHeight="1">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4.25" hidden="1" customHeight="1">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4.25" hidden="1" customHeight="1">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4.25" hidden="1" customHeight="1">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4.25" hidden="1" customHeight="1">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4.25" hidden="1" customHeight="1">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4.25" hidden="1" customHeight="1">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4.25" hidden="1" customHeight="1">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4.25" hidden="1" customHeight="1">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4.25" hidden="1" customHeight="1">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4.25" hidden="1" customHeight="1">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4.25" hidden="1" customHeight="1">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4.25" hidden="1" customHeight="1">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4.25" hidden="1" customHeight="1">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4.25" hidden="1" customHeight="1">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4.25" hidden="1" customHeight="1">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4.25" hidden="1" customHeight="1">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4.25" hidden="1" customHeight="1">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4.25" hidden="1" customHeight="1">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4.25" hidden="1" customHeight="1">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4.25" hidden="1" customHeight="1">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4.25" hidden="1" customHeight="1">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4.25" hidden="1" customHeight="1">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4.25" hidden="1" customHeight="1">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4.25" hidden="1" customHeight="1">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4.25" hidden="1" customHeight="1">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4.25" hidden="1" customHeight="1">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4.25" hidden="1" customHeight="1">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4.25" hidden="1" customHeight="1">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4.25" hidden="1" customHeight="1">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4.25" hidden="1" customHeight="1">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4.25" hidden="1" customHeight="1">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4.25" hidden="1" customHeight="1">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4.25" hidden="1" customHeight="1">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4.25" hidden="1" customHeight="1">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4.25" hidden="1" customHeight="1">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4.25" hidden="1" customHeight="1">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4.25" hidden="1" customHeight="1">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4.25" hidden="1" customHeight="1">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4.25" hidden="1" customHeight="1">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4.25" hidden="1" customHeight="1">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4.25" hidden="1" customHeight="1">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4.25" hidden="1" customHeight="1">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4.25" hidden="1" customHeight="1">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4.25" hidden="1" customHeight="1">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4.25" hidden="1" customHeight="1">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4.25" hidden="1" customHeight="1">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4.25" hidden="1" customHeight="1">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4.25" hidden="1" customHeight="1">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4.25" hidden="1" customHeight="1">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4.25" hidden="1" customHeight="1">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4.25" hidden="1" customHeight="1">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4.25" hidden="1" customHeight="1">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4.25" hidden="1" customHeight="1">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4.25" hidden="1" customHeight="1">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4.25" hidden="1" customHeight="1">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4.25" hidden="1" customHeight="1">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4.25" hidden="1" customHeight="1">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4.25" hidden="1" customHeight="1">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4.25" hidden="1" customHeight="1">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4.25" hidden="1" customHeight="1">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4.25" hidden="1" customHeight="1">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4.25" hidden="1" customHeight="1">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4.25" hidden="1" customHeight="1">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4.25" hidden="1" customHeight="1">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4.25" hidden="1" customHeight="1">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4.25" hidden="1" customHeight="1">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4.25" hidden="1" customHeight="1">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4.25" hidden="1" customHeight="1">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4.25" hidden="1" customHeight="1">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4.25" hidden="1" customHeight="1">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4.25" hidden="1" customHeight="1">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4.25" hidden="1" customHeight="1">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4.25" hidden="1" customHeight="1">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4.25" hidden="1" customHeight="1">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4.25" hidden="1" customHeight="1">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4.25" hidden="1" customHeight="1">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4.25" hidden="1" customHeight="1">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4.25" hidden="1" customHeight="1">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4.25" hidden="1" customHeight="1">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4.25" hidden="1" customHeight="1">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4.25" hidden="1" customHeight="1">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4.25" hidden="1" customHeight="1">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4.25" hidden="1" customHeight="1">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4.25" hidden="1" customHeight="1">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4.25" hidden="1" customHeight="1">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4.25" hidden="1" customHeight="1">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4.25" hidden="1" customHeight="1">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4.25" hidden="1" customHeight="1">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4.25" hidden="1" customHeight="1">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4.25" hidden="1" customHeight="1">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4.25" hidden="1" customHeight="1">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4.25" hidden="1" customHeight="1">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4.25" hidden="1" customHeight="1">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4.25" hidden="1" customHeight="1">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4.25" hidden="1" customHeight="1">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4.25" hidden="1" customHeight="1">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4.25" hidden="1" customHeight="1">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4.25" hidden="1" customHeight="1">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4.25" hidden="1" customHeight="1">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4.25" hidden="1" customHeight="1">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4.25" hidden="1" customHeight="1">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4.25" hidden="1" customHeight="1">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4.25" hidden="1" customHeight="1">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4.25" hidden="1" customHeight="1">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4.25" hidden="1" customHeight="1">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4.25" hidden="1" customHeight="1">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4.25" hidden="1" customHeight="1">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4.25" hidden="1" customHeight="1">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4.25" hidden="1" customHeight="1">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4.25" hidden="1" customHeight="1">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4.25" hidden="1" customHeight="1">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4.25" hidden="1" customHeight="1">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4.25" hidden="1" customHeight="1">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4.25" hidden="1" customHeight="1">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4.25" hidden="1" customHeight="1">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4.25" hidden="1" customHeight="1">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4.25" hidden="1" customHeight="1">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4.25" hidden="1" customHeight="1">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4.25" hidden="1" customHeight="1">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4.25" hidden="1" customHeight="1">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4.25" hidden="1" customHeight="1">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4.25" hidden="1" customHeight="1">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4.25" hidden="1" customHeight="1">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4.25" hidden="1" customHeight="1">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4.25" hidden="1" customHeight="1">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4.25" hidden="1" customHeight="1">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4.25" hidden="1" customHeight="1">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4.25" hidden="1" customHeight="1">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4.25" hidden="1" customHeight="1">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4.25" hidden="1" customHeight="1">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4.25" hidden="1" customHeight="1">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4.25" hidden="1" customHeight="1">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4.25" hidden="1" customHeight="1">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4.25" hidden="1" customHeight="1">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4.25" hidden="1" customHeight="1">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4.25" hidden="1" customHeight="1">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4.25" hidden="1" customHeight="1">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4.25" hidden="1" customHeight="1">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4.25" hidden="1" customHeight="1">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4.25" hidden="1" customHeight="1">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4.25" hidden="1" customHeight="1">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4.25" hidden="1" customHeight="1">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4.25" hidden="1" customHeight="1">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4.25" hidden="1" customHeight="1">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4.25" hidden="1" customHeight="1">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4.25" hidden="1" customHeight="1">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4.25" hidden="1" customHeight="1">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4.25" hidden="1" customHeight="1">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4.25" hidden="1" customHeight="1">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4.25" hidden="1" customHeight="1">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4.25" hidden="1" customHeight="1">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4.25" hidden="1" customHeight="1">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4.25" hidden="1" customHeight="1">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4.25" hidden="1" customHeight="1">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4.25" hidden="1" customHeight="1">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4.25" hidden="1" customHeight="1">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4.25" hidden="1" customHeight="1">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4.25" hidden="1" customHeight="1">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4.25" hidden="1" customHeight="1">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4.25" hidden="1" customHeight="1">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4.25" hidden="1" customHeight="1">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4.25" hidden="1" customHeight="1">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4.25" hidden="1" customHeight="1">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4.25" hidden="1" customHeight="1">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4.25" hidden="1" customHeight="1">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4.25" hidden="1" customHeight="1">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4.25" hidden="1" customHeight="1">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4.25" hidden="1" customHeight="1">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4.25" hidden="1" customHeight="1">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4.25" hidden="1" customHeight="1">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4.25" hidden="1" customHeight="1">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4.25" hidden="1" customHeight="1">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4.25" hidden="1" customHeight="1">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4.25" hidden="1" customHeight="1">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4.25" hidden="1" customHeight="1">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4.25" hidden="1" customHeight="1">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4.25" hidden="1" customHeight="1">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4.25" hidden="1" customHeight="1">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4.25" hidden="1" customHeight="1">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4.25" hidden="1" customHeight="1">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4.25" hidden="1" customHeight="1">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4.25" hidden="1" customHeight="1">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4.25" hidden="1" customHeight="1">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4.25" hidden="1" customHeight="1">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4.25" hidden="1" customHeight="1">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4.25" hidden="1" customHeight="1">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4.25" hidden="1" customHeight="1">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4.25" hidden="1" customHeight="1">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4.25" hidden="1" customHeight="1">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4.25" hidden="1" customHeight="1">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4.25" hidden="1" customHeight="1">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4.25" hidden="1" customHeight="1">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4.25" hidden="1" customHeight="1">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4.25" hidden="1" customHeight="1">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4.25" hidden="1" customHeight="1">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4.25" hidden="1" customHeight="1">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4.25" hidden="1" customHeight="1">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4.25" hidden="1" customHeight="1">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4.25" hidden="1" customHeight="1">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4.25" hidden="1" customHeight="1">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4.25" hidden="1" customHeight="1">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4.25" hidden="1" customHeight="1">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4.25" hidden="1" customHeight="1">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4.25" hidden="1" customHeight="1">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4.25" hidden="1" customHeight="1">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4.25" hidden="1" customHeight="1">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4.25" hidden="1" customHeight="1">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4.25" hidden="1" customHeight="1">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4.25" hidden="1" customHeight="1">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4.25" hidden="1" customHeight="1">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4.25" hidden="1" customHeight="1">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4.25" hidden="1" customHeight="1">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4.25" hidden="1" customHeight="1">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4.25" hidden="1" customHeight="1">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4.25" hidden="1" customHeight="1">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4.25" hidden="1" customHeight="1">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4.25" hidden="1" customHeight="1">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4.25" hidden="1" customHeight="1">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4.25" hidden="1" customHeight="1">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4.25" hidden="1" customHeight="1">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4.25" hidden="1" customHeight="1">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4.25" hidden="1" customHeight="1">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4.25" hidden="1" customHeight="1">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4.25" hidden="1" customHeight="1">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4.25" hidden="1" customHeight="1">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4.25" hidden="1" customHeight="1">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4.25" hidden="1" customHeight="1">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4.25" hidden="1" customHeight="1">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4.25" hidden="1" customHeight="1">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4.25" hidden="1" customHeight="1">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4.25" hidden="1" customHeight="1">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4.25" hidden="1" customHeight="1">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4.25" hidden="1" customHeight="1">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4.25" hidden="1" customHeight="1">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4.25" hidden="1" customHeight="1">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4.25" hidden="1" customHeight="1">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4.25" hidden="1" customHeight="1">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4.25" hidden="1" customHeight="1">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4.25" hidden="1" customHeight="1">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4.25" hidden="1" customHeight="1">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4.25" hidden="1" customHeight="1">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4.25" hidden="1" customHeight="1">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4.25" hidden="1" customHeight="1">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4.25" hidden="1" customHeight="1">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4.25" hidden="1" customHeight="1">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4.25" hidden="1" customHeight="1">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4.25" hidden="1" customHeight="1">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4.25" hidden="1" customHeight="1">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4.25" hidden="1" customHeight="1">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4.25" hidden="1" customHeight="1">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4.25" hidden="1" customHeight="1">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4.25" hidden="1" customHeight="1">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4.25" hidden="1" customHeight="1">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4.25" hidden="1" customHeight="1">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4.25" hidden="1" customHeight="1">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4.25" hidden="1" customHeight="1">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4.25" hidden="1" customHeight="1">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4.25" hidden="1" customHeight="1">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4.25" hidden="1" customHeight="1">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4.25" hidden="1" customHeight="1">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4.25" hidden="1" customHeight="1">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4.25" hidden="1" customHeight="1">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4.25" hidden="1" customHeight="1">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4.25" hidden="1" customHeight="1">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4.25" hidden="1" customHeight="1">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4.25" hidden="1" customHeight="1">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4.25" hidden="1" customHeight="1">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4.25" hidden="1" customHeight="1">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4.25" hidden="1" customHeight="1">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4.25" hidden="1" customHeight="1">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4.25" hidden="1" customHeight="1">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4.25" hidden="1" customHeight="1">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4.25" hidden="1" customHeight="1">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4.25" hidden="1" customHeight="1">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4.25" hidden="1" customHeight="1">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4.25" hidden="1" customHeight="1">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4.25" hidden="1" customHeight="1">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4.25" hidden="1" customHeight="1">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4.25" hidden="1" customHeight="1">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4.25" hidden="1" customHeight="1">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4.25" hidden="1" customHeight="1">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4.25" hidden="1" customHeight="1">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4.25" hidden="1" customHeight="1">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4.25" hidden="1" customHeight="1">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4.25" hidden="1" customHeight="1">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4.25" hidden="1" customHeight="1">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4.25" hidden="1" customHeight="1">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4.25" hidden="1" customHeight="1">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4.25" hidden="1" customHeight="1">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4.25" hidden="1" customHeight="1">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4.25" hidden="1" customHeight="1">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4.25" hidden="1" customHeight="1">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4.25" hidden="1" customHeight="1">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4.25" hidden="1" customHeight="1">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4.25" hidden="1" customHeight="1">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4.25" hidden="1" customHeight="1">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4.25" hidden="1" customHeight="1">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4.25" hidden="1" customHeight="1">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4.25" hidden="1" customHeight="1">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4.25" hidden="1" customHeight="1">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4.25" hidden="1" customHeight="1">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4.25" hidden="1" customHeight="1">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4.25" hidden="1" customHeight="1">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4.25" hidden="1" customHeight="1">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4.25" hidden="1" customHeight="1">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4.25" hidden="1" customHeight="1">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4.25" hidden="1" customHeight="1">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4.25" hidden="1" customHeight="1">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4.25" hidden="1" customHeight="1">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4.25" hidden="1" customHeight="1">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4.25" hidden="1" customHeight="1">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4.25" hidden="1" customHeight="1">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4.25" hidden="1" customHeight="1">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4.25" hidden="1" customHeight="1">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4.25" hidden="1" customHeight="1">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4.25" hidden="1" customHeight="1">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4.25" hidden="1" customHeight="1">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4.25" hidden="1" customHeight="1">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4.25" hidden="1" customHeight="1">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4.25" hidden="1" customHeight="1">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4.25" hidden="1" customHeight="1">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4.25" hidden="1" customHeight="1">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4.25" hidden="1" customHeight="1">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4.25" hidden="1" customHeight="1">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4.25" hidden="1" customHeight="1">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4.25" hidden="1" customHeight="1">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4.25" hidden="1" customHeight="1">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4.25" hidden="1" customHeight="1">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4.25" hidden="1" customHeight="1">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4.25" hidden="1" customHeight="1">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4.25" hidden="1" customHeight="1">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4.25" hidden="1" customHeight="1">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4.25" hidden="1" customHeight="1">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4.25" hidden="1" customHeight="1">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4.25" hidden="1" customHeight="1">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4.25" hidden="1" customHeight="1">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4.25" hidden="1" customHeight="1">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4.25" hidden="1" customHeight="1">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4.25" hidden="1" customHeight="1">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4.25" hidden="1" customHeight="1">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4.25" hidden="1" customHeight="1">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4.25" hidden="1" customHeight="1">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4.25" hidden="1" customHeight="1">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4.25" hidden="1" customHeight="1">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4.25" hidden="1" customHeight="1">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4.25" hidden="1" customHeight="1">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4.25" hidden="1" customHeight="1">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4.25" hidden="1" customHeight="1">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4.25" hidden="1" customHeight="1">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4.25" hidden="1" customHeight="1">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4.25" hidden="1" customHeight="1">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4.25" hidden="1" customHeight="1">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4.25" hidden="1" customHeight="1">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4.25" hidden="1" customHeight="1">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4.25" hidden="1" customHeight="1">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4.25" hidden="1" customHeight="1">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4.25" hidden="1" customHeight="1">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4.25" hidden="1" customHeight="1">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4.25" hidden="1" customHeight="1">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4.25" hidden="1" customHeight="1">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4.25" hidden="1" customHeight="1">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4.25" hidden="1" customHeight="1">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4.25" hidden="1" customHeight="1">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4.25" hidden="1" customHeight="1">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4.25" hidden="1" customHeight="1">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4.25" hidden="1" customHeight="1">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4.25" hidden="1" customHeight="1">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4.25" hidden="1" customHeight="1">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4.25" hidden="1" customHeight="1">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4.25" hidden="1" customHeight="1">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4.25" hidden="1" customHeight="1">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4.25" hidden="1" customHeight="1">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4.25" hidden="1" customHeight="1">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4.25" hidden="1" customHeight="1">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4.25" hidden="1" customHeight="1">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4.25" hidden="1" customHeight="1">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4.25" hidden="1" customHeight="1">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4.25" hidden="1" customHeight="1">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4.25" hidden="1" customHeight="1">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4.25" hidden="1" customHeight="1">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4.25" hidden="1" customHeight="1">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4.25" hidden="1" customHeight="1">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4.25" hidden="1" customHeight="1">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4.25" hidden="1" customHeight="1">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4.25" hidden="1" customHeight="1">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4.25" hidden="1" customHeight="1">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4.25" hidden="1" customHeight="1">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4.25" hidden="1" customHeight="1">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4.25" hidden="1" customHeight="1">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4.25" hidden="1" customHeight="1">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4.25" hidden="1" customHeight="1">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4.25" hidden="1" customHeight="1">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4.25" hidden="1" customHeight="1">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4.25" hidden="1" customHeight="1">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4.25" hidden="1" customHeight="1">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4.25" hidden="1" customHeight="1">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4.25" hidden="1" customHeight="1">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4.25" hidden="1" customHeight="1">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4.25" hidden="1" customHeight="1">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4.25" hidden="1" customHeight="1">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4.25" hidden="1" customHeight="1">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4.25" hidden="1" customHeight="1">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4.25" hidden="1" customHeight="1">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4.25" hidden="1" customHeight="1">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4.25" hidden="1" customHeight="1">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4.25" hidden="1" customHeight="1">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4.25" hidden="1" customHeight="1">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row r="998" spans="1:26" ht="14.25" hidden="1" customHeight="1">
      <c r="A998" s="33"/>
      <c r="B998" s="33"/>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row>
    <row r="999" spans="1:26" ht="14.25" hidden="1" customHeight="1">
      <c r="A999" s="33"/>
      <c r="B999" s="33"/>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row>
    <row r="1000" spans="1:26" ht="14.25" hidden="1" customHeight="1">
      <c r="A1000" s="33"/>
      <c r="B1000" s="33"/>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row>
    <row r="1001" spans="1:26" ht="14.25" hidden="1" customHeight="1">
      <c r="A1001" s="33"/>
      <c r="B1001" s="33"/>
      <c r="C1001" s="33"/>
      <c r="D1001" s="33"/>
      <c r="E1001" s="33"/>
      <c r="F1001" s="33"/>
      <c r="G1001" s="33"/>
      <c r="H1001" s="33"/>
      <c r="I1001" s="33"/>
      <c r="J1001" s="33"/>
      <c r="K1001" s="33"/>
      <c r="L1001" s="33"/>
      <c r="M1001" s="33"/>
      <c r="N1001" s="33"/>
      <c r="O1001" s="33"/>
      <c r="P1001" s="33"/>
      <c r="Q1001" s="33"/>
      <c r="R1001" s="33"/>
      <c r="S1001" s="33"/>
      <c r="T1001" s="33"/>
      <c r="U1001" s="33"/>
      <c r="V1001" s="33"/>
      <c r="W1001" s="33"/>
      <c r="X1001" s="33"/>
      <c r="Y1001" s="33"/>
      <c r="Z1001" s="33"/>
    </row>
  </sheetData>
  <sheetProtection algorithmName="SHA-512" hashValue="sh4hU9VKQS8WpzHDUcfb6xo9iTfOCB1xqXAsMMlxe5RdzJ8UGvnnigeT2MQ6RI1ijUnufP+6CJ3oJkYJ7UDPEw==" saltValue="USF57bt8DkNwvC2qSiP/hg==" spinCount="100000" sheet="1" objects="1" scenarios="1"/>
  <mergeCells count="27">
    <mergeCell ref="B16:U16"/>
    <mergeCell ref="A1:V1"/>
    <mergeCell ref="B2:U2"/>
    <mergeCell ref="B4:U4"/>
    <mergeCell ref="A6:V6"/>
    <mergeCell ref="A7:V7"/>
    <mergeCell ref="B8:U8"/>
    <mergeCell ref="B9:U9"/>
    <mergeCell ref="D12:H12"/>
    <mergeCell ref="J12:N12"/>
    <mergeCell ref="P12:S12"/>
    <mergeCell ref="A14:V14"/>
    <mergeCell ref="C18:T18"/>
    <mergeCell ref="D19:G19"/>
    <mergeCell ref="H19:T19"/>
    <mergeCell ref="D21:G21"/>
    <mergeCell ref="K21:L21"/>
    <mergeCell ref="M21:N21"/>
    <mergeCell ref="P21:S21"/>
    <mergeCell ref="B30:U30"/>
    <mergeCell ref="B31:U31"/>
    <mergeCell ref="K22:L22"/>
    <mergeCell ref="C23:S23"/>
    <mergeCell ref="A24:V24"/>
    <mergeCell ref="A25:V25"/>
    <mergeCell ref="B26:U26"/>
    <mergeCell ref="A29:V29"/>
  </mergeCells>
  <hyperlinks>
    <hyperlink ref="B31:U31" r:id="rId1" display="If you have any feedback on this submission form, or have identified an error in the document, please provide details using this form." xr:uid="{2CA488C8-B961-1C43-9DD2-47FA910C68EE}"/>
  </hyperlink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3289B7"/>
  </sheetPr>
  <dimension ref="A1:AC907"/>
  <sheetViews>
    <sheetView workbookViewId="0">
      <pane ySplit="1" topLeftCell="A2" activePane="bottomLeft" state="frozen"/>
      <selection pane="bottomLeft" activeCell="C3" sqref="C3:E3"/>
    </sheetView>
  </sheetViews>
  <sheetFormatPr baseColWidth="10" defaultColWidth="0" defaultRowHeight="15" customHeight="1" zeroHeight="1"/>
  <cols>
    <col min="1" max="1" width="9.33203125" style="291" customWidth="1"/>
    <col min="2" max="2" width="33.83203125" style="48" customWidth="1"/>
    <col min="3" max="3" width="22.83203125" style="48" customWidth="1"/>
    <col min="4" max="4" width="16" style="48" customWidth="1"/>
    <col min="5" max="5" width="26.83203125" style="48" customWidth="1"/>
    <col min="6" max="6" width="59.83203125" style="264" customWidth="1"/>
    <col min="7" max="7" width="59.83203125" style="46" customWidth="1"/>
    <col min="8" max="8" width="10" style="63" hidden="1" customWidth="1"/>
    <col min="9" max="9" width="10" style="46" hidden="1" customWidth="1"/>
    <col min="10" max="10" width="13.1640625" style="46" hidden="1" customWidth="1"/>
    <col min="11" max="11" width="0.1640625" style="46" hidden="1" customWidth="1"/>
    <col min="12" max="13" width="10.6640625" style="46" hidden="1" customWidth="1"/>
    <col min="14" max="29" width="10.6640625" style="48" hidden="1" customWidth="1"/>
    <col min="30" max="16384" width="14.5" style="48" hidden="1"/>
  </cols>
  <sheetData>
    <row r="1" spans="1:11" ht="25.5" customHeight="1">
      <c r="A1" s="44" t="s">
        <v>19</v>
      </c>
      <c r="B1" s="44" t="s">
        <v>20</v>
      </c>
      <c r="C1" s="785" t="s">
        <v>21</v>
      </c>
      <c r="D1" s="786"/>
      <c r="E1" s="786"/>
      <c r="F1" s="45" t="s">
        <v>22</v>
      </c>
      <c r="J1" s="47"/>
      <c r="K1" s="47"/>
    </row>
    <row r="2" spans="1:11" ht="27.75" customHeight="1" thickBot="1">
      <c r="A2" s="799" t="s">
        <v>23</v>
      </c>
      <c r="B2" s="800"/>
      <c r="C2" s="800"/>
      <c r="D2" s="800"/>
      <c r="E2" s="800"/>
      <c r="F2" s="801"/>
      <c r="J2" s="47"/>
      <c r="K2" s="47"/>
    </row>
    <row r="3" spans="1:11" ht="186" customHeight="1">
      <c r="A3" s="49" t="s">
        <v>24</v>
      </c>
      <c r="B3" s="292" t="s">
        <v>25</v>
      </c>
      <c r="C3" s="805"/>
      <c r="D3" s="806"/>
      <c r="E3" s="807"/>
      <c r="F3" s="360" t="s">
        <v>26</v>
      </c>
      <c r="J3" s="47"/>
      <c r="K3" s="47"/>
    </row>
    <row r="4" spans="1:11" ht="71.25" customHeight="1">
      <c r="A4" s="56" t="s">
        <v>313</v>
      </c>
      <c r="B4" s="293" t="s">
        <v>689</v>
      </c>
      <c r="C4" s="752"/>
      <c r="D4" s="753"/>
      <c r="E4" s="754"/>
      <c r="F4" s="727" t="s">
        <v>48</v>
      </c>
      <c r="J4" s="47"/>
      <c r="K4" s="47"/>
    </row>
    <row r="5" spans="1:11" ht="110" customHeight="1">
      <c r="A5" s="62" t="s">
        <v>314</v>
      </c>
      <c r="B5" s="294" t="s">
        <v>713</v>
      </c>
      <c r="C5" s="749"/>
      <c r="D5" s="750"/>
      <c r="E5" s="751"/>
      <c r="F5" s="728"/>
      <c r="J5" s="47"/>
      <c r="K5" s="47"/>
    </row>
    <row r="6" spans="1:11" ht="70" customHeight="1">
      <c r="A6" s="62" t="s">
        <v>27</v>
      </c>
      <c r="B6" s="294" t="s">
        <v>859</v>
      </c>
      <c r="C6" s="749"/>
      <c r="D6" s="750"/>
      <c r="E6" s="751"/>
      <c r="F6" s="729"/>
      <c r="J6" s="47"/>
      <c r="K6" s="47"/>
    </row>
    <row r="7" spans="1:11" ht="30" customHeight="1">
      <c r="A7" s="802" t="s">
        <v>315</v>
      </c>
      <c r="B7" s="769" t="s">
        <v>690</v>
      </c>
      <c r="C7" s="747"/>
      <c r="D7" s="748"/>
      <c r="E7" s="748"/>
      <c r="F7" s="744" t="s">
        <v>792</v>
      </c>
      <c r="J7" s="47"/>
      <c r="K7" s="47"/>
    </row>
    <row r="8" spans="1:11" ht="27.75" customHeight="1">
      <c r="A8" s="767"/>
      <c r="B8" s="803"/>
      <c r="C8" s="758" t="s">
        <v>28</v>
      </c>
      <c r="D8" s="759"/>
      <c r="E8" s="759"/>
      <c r="F8" s="745"/>
      <c r="J8" s="47"/>
      <c r="K8" s="47"/>
    </row>
    <row r="9" spans="1:11" ht="36" customHeight="1">
      <c r="A9" s="768"/>
      <c r="B9" s="804"/>
      <c r="C9" s="749"/>
      <c r="D9" s="750"/>
      <c r="E9" s="750"/>
      <c r="F9" s="746"/>
      <c r="J9" s="47"/>
      <c r="K9" s="47"/>
    </row>
    <row r="10" spans="1:11" ht="36" customHeight="1">
      <c r="A10" s="808" t="s">
        <v>316</v>
      </c>
      <c r="B10" s="821" t="s">
        <v>265</v>
      </c>
      <c r="C10" s="815"/>
      <c r="D10" s="816"/>
      <c r="E10" s="817"/>
      <c r="F10" s="755" t="s">
        <v>266</v>
      </c>
      <c r="J10" s="47"/>
      <c r="K10" s="47"/>
    </row>
    <row r="11" spans="1:11" ht="36" customHeight="1">
      <c r="A11" s="809"/>
      <c r="B11" s="822"/>
      <c r="C11" s="818"/>
      <c r="D11" s="819"/>
      <c r="E11" s="820"/>
      <c r="F11" s="756"/>
      <c r="J11" s="47"/>
      <c r="K11" s="47"/>
    </row>
    <row r="12" spans="1:11" ht="36" customHeight="1">
      <c r="A12" s="809"/>
      <c r="B12" s="822"/>
      <c r="C12" s="758" t="s">
        <v>28</v>
      </c>
      <c r="D12" s="759"/>
      <c r="E12" s="814"/>
      <c r="F12" s="756"/>
      <c r="J12" s="47"/>
      <c r="K12" s="47"/>
    </row>
    <row r="13" spans="1:11" ht="36" customHeight="1">
      <c r="A13" s="810"/>
      <c r="B13" s="823"/>
      <c r="C13" s="811"/>
      <c r="D13" s="812"/>
      <c r="E13" s="813"/>
      <c r="F13" s="757"/>
      <c r="J13" s="47"/>
      <c r="K13" s="47"/>
    </row>
    <row r="14" spans="1:11" ht="50.25" customHeight="1">
      <c r="A14" s="50" t="s">
        <v>29</v>
      </c>
      <c r="B14" s="293" t="s">
        <v>30</v>
      </c>
      <c r="C14" s="796"/>
      <c r="D14" s="797"/>
      <c r="E14" s="797"/>
      <c r="F14" s="361" t="s">
        <v>31</v>
      </c>
      <c r="J14" s="47"/>
      <c r="K14" s="47"/>
    </row>
    <row r="15" spans="1:11" ht="44.25" customHeight="1">
      <c r="A15" s="50" t="s">
        <v>32</v>
      </c>
      <c r="B15" s="293" t="s">
        <v>33</v>
      </c>
      <c r="C15" s="796"/>
      <c r="D15" s="797"/>
      <c r="E15" s="798"/>
      <c r="F15" s="362" t="s">
        <v>34</v>
      </c>
      <c r="J15" s="51"/>
      <c r="K15" s="51"/>
    </row>
    <row r="16" spans="1:11" ht="70" customHeight="1">
      <c r="A16" s="52" t="s">
        <v>682</v>
      </c>
      <c r="B16" s="295" t="s">
        <v>50</v>
      </c>
      <c r="C16" s="793"/>
      <c r="D16" s="794"/>
      <c r="E16" s="795"/>
      <c r="F16" s="363" t="s">
        <v>708</v>
      </c>
      <c r="G16" s="370"/>
      <c r="J16" s="51"/>
      <c r="K16" s="51"/>
    </row>
    <row r="17" spans="1:13" ht="32.25" customHeight="1" thickBot="1">
      <c r="A17" s="764" t="s">
        <v>35</v>
      </c>
      <c r="B17" s="764"/>
      <c r="C17" s="764"/>
      <c r="D17" s="764"/>
      <c r="E17" s="764"/>
      <c r="F17" s="765"/>
      <c r="J17" s="47"/>
      <c r="K17" s="47"/>
    </row>
    <row r="18" spans="1:13" ht="19.5" customHeight="1">
      <c r="A18" s="766" t="s">
        <v>317</v>
      </c>
      <c r="B18" s="769" t="s">
        <v>36</v>
      </c>
      <c r="C18" s="787" t="s">
        <v>37</v>
      </c>
      <c r="D18" s="788"/>
      <c r="E18" s="789"/>
      <c r="F18" s="772" t="s">
        <v>38</v>
      </c>
      <c r="J18" s="47"/>
      <c r="K18" s="47"/>
    </row>
    <row r="19" spans="1:13" ht="21" customHeight="1">
      <c r="A19" s="767"/>
      <c r="B19" s="770"/>
      <c r="C19" s="741"/>
      <c r="D19" s="742"/>
      <c r="E19" s="743"/>
      <c r="F19" s="773"/>
      <c r="J19" s="47"/>
      <c r="K19" s="47"/>
    </row>
    <row r="20" spans="1:13" ht="15.75" customHeight="1">
      <c r="A20" s="767"/>
      <c r="B20" s="770"/>
      <c r="C20" s="790" t="s">
        <v>39</v>
      </c>
      <c r="D20" s="791"/>
      <c r="E20" s="792"/>
      <c r="F20" s="773"/>
      <c r="J20" s="47"/>
      <c r="K20" s="47"/>
    </row>
    <row r="21" spans="1:13" ht="21.75" customHeight="1">
      <c r="A21" s="768"/>
      <c r="B21" s="771"/>
      <c r="C21" s="738"/>
      <c r="D21" s="739"/>
      <c r="E21" s="740"/>
      <c r="F21" s="774"/>
      <c r="J21" s="47"/>
      <c r="K21" s="47"/>
    </row>
    <row r="22" spans="1:13" ht="39.75" customHeight="1">
      <c r="A22" s="53" t="s">
        <v>318</v>
      </c>
      <c r="B22" s="296" t="s">
        <v>40</v>
      </c>
      <c r="C22" s="736"/>
      <c r="D22" s="737"/>
      <c r="E22" s="737"/>
      <c r="F22" s="364" t="s">
        <v>41</v>
      </c>
      <c r="J22" s="47"/>
      <c r="K22" s="47"/>
    </row>
    <row r="23" spans="1:13" ht="43.5" customHeight="1">
      <c r="A23" s="53" t="s">
        <v>319</v>
      </c>
      <c r="B23" s="296" t="s">
        <v>42</v>
      </c>
      <c r="C23" s="734"/>
      <c r="D23" s="735"/>
      <c r="E23" s="735"/>
      <c r="F23" s="364" t="s">
        <v>43</v>
      </c>
      <c r="J23" s="47"/>
      <c r="K23" s="47"/>
    </row>
    <row r="24" spans="1:13" ht="40.5" customHeight="1" thickBot="1">
      <c r="A24" s="775" t="s">
        <v>44</v>
      </c>
      <c r="B24" s="775"/>
      <c r="C24" s="775"/>
      <c r="D24" s="775"/>
      <c r="E24" s="775"/>
      <c r="F24" s="776"/>
      <c r="J24" s="47"/>
      <c r="K24" s="47"/>
    </row>
    <row r="25" spans="1:13" ht="94.5" customHeight="1">
      <c r="A25" s="54" t="s">
        <v>320</v>
      </c>
      <c r="B25" s="297" t="s">
        <v>691</v>
      </c>
      <c r="C25" s="732"/>
      <c r="D25" s="733"/>
      <c r="E25" s="733"/>
      <c r="F25" s="365" t="s">
        <v>45</v>
      </c>
    </row>
    <row r="26" spans="1:13" ht="40.5" customHeight="1">
      <c r="A26" s="53" t="s">
        <v>321</v>
      </c>
      <c r="B26" s="298" t="s">
        <v>46</v>
      </c>
      <c r="C26" s="730"/>
      <c r="D26" s="731"/>
      <c r="E26" s="731"/>
      <c r="F26" s="365" t="s">
        <v>47</v>
      </c>
      <c r="J26" s="47"/>
      <c r="K26" s="47"/>
    </row>
    <row r="27" spans="1:13" s="57" customFormat="1" ht="119">
      <c r="A27" s="654" t="s">
        <v>535</v>
      </c>
      <c r="B27" s="655" t="s">
        <v>754</v>
      </c>
      <c r="C27" s="783"/>
      <c r="D27" s="784"/>
      <c r="E27" s="784"/>
      <c r="F27" s="366" t="s">
        <v>883</v>
      </c>
      <c r="G27" s="60"/>
      <c r="H27" s="367"/>
      <c r="I27" s="60"/>
      <c r="J27" s="59"/>
      <c r="K27" s="59"/>
      <c r="L27" s="60"/>
      <c r="M27" s="60"/>
    </row>
    <row r="28" spans="1:13" s="46" customFormat="1" ht="28" customHeight="1">
      <c r="A28" s="760" t="s">
        <v>66</v>
      </c>
      <c r="B28" s="760"/>
      <c r="C28" s="760"/>
      <c r="D28" s="760"/>
      <c r="E28" s="760"/>
      <c r="F28" s="760"/>
      <c r="G28" s="65"/>
      <c r="H28" s="64"/>
      <c r="I28" s="64"/>
      <c r="J28" s="65"/>
    </row>
    <row r="29" spans="1:13" s="46" customFormat="1" ht="16">
      <c r="A29" s="55"/>
      <c r="B29" s="299"/>
      <c r="C29" s="777"/>
      <c r="D29" s="778"/>
      <c r="E29" s="778"/>
      <c r="F29" s="778"/>
      <c r="G29" s="779"/>
      <c r="H29" s="780" t="s">
        <v>267</v>
      </c>
      <c r="I29" s="780"/>
      <c r="J29" s="780"/>
    </row>
    <row r="30" spans="1:13" s="57" customFormat="1" ht="102">
      <c r="A30" s="69"/>
      <c r="B30" s="300" t="s">
        <v>67</v>
      </c>
      <c r="C30" s="307" t="s">
        <v>755</v>
      </c>
      <c r="D30" s="761" t="s">
        <v>298</v>
      </c>
      <c r="E30" s="761"/>
      <c r="F30" s="307" t="s">
        <v>46</v>
      </c>
      <c r="G30" s="66"/>
      <c r="H30" s="781"/>
      <c r="I30" s="780"/>
      <c r="J30" s="780"/>
      <c r="K30" s="58"/>
      <c r="L30" s="58"/>
      <c r="M30" s="58"/>
    </row>
    <row r="31" spans="1:13" ht="16">
      <c r="A31" s="69"/>
      <c r="B31" s="762"/>
      <c r="C31" s="763" t="b">
        <v>0</v>
      </c>
      <c r="D31" s="67" t="b">
        <v>0</v>
      </c>
      <c r="E31" s="782" t="s">
        <v>296</v>
      </c>
      <c r="F31" s="782"/>
      <c r="G31" s="66"/>
      <c r="H31" s="781"/>
      <c r="I31" s="780"/>
      <c r="J31" s="780"/>
    </row>
    <row r="32" spans="1:13" ht="16">
      <c r="A32" s="69"/>
      <c r="B32" s="762"/>
      <c r="C32" s="763"/>
      <c r="D32" s="67" t="b">
        <v>0</v>
      </c>
      <c r="E32" s="782" t="s">
        <v>297</v>
      </c>
      <c r="F32" s="782"/>
      <c r="G32" s="66"/>
      <c r="H32" s="781"/>
      <c r="I32" s="780"/>
      <c r="J32" s="780"/>
    </row>
    <row r="33" spans="1:10" ht="32">
      <c r="A33" s="69"/>
      <c r="B33" s="762"/>
      <c r="C33" s="763"/>
      <c r="D33" s="67" t="b">
        <v>0</v>
      </c>
      <c r="E33" s="308" t="s">
        <v>299</v>
      </c>
      <c r="F33" s="309"/>
      <c r="G33" s="66"/>
      <c r="H33" s="781"/>
      <c r="I33" s="780"/>
      <c r="J33" s="780"/>
    </row>
    <row r="34" spans="1:10" ht="16">
      <c r="A34" s="69"/>
      <c r="B34" s="762"/>
      <c r="C34" s="763" t="b">
        <v>0</v>
      </c>
      <c r="D34" s="67" t="b">
        <v>0</v>
      </c>
      <c r="E34" s="782" t="s">
        <v>296</v>
      </c>
      <c r="F34" s="782"/>
      <c r="G34" s="66"/>
      <c r="H34" s="781"/>
      <c r="I34" s="780"/>
      <c r="J34" s="780"/>
    </row>
    <row r="35" spans="1:10" ht="16">
      <c r="A35" s="69"/>
      <c r="B35" s="762"/>
      <c r="C35" s="763"/>
      <c r="D35" s="67" t="b">
        <v>0</v>
      </c>
      <c r="E35" s="782" t="s">
        <v>297</v>
      </c>
      <c r="F35" s="782"/>
      <c r="G35" s="66"/>
      <c r="H35" s="781"/>
      <c r="I35" s="780"/>
      <c r="J35" s="780"/>
    </row>
    <row r="36" spans="1:10" ht="32">
      <c r="A36" s="69"/>
      <c r="B36" s="762"/>
      <c r="C36" s="763"/>
      <c r="D36" s="67" t="b">
        <v>0</v>
      </c>
      <c r="E36" s="308" t="s">
        <v>299</v>
      </c>
      <c r="F36" s="309"/>
      <c r="G36" s="66"/>
      <c r="H36" s="781"/>
      <c r="I36" s="780"/>
      <c r="J36" s="780"/>
    </row>
    <row r="37" spans="1:10" ht="16">
      <c r="A37" s="69"/>
      <c r="B37" s="762"/>
      <c r="C37" s="763" t="b">
        <v>0</v>
      </c>
      <c r="D37" s="67" t="b">
        <v>0</v>
      </c>
      <c r="E37" s="782" t="s">
        <v>296</v>
      </c>
      <c r="F37" s="782"/>
      <c r="G37" s="66"/>
      <c r="H37" s="781"/>
      <c r="I37" s="780"/>
      <c r="J37" s="780"/>
    </row>
    <row r="38" spans="1:10" ht="16">
      <c r="A38" s="69"/>
      <c r="B38" s="762"/>
      <c r="C38" s="763"/>
      <c r="D38" s="67" t="b">
        <v>0</v>
      </c>
      <c r="E38" s="782" t="s">
        <v>297</v>
      </c>
      <c r="F38" s="782"/>
      <c r="G38" s="66"/>
      <c r="H38" s="781"/>
      <c r="I38" s="780"/>
      <c r="J38" s="780"/>
    </row>
    <row r="39" spans="1:10" ht="32">
      <c r="A39" s="69"/>
      <c r="B39" s="762"/>
      <c r="C39" s="763"/>
      <c r="D39" s="67" t="b">
        <v>0</v>
      </c>
      <c r="E39" s="308" t="s">
        <v>299</v>
      </c>
      <c r="F39" s="309"/>
      <c r="G39" s="66"/>
      <c r="H39" s="781"/>
      <c r="I39" s="780"/>
      <c r="J39" s="780"/>
    </row>
    <row r="40" spans="1:10" ht="16">
      <c r="A40" s="69"/>
      <c r="B40" s="762"/>
      <c r="C40" s="763" t="b">
        <v>0</v>
      </c>
      <c r="D40" s="67" t="b">
        <v>0</v>
      </c>
      <c r="E40" s="782" t="s">
        <v>296</v>
      </c>
      <c r="F40" s="782"/>
      <c r="G40" s="66"/>
      <c r="H40" s="781"/>
      <c r="I40" s="780"/>
      <c r="J40" s="780"/>
    </row>
    <row r="41" spans="1:10" ht="16">
      <c r="A41" s="289"/>
      <c r="B41" s="762"/>
      <c r="C41" s="763"/>
      <c r="D41" s="67" t="b">
        <v>0</v>
      </c>
      <c r="E41" s="782" t="s">
        <v>297</v>
      </c>
      <c r="F41" s="782"/>
      <c r="G41" s="66"/>
    </row>
    <row r="42" spans="1:10" ht="32">
      <c r="A42" s="289"/>
      <c r="B42" s="762"/>
      <c r="C42" s="763"/>
      <c r="D42" s="67" t="b">
        <v>0</v>
      </c>
      <c r="E42" s="308" t="s">
        <v>299</v>
      </c>
      <c r="F42" s="309"/>
      <c r="G42" s="66"/>
    </row>
    <row r="43" spans="1:10" ht="16">
      <c r="A43" s="289"/>
      <c r="B43" s="762"/>
      <c r="C43" s="763" t="b">
        <v>0</v>
      </c>
      <c r="D43" s="67" t="b">
        <v>0</v>
      </c>
      <c r="E43" s="782" t="s">
        <v>296</v>
      </c>
      <c r="F43" s="782"/>
      <c r="G43" s="66"/>
    </row>
    <row r="44" spans="1:10" ht="16">
      <c r="A44" s="289"/>
      <c r="B44" s="762"/>
      <c r="C44" s="763"/>
      <c r="D44" s="67" t="b">
        <v>0</v>
      </c>
      <c r="E44" s="782" t="s">
        <v>297</v>
      </c>
      <c r="F44" s="782"/>
      <c r="G44" s="66"/>
    </row>
    <row r="45" spans="1:10" ht="32">
      <c r="A45" s="289"/>
      <c r="B45" s="762"/>
      <c r="C45" s="763"/>
      <c r="D45" s="67" t="b">
        <v>0</v>
      </c>
      <c r="E45" s="308" t="s">
        <v>299</v>
      </c>
      <c r="F45" s="309"/>
      <c r="G45" s="66"/>
    </row>
    <row r="46" spans="1:10" ht="16">
      <c r="A46" s="289"/>
      <c r="B46" s="762"/>
      <c r="C46" s="763" t="b">
        <v>0</v>
      </c>
      <c r="D46" s="67" t="b">
        <v>0</v>
      </c>
      <c r="E46" s="782" t="s">
        <v>296</v>
      </c>
      <c r="F46" s="782"/>
      <c r="G46" s="66"/>
    </row>
    <row r="47" spans="1:10" ht="16">
      <c r="A47" s="289"/>
      <c r="B47" s="762"/>
      <c r="C47" s="763"/>
      <c r="D47" s="67" t="b">
        <v>0</v>
      </c>
      <c r="E47" s="782" t="s">
        <v>297</v>
      </c>
      <c r="F47" s="782"/>
      <c r="G47" s="66"/>
    </row>
    <row r="48" spans="1:10" ht="32">
      <c r="A48" s="289"/>
      <c r="B48" s="762"/>
      <c r="C48" s="763"/>
      <c r="D48" s="67" t="b">
        <v>0</v>
      </c>
      <c r="E48" s="308" t="s">
        <v>299</v>
      </c>
      <c r="F48" s="309"/>
      <c r="G48" s="66"/>
    </row>
    <row r="49" spans="1:7" ht="16">
      <c r="A49" s="289"/>
      <c r="B49" s="762"/>
      <c r="C49" s="763" t="b">
        <v>0</v>
      </c>
      <c r="D49" s="67" t="b">
        <v>0</v>
      </c>
      <c r="E49" s="782" t="s">
        <v>296</v>
      </c>
      <c r="F49" s="782"/>
      <c r="G49" s="66"/>
    </row>
    <row r="50" spans="1:7" ht="16">
      <c r="A50" s="289"/>
      <c r="B50" s="762"/>
      <c r="C50" s="763"/>
      <c r="D50" s="67" t="b">
        <v>0</v>
      </c>
      <c r="E50" s="782" t="s">
        <v>297</v>
      </c>
      <c r="F50" s="782"/>
      <c r="G50" s="66"/>
    </row>
    <row r="51" spans="1:7" ht="32">
      <c r="A51" s="289"/>
      <c r="B51" s="762"/>
      <c r="C51" s="763"/>
      <c r="D51" s="67" t="b">
        <v>0</v>
      </c>
      <c r="E51" s="308" t="s">
        <v>299</v>
      </c>
      <c r="F51" s="309"/>
      <c r="G51" s="63"/>
    </row>
    <row r="52" spans="1:7" ht="16">
      <c r="A52" s="289"/>
      <c r="B52" s="762"/>
      <c r="C52" s="763" t="b">
        <v>0</v>
      </c>
      <c r="D52" s="67" t="b">
        <v>0</v>
      </c>
      <c r="E52" s="782" t="s">
        <v>296</v>
      </c>
      <c r="F52" s="782"/>
      <c r="G52" s="63"/>
    </row>
    <row r="53" spans="1:7" ht="16">
      <c r="A53" s="289"/>
      <c r="B53" s="762"/>
      <c r="C53" s="763"/>
      <c r="D53" s="67" t="b">
        <v>0</v>
      </c>
      <c r="E53" s="782" t="s">
        <v>297</v>
      </c>
      <c r="F53" s="782"/>
      <c r="G53" s="63"/>
    </row>
    <row r="54" spans="1:7" ht="32">
      <c r="A54" s="289"/>
      <c r="B54" s="762"/>
      <c r="C54" s="763"/>
      <c r="D54" s="67" t="b">
        <v>0</v>
      </c>
      <c r="E54" s="308" t="s">
        <v>299</v>
      </c>
      <c r="F54" s="309"/>
      <c r="G54" s="63"/>
    </row>
    <row r="55" spans="1:7" ht="16">
      <c r="A55" s="289"/>
      <c r="B55" s="762"/>
      <c r="C55" s="763" t="b">
        <v>0</v>
      </c>
      <c r="D55" s="67" t="b">
        <v>0</v>
      </c>
      <c r="E55" s="782" t="s">
        <v>296</v>
      </c>
      <c r="F55" s="782"/>
      <c r="G55" s="63"/>
    </row>
    <row r="56" spans="1:7" ht="16">
      <c r="A56" s="289"/>
      <c r="B56" s="762"/>
      <c r="C56" s="763"/>
      <c r="D56" s="67" t="b">
        <v>0</v>
      </c>
      <c r="E56" s="782" t="s">
        <v>297</v>
      </c>
      <c r="F56" s="782"/>
      <c r="G56" s="63"/>
    </row>
    <row r="57" spans="1:7" ht="32">
      <c r="A57" s="289"/>
      <c r="B57" s="762"/>
      <c r="C57" s="763"/>
      <c r="D57" s="67" t="b">
        <v>0</v>
      </c>
      <c r="E57" s="308" t="s">
        <v>299</v>
      </c>
      <c r="F57" s="309"/>
      <c r="G57" s="63"/>
    </row>
    <row r="58" spans="1:7" ht="16">
      <c r="A58" s="289"/>
      <c r="B58" s="762"/>
      <c r="C58" s="763" t="b">
        <v>0</v>
      </c>
      <c r="D58" s="67" t="b">
        <v>0</v>
      </c>
      <c r="E58" s="782" t="s">
        <v>296</v>
      </c>
      <c r="F58" s="782"/>
    </row>
    <row r="59" spans="1:7" ht="16">
      <c r="A59" s="289"/>
      <c r="B59" s="762"/>
      <c r="C59" s="763"/>
      <c r="D59" s="67" t="b">
        <v>0</v>
      </c>
      <c r="E59" s="782" t="s">
        <v>297</v>
      </c>
      <c r="F59" s="782"/>
    </row>
    <row r="60" spans="1:7" ht="32">
      <c r="A60" s="289"/>
      <c r="B60" s="762"/>
      <c r="C60" s="763"/>
      <c r="D60" s="67" t="b">
        <v>0</v>
      </c>
      <c r="E60" s="308" t="s">
        <v>299</v>
      </c>
      <c r="F60" s="309"/>
    </row>
    <row r="61" spans="1:7" ht="16">
      <c r="A61" s="289"/>
      <c r="B61" s="762"/>
      <c r="C61" s="763" t="b">
        <v>0</v>
      </c>
      <c r="D61" s="67" t="b">
        <v>0</v>
      </c>
      <c r="E61" s="782" t="s">
        <v>296</v>
      </c>
      <c r="F61" s="782"/>
    </row>
    <row r="62" spans="1:7" ht="16">
      <c r="A62" s="289"/>
      <c r="B62" s="762"/>
      <c r="C62" s="763"/>
      <c r="D62" s="67" t="b">
        <v>0</v>
      </c>
      <c r="E62" s="782" t="s">
        <v>297</v>
      </c>
      <c r="F62" s="782"/>
    </row>
    <row r="63" spans="1:7" ht="32">
      <c r="A63" s="289"/>
      <c r="B63" s="762"/>
      <c r="C63" s="763"/>
      <c r="D63" s="67" t="b">
        <v>0</v>
      </c>
      <c r="E63" s="308" t="s">
        <v>299</v>
      </c>
      <c r="F63" s="309"/>
    </row>
    <row r="64" spans="1:7" ht="16">
      <c r="A64" s="289"/>
      <c r="B64" s="762"/>
      <c r="C64" s="763" t="b">
        <v>0</v>
      </c>
      <c r="D64" s="67" t="b">
        <v>0</v>
      </c>
      <c r="E64" s="782" t="s">
        <v>296</v>
      </c>
      <c r="F64" s="782"/>
    </row>
    <row r="65" spans="1:13" ht="16">
      <c r="A65" s="289"/>
      <c r="B65" s="762"/>
      <c r="C65" s="763"/>
      <c r="D65" s="67" t="b">
        <v>0</v>
      </c>
      <c r="E65" s="782" t="s">
        <v>297</v>
      </c>
      <c r="F65" s="782"/>
    </row>
    <row r="66" spans="1:13" ht="32">
      <c r="A66" s="289"/>
      <c r="B66" s="762"/>
      <c r="C66" s="763"/>
      <c r="D66" s="67" t="b">
        <v>0</v>
      </c>
      <c r="E66" s="308" t="s">
        <v>299</v>
      </c>
      <c r="F66" s="309"/>
    </row>
    <row r="67" spans="1:13" ht="16">
      <c r="A67" s="289"/>
      <c r="B67" s="762"/>
      <c r="C67" s="763" t="b">
        <v>0</v>
      </c>
      <c r="D67" s="67" t="b">
        <v>0</v>
      </c>
      <c r="E67" s="782" t="s">
        <v>296</v>
      </c>
      <c r="F67" s="782"/>
    </row>
    <row r="68" spans="1:13" ht="16">
      <c r="A68" s="289"/>
      <c r="B68" s="762"/>
      <c r="C68" s="763"/>
      <c r="D68" s="67" t="b">
        <v>0</v>
      </c>
      <c r="E68" s="782" t="s">
        <v>297</v>
      </c>
      <c r="F68" s="782"/>
    </row>
    <row r="69" spans="1:13" ht="32">
      <c r="A69" s="289"/>
      <c r="B69" s="762"/>
      <c r="C69" s="763"/>
      <c r="D69" s="67" t="b">
        <v>0</v>
      </c>
      <c r="E69" s="308" t="s">
        <v>299</v>
      </c>
      <c r="F69" s="309"/>
    </row>
    <row r="70" spans="1:13" ht="16">
      <c r="A70" s="289"/>
      <c r="B70" s="762"/>
      <c r="C70" s="763" t="b">
        <v>0</v>
      </c>
      <c r="D70" s="67" t="b">
        <v>0</v>
      </c>
      <c r="E70" s="782" t="s">
        <v>296</v>
      </c>
      <c r="F70" s="782"/>
    </row>
    <row r="71" spans="1:13" ht="16">
      <c r="A71" s="289"/>
      <c r="B71" s="762"/>
      <c r="C71" s="763"/>
      <c r="D71" s="67" t="b">
        <v>0</v>
      </c>
      <c r="E71" s="782" t="s">
        <v>297</v>
      </c>
      <c r="F71" s="782"/>
    </row>
    <row r="72" spans="1:13" s="57" customFormat="1" ht="32">
      <c r="A72" s="290"/>
      <c r="B72" s="762"/>
      <c r="C72" s="763"/>
      <c r="D72" s="67" t="b">
        <v>0</v>
      </c>
      <c r="E72" s="308" t="s">
        <v>299</v>
      </c>
      <c r="F72" s="309"/>
      <c r="G72" s="60"/>
      <c r="H72" s="367"/>
      <c r="I72" s="60"/>
      <c r="J72" s="60"/>
      <c r="K72" s="60"/>
      <c r="L72" s="60"/>
      <c r="M72" s="60"/>
    </row>
    <row r="73" spans="1:13" s="68" customFormat="1" ht="15.75" customHeight="1">
      <c r="A73" s="288"/>
      <c r="B73" s="70"/>
      <c r="C73" s="70"/>
      <c r="D73" s="70"/>
      <c r="E73" s="70"/>
      <c r="F73" s="287"/>
      <c r="G73" s="371"/>
      <c r="H73" s="368"/>
    </row>
    <row r="74" spans="1:13" s="68" customFormat="1" ht="15.75" customHeight="1">
      <c r="A74" s="288"/>
      <c r="F74" s="288"/>
      <c r="G74" s="371"/>
      <c r="H74" s="368"/>
    </row>
    <row r="75" spans="1:13" s="68" customFormat="1" ht="15.75" hidden="1" customHeight="1">
      <c r="A75" s="288"/>
      <c r="F75" s="288"/>
      <c r="G75" s="371"/>
      <c r="H75" s="368"/>
    </row>
    <row r="76" spans="1:13" s="57" customFormat="1" ht="15.75" hidden="1" customHeight="1">
      <c r="A76" s="264"/>
      <c r="F76" s="264"/>
      <c r="G76" s="58"/>
      <c r="H76" s="369"/>
      <c r="I76" s="58"/>
      <c r="J76" s="58"/>
      <c r="K76" s="58"/>
      <c r="L76" s="58"/>
      <c r="M76" s="58"/>
    </row>
    <row r="77" spans="1:13" ht="15.75" hidden="1" customHeight="1"/>
    <row r="78" spans="1:13" ht="15.75" hidden="1" customHeight="1"/>
    <row r="79" spans="1:13" ht="15.75" hidden="1" customHeight="1"/>
    <row r="80" spans="1:13"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sheetData>
  <sheetProtection algorithmName="SHA-512" hashValue="0hwhI/k5O85Q3dH9t8FK00X6YWwKJ3Q0ODokE+qXLdoHIDEHOtCRVSv6K5RUIxQPOkYbSNSAMvVn2ML4Xihmwg==" saltValue="I0J5cvABQ2s62lFeriLe2w==" spinCount="100000" sheet="1" formatRows="0" insertHyperlinks="0"/>
  <mergeCells count="97">
    <mergeCell ref="C1:E1"/>
    <mergeCell ref="C18:E18"/>
    <mergeCell ref="C20:E20"/>
    <mergeCell ref="C16:E16"/>
    <mergeCell ref="C15:E15"/>
    <mergeCell ref="C14:E14"/>
    <mergeCell ref="A2:F2"/>
    <mergeCell ref="A7:A9"/>
    <mergeCell ref="B7:B9"/>
    <mergeCell ref="C3:E3"/>
    <mergeCell ref="A10:A13"/>
    <mergeCell ref="C13:E13"/>
    <mergeCell ref="C12:E12"/>
    <mergeCell ref="C10:E10"/>
    <mergeCell ref="C11:E11"/>
    <mergeCell ref="B10:B13"/>
    <mergeCell ref="B70:B72"/>
    <mergeCell ref="C70:C72"/>
    <mergeCell ref="E70:F70"/>
    <mergeCell ref="E71:F71"/>
    <mergeCell ref="C27:E27"/>
    <mergeCell ref="B64:B66"/>
    <mergeCell ref="C64:C66"/>
    <mergeCell ref="E64:F64"/>
    <mergeCell ref="E65:F65"/>
    <mergeCell ref="B67:B69"/>
    <mergeCell ref="C67:C69"/>
    <mergeCell ref="E67:F67"/>
    <mergeCell ref="E68:F68"/>
    <mergeCell ref="B58:B60"/>
    <mergeCell ref="C58:C60"/>
    <mergeCell ref="E58:F58"/>
    <mergeCell ref="E59:F59"/>
    <mergeCell ref="B61:B63"/>
    <mergeCell ref="C61:C63"/>
    <mergeCell ref="E61:F61"/>
    <mergeCell ref="E62:F62"/>
    <mergeCell ref="B52:B54"/>
    <mergeCell ref="C52:C54"/>
    <mergeCell ref="E52:F52"/>
    <mergeCell ref="E53:F53"/>
    <mergeCell ref="B55:B57"/>
    <mergeCell ref="C55:C57"/>
    <mergeCell ref="E55:F55"/>
    <mergeCell ref="E56:F56"/>
    <mergeCell ref="B46:B48"/>
    <mergeCell ref="C46:C48"/>
    <mergeCell ref="E46:F46"/>
    <mergeCell ref="E47:F47"/>
    <mergeCell ref="B49:B51"/>
    <mergeCell ref="C49:C51"/>
    <mergeCell ref="E49:F49"/>
    <mergeCell ref="E50:F50"/>
    <mergeCell ref="B43:B45"/>
    <mergeCell ref="C43:C45"/>
    <mergeCell ref="E43:F43"/>
    <mergeCell ref="E44:F44"/>
    <mergeCell ref="B40:B42"/>
    <mergeCell ref="H29:J40"/>
    <mergeCell ref="B31:B33"/>
    <mergeCell ref="C31:C33"/>
    <mergeCell ref="E31:F31"/>
    <mergeCell ref="E32:F32"/>
    <mergeCell ref="E34:F34"/>
    <mergeCell ref="E35:F35"/>
    <mergeCell ref="B37:B39"/>
    <mergeCell ref="C37:C39"/>
    <mergeCell ref="E37:F37"/>
    <mergeCell ref="E38:F38"/>
    <mergeCell ref="C40:C42"/>
    <mergeCell ref="E40:F40"/>
    <mergeCell ref="E41:F41"/>
    <mergeCell ref="A28:F28"/>
    <mergeCell ref="D30:E30"/>
    <mergeCell ref="B34:B36"/>
    <mergeCell ref="C34:C36"/>
    <mergeCell ref="A17:F17"/>
    <mergeCell ref="A18:A21"/>
    <mergeCell ref="B18:B21"/>
    <mergeCell ref="F18:F21"/>
    <mergeCell ref="A24:F24"/>
    <mergeCell ref="C29:G29"/>
    <mergeCell ref="F4:F6"/>
    <mergeCell ref="C26:E26"/>
    <mergeCell ref="C25:E25"/>
    <mergeCell ref="C23:E23"/>
    <mergeCell ref="C22:E22"/>
    <mergeCell ref="C21:E21"/>
    <mergeCell ref="C19:E19"/>
    <mergeCell ref="F7:F9"/>
    <mergeCell ref="C7:E7"/>
    <mergeCell ref="C9:E9"/>
    <mergeCell ref="C6:E6"/>
    <mergeCell ref="C5:E5"/>
    <mergeCell ref="C4:E4"/>
    <mergeCell ref="F10:F13"/>
    <mergeCell ref="C8:E8"/>
  </mergeCells>
  <conditionalFormatting sqref="A5:B5">
    <cfRule type="expression" dxfId="186" priority="13">
      <formula>$C$4="Parent/group company"</formula>
    </cfRule>
  </conditionalFormatting>
  <conditionalFormatting sqref="A6:B6">
    <cfRule type="expression" dxfId="185" priority="3">
      <formula>$C$4="Subsidiary"</formula>
    </cfRule>
  </conditionalFormatting>
  <conditionalFormatting sqref="C5">
    <cfRule type="expression" dxfId="184" priority="4">
      <formula>$C$4="Parent/group company"</formula>
    </cfRule>
  </conditionalFormatting>
  <conditionalFormatting sqref="C6">
    <cfRule type="expression" dxfId="183" priority="5">
      <formula>$C$4="Subsidiary"</formula>
    </cfRule>
  </conditionalFormatting>
  <conditionalFormatting sqref="C9">
    <cfRule type="expression" dxfId="182" priority="11">
      <formula>$C$7="Other"</formula>
    </cfRule>
  </conditionalFormatting>
  <conditionalFormatting sqref="C13">
    <cfRule type="expression" dxfId="181" priority="7">
      <formula>$C$11="Other"</formula>
    </cfRule>
  </conditionalFormatting>
  <conditionalFormatting sqref="C27">
    <cfRule type="cellIs" dxfId="180" priority="12" operator="equal">
      <formula>"No"</formula>
    </cfRule>
  </conditionalFormatting>
  <dataValidations count="9">
    <dataValidation type="custom" allowBlank="1" showDropDown="1" sqref="C21 C19" xr:uid="{00000000-0002-0000-0200-000000000000}">
      <formula1>IFERROR(ISURL(C19), TRUE)</formula1>
    </dataValidation>
    <dataValidation type="list" allowBlank="1" showErrorMessage="1" sqref="C25" xr:uid="{00000000-0002-0000-0200-000003000000}">
      <formula1>"Equity share,Financial control,Operational control"</formula1>
    </dataValidation>
    <dataValidation type="list" allowBlank="1" showErrorMessage="1" sqref="C27" xr:uid="{00000000-0002-0000-0200-000004000000}">
      <formula1>"Yes,No"</formula1>
    </dataValidation>
    <dataValidation type="list" allowBlank="1" showErrorMessage="1" sqref="C7" xr:uid="{00000000-0002-0000-0200-000005000000}">
      <formula1>"Bank,Asset manager,Asset owner,Private equity firm,Investment holding company,Mortgage real estate investment trust,Re/Insurance company,Other"</formula1>
    </dataValidation>
    <dataValidation type="list" allowBlank="1" showInputMessage="1" showErrorMessage="1" sqref="C10" xr:uid="{35F66DCF-E70E-8944-806E-202177DCBD6F}">
      <formula1>"Publicly owned, Privately owned"</formula1>
    </dataValidation>
    <dataValidation type="list" allowBlank="1" showInputMessage="1" showErrorMessage="1" sqref="C11" xr:uid="{E1138921-2B0C-4946-B028-8261E3CD95FA}">
      <formula1>"Corporate, Partnership, Sole Proprietorship, Other"</formula1>
    </dataValidation>
    <dataValidation type="list" allowBlank="1" showErrorMessage="1" sqref="C4" xr:uid="{CEDF28D2-DA1C-6F49-ABD8-8F389CA4D1DE}">
      <formula1>"Parent/group company, Subsidiary"</formula1>
    </dataValidation>
    <dataValidation allowBlank="1" showErrorMessage="1" sqref="C31 D31:D72 C34 C37 C40 C43 C46 C49 C52 C55 C58 C61 C64 C67 C70" xr:uid="{6E034795-EEB3-F54A-9FD2-D07A49E43C18}"/>
    <dataValidation type="list" allowBlank="1" showInputMessage="1" showErrorMessage="1" sqref="C5:E5" xr:uid="{EF5A07D1-D5F8-6048-82F2-20EEC7CD9733}">
      <formula1>"Yes - all subsidiaries included, No - the FI has not included its subsidiaries, No - the FI is the subsidiary"</formula1>
    </dataValidation>
  </dataValidation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3289B7"/>
  </sheetPr>
  <dimension ref="A1:T1034"/>
  <sheetViews>
    <sheetView zoomScaleNormal="90" workbookViewId="0">
      <pane ySplit="1" topLeftCell="A2" activePane="bottomLeft" state="frozen"/>
      <selection pane="bottomLeft" activeCell="C26" sqref="C26:E26"/>
    </sheetView>
  </sheetViews>
  <sheetFormatPr baseColWidth="10" defaultColWidth="14.5" defaultRowHeight="15" customHeight="1"/>
  <cols>
    <col min="1" max="1" width="9.1640625" style="264" customWidth="1"/>
    <col min="2" max="2" width="46.83203125" style="379" customWidth="1"/>
    <col min="3" max="3" width="31.83203125" style="372" customWidth="1"/>
    <col min="4" max="4" width="30.5" style="372" customWidth="1"/>
    <col min="5" max="5" width="24.5" style="372" customWidth="1"/>
    <col min="6" max="6" width="26.33203125" style="264" customWidth="1"/>
    <col min="7" max="7" width="32.1640625" style="264" customWidth="1"/>
    <col min="8" max="9" width="14.1640625" style="661" customWidth="1"/>
    <col min="10" max="18" width="10.6640625" style="661" customWidth="1"/>
    <col min="19" max="20" width="10.6640625" style="372" customWidth="1"/>
    <col min="21" max="16384" width="14.5" style="372"/>
  </cols>
  <sheetData>
    <row r="1" spans="1:20" ht="27.75" customHeight="1">
      <c r="A1" s="85" t="s">
        <v>19</v>
      </c>
      <c r="B1" s="306" t="s">
        <v>20</v>
      </c>
      <c r="C1" s="879" t="s">
        <v>21</v>
      </c>
      <c r="D1" s="880"/>
      <c r="E1" s="881"/>
      <c r="F1" s="882" t="s">
        <v>22</v>
      </c>
      <c r="G1" s="883"/>
      <c r="H1" s="660"/>
      <c r="I1" s="660"/>
      <c r="J1" s="660"/>
      <c r="K1" s="660"/>
      <c r="L1" s="660"/>
      <c r="M1" s="660"/>
      <c r="N1" s="660"/>
      <c r="O1" s="660"/>
      <c r="P1" s="660"/>
      <c r="Q1" s="660"/>
      <c r="R1" s="660"/>
      <c r="S1" s="51"/>
      <c r="T1" s="51"/>
    </row>
    <row r="2" spans="1:20" ht="36.75" customHeight="1" thickBot="1">
      <c r="A2" s="884" t="s">
        <v>655</v>
      </c>
      <c r="B2" s="885"/>
      <c r="C2" s="885"/>
      <c r="D2" s="885"/>
      <c r="E2" s="885"/>
      <c r="F2" s="885"/>
      <c r="G2" s="886"/>
      <c r="H2" s="660"/>
      <c r="I2" s="660"/>
      <c r="J2" s="660"/>
      <c r="K2" s="660"/>
      <c r="L2" s="660"/>
      <c r="M2" s="660"/>
      <c r="N2" s="660"/>
      <c r="O2" s="660"/>
      <c r="P2" s="660"/>
      <c r="Q2" s="660"/>
      <c r="R2" s="660"/>
      <c r="S2" s="51"/>
      <c r="T2" s="51"/>
    </row>
    <row r="3" spans="1:20" ht="79" customHeight="1">
      <c r="A3" s="86" t="s">
        <v>322</v>
      </c>
      <c r="B3" s="149" t="s">
        <v>565</v>
      </c>
      <c r="C3" s="887"/>
      <c r="D3" s="888"/>
      <c r="E3" s="889"/>
      <c r="F3" s="890" t="s">
        <v>263</v>
      </c>
      <c r="G3" s="891"/>
      <c r="H3" s="660"/>
      <c r="I3" s="660"/>
      <c r="J3" s="660"/>
      <c r="K3" s="660"/>
      <c r="L3" s="660"/>
      <c r="M3" s="660"/>
      <c r="N3" s="660"/>
      <c r="O3" s="660"/>
      <c r="P3" s="660"/>
      <c r="Q3" s="660"/>
      <c r="R3" s="660"/>
      <c r="S3" s="51"/>
      <c r="T3" s="51"/>
    </row>
    <row r="4" spans="1:20" ht="57" customHeight="1">
      <c r="A4" s="87" t="s">
        <v>71</v>
      </c>
      <c r="B4" s="150" t="s">
        <v>570</v>
      </c>
      <c r="C4" s="824"/>
      <c r="D4" s="824"/>
      <c r="E4" s="824"/>
      <c r="F4" s="878" t="s">
        <v>843</v>
      </c>
      <c r="G4" s="842"/>
      <c r="H4" s="660"/>
      <c r="I4" s="660"/>
      <c r="J4" s="660"/>
      <c r="K4" s="660"/>
      <c r="L4" s="660"/>
      <c r="M4" s="660"/>
      <c r="N4" s="660"/>
      <c r="O4" s="660"/>
      <c r="P4" s="660"/>
      <c r="Q4" s="660"/>
      <c r="R4" s="660"/>
      <c r="S4" s="51"/>
      <c r="T4" s="51"/>
    </row>
    <row r="5" spans="1:20" ht="40" customHeight="1">
      <c r="A5" s="88" t="s">
        <v>323</v>
      </c>
      <c r="B5" s="134" t="s">
        <v>571</v>
      </c>
      <c r="C5" s="903"/>
      <c r="D5" s="904"/>
      <c r="E5" s="904"/>
      <c r="F5" s="878" t="s">
        <v>999</v>
      </c>
      <c r="G5" s="842"/>
      <c r="H5" s="660"/>
      <c r="I5" s="660"/>
      <c r="J5" s="660"/>
      <c r="K5" s="660"/>
      <c r="L5" s="660"/>
      <c r="M5" s="660"/>
      <c r="N5" s="660"/>
      <c r="O5" s="660"/>
      <c r="P5" s="660"/>
      <c r="Q5" s="660"/>
      <c r="R5" s="660"/>
      <c r="S5" s="51"/>
      <c r="T5" s="51"/>
    </row>
    <row r="6" spans="1:20" ht="112" customHeight="1">
      <c r="A6" s="89" t="s">
        <v>324</v>
      </c>
      <c r="B6" s="151" t="s">
        <v>844</v>
      </c>
      <c r="C6" s="893"/>
      <c r="D6" s="893"/>
      <c r="E6" s="893"/>
      <c r="F6" s="878" t="s">
        <v>62</v>
      </c>
      <c r="G6" s="894"/>
      <c r="H6" s="660"/>
      <c r="I6" s="660"/>
      <c r="J6" s="660"/>
      <c r="K6" s="660"/>
      <c r="L6" s="660"/>
      <c r="M6" s="660"/>
      <c r="N6" s="660"/>
      <c r="O6" s="660"/>
      <c r="P6" s="660"/>
      <c r="Q6" s="660"/>
      <c r="R6" s="660"/>
      <c r="S6" s="51"/>
      <c r="T6" s="51"/>
    </row>
    <row r="7" spans="1:20" ht="50" customHeight="1">
      <c r="A7" s="908" t="s">
        <v>325</v>
      </c>
      <c r="B7" s="910" t="s">
        <v>63</v>
      </c>
      <c r="C7" s="90" t="b">
        <v>0</v>
      </c>
      <c r="D7" s="901" t="s">
        <v>286</v>
      </c>
      <c r="E7" s="902"/>
      <c r="F7" s="905" t="s">
        <v>264</v>
      </c>
      <c r="G7" s="849"/>
      <c r="H7" s="660"/>
      <c r="I7" s="660"/>
      <c r="J7" s="660"/>
      <c r="K7" s="660"/>
      <c r="L7" s="660"/>
      <c r="M7" s="660"/>
      <c r="N7" s="660"/>
      <c r="O7" s="660"/>
      <c r="P7" s="660"/>
      <c r="Q7" s="660"/>
      <c r="R7" s="660"/>
      <c r="S7" s="51"/>
      <c r="T7" s="51"/>
    </row>
    <row r="8" spans="1:20" ht="50" customHeight="1">
      <c r="A8" s="836"/>
      <c r="B8" s="911"/>
      <c r="C8" s="90" t="b">
        <v>0</v>
      </c>
      <c r="D8" s="901" t="s">
        <v>287</v>
      </c>
      <c r="E8" s="902"/>
      <c r="F8" s="906"/>
      <c r="G8" s="907"/>
      <c r="H8" s="660"/>
      <c r="I8" s="660"/>
      <c r="J8" s="660"/>
      <c r="K8" s="660"/>
      <c r="L8" s="660"/>
      <c r="M8" s="660"/>
      <c r="N8" s="660"/>
      <c r="O8" s="660"/>
      <c r="P8" s="660"/>
      <c r="Q8" s="660"/>
      <c r="R8" s="660"/>
      <c r="S8" s="51"/>
      <c r="T8" s="51"/>
    </row>
    <row r="9" spans="1:20" ht="50" customHeight="1">
      <c r="A9" s="836"/>
      <c r="B9" s="911"/>
      <c r="C9" s="90" t="b">
        <v>0</v>
      </c>
      <c r="D9" s="901" t="s">
        <v>288</v>
      </c>
      <c r="E9" s="902"/>
      <c r="F9" s="906"/>
      <c r="G9" s="907"/>
      <c r="H9" s="660"/>
      <c r="I9" s="660"/>
      <c r="J9" s="660"/>
      <c r="K9" s="660"/>
      <c r="L9" s="660"/>
      <c r="M9" s="660"/>
      <c r="N9" s="660"/>
      <c r="O9" s="660"/>
      <c r="P9" s="660"/>
      <c r="Q9" s="660"/>
      <c r="R9" s="660"/>
      <c r="S9" s="51"/>
      <c r="T9" s="51"/>
    </row>
    <row r="10" spans="1:20" ht="50" customHeight="1">
      <c r="A10" s="836"/>
      <c r="B10" s="911"/>
      <c r="C10" s="90" t="b">
        <v>0</v>
      </c>
      <c r="D10" s="901" t="s">
        <v>289</v>
      </c>
      <c r="E10" s="902"/>
      <c r="F10" s="906"/>
      <c r="G10" s="907"/>
      <c r="H10" s="660"/>
      <c r="I10" s="660"/>
      <c r="J10" s="660"/>
      <c r="K10" s="660"/>
      <c r="L10" s="660"/>
      <c r="M10" s="660"/>
      <c r="N10" s="660"/>
      <c r="O10" s="660"/>
      <c r="P10" s="660"/>
      <c r="Q10" s="660"/>
      <c r="R10" s="660"/>
      <c r="S10" s="51"/>
      <c r="T10" s="51"/>
    </row>
    <row r="11" spans="1:20" ht="50" customHeight="1">
      <c r="A11" s="909"/>
      <c r="B11" s="912"/>
      <c r="C11" s="90" t="b">
        <v>0</v>
      </c>
      <c r="D11" s="901" t="s">
        <v>290</v>
      </c>
      <c r="E11" s="902"/>
      <c r="F11" s="906"/>
      <c r="G11" s="907"/>
      <c r="H11" s="660"/>
      <c r="I11" s="660"/>
      <c r="J11" s="660"/>
      <c r="K11" s="660"/>
      <c r="L11" s="660"/>
      <c r="M11" s="660"/>
      <c r="N11" s="660"/>
      <c r="O11" s="660"/>
      <c r="P11" s="660"/>
      <c r="Q11" s="660"/>
      <c r="R11" s="660"/>
      <c r="S11" s="51"/>
      <c r="T11" s="51"/>
    </row>
    <row r="12" spans="1:20" ht="100" customHeight="1">
      <c r="A12" s="87" t="s">
        <v>326</v>
      </c>
      <c r="B12" s="132" t="s">
        <v>722</v>
      </c>
      <c r="C12" s="898"/>
      <c r="D12" s="898"/>
      <c r="E12" s="898"/>
      <c r="F12" s="899" t="s">
        <v>847</v>
      </c>
      <c r="G12" s="900"/>
      <c r="H12" s="660"/>
      <c r="I12" s="660"/>
      <c r="J12" s="660"/>
      <c r="K12" s="660"/>
      <c r="L12" s="660"/>
      <c r="M12" s="660"/>
      <c r="N12" s="660"/>
      <c r="O12" s="660"/>
      <c r="P12" s="660"/>
      <c r="Q12" s="660"/>
      <c r="R12" s="660"/>
      <c r="S12" s="51"/>
      <c r="T12" s="51"/>
    </row>
    <row r="13" spans="1:20" ht="64" customHeight="1">
      <c r="A13" s="197" t="s">
        <v>327</v>
      </c>
      <c r="B13" s="152" t="s">
        <v>284</v>
      </c>
      <c r="C13" s="797"/>
      <c r="D13" s="797"/>
      <c r="E13" s="797"/>
      <c r="F13" s="921" t="s">
        <v>283</v>
      </c>
      <c r="G13" s="922"/>
      <c r="H13" s="660"/>
      <c r="I13" s="660"/>
      <c r="J13" s="660"/>
      <c r="K13" s="660"/>
      <c r="L13" s="660"/>
      <c r="M13" s="660"/>
      <c r="N13" s="660"/>
      <c r="O13" s="660"/>
      <c r="P13" s="660"/>
      <c r="Q13" s="660"/>
      <c r="R13" s="660"/>
      <c r="S13" s="51"/>
      <c r="T13" s="51"/>
    </row>
    <row r="14" spans="1:20" ht="40" customHeight="1">
      <c r="A14" s="87" t="s">
        <v>328</v>
      </c>
      <c r="B14" s="150" t="s">
        <v>572</v>
      </c>
      <c r="C14" s="797"/>
      <c r="D14" s="797"/>
      <c r="E14" s="797"/>
      <c r="F14" s="848" t="s">
        <v>723</v>
      </c>
      <c r="G14" s="849"/>
      <c r="H14" s="660"/>
      <c r="I14" s="660"/>
      <c r="J14" s="660"/>
      <c r="K14" s="660"/>
      <c r="L14" s="660"/>
      <c r="M14" s="660"/>
      <c r="N14" s="660"/>
      <c r="O14" s="660"/>
      <c r="P14" s="660"/>
      <c r="Q14" s="660"/>
      <c r="R14" s="660"/>
      <c r="S14" s="51"/>
      <c r="T14" s="51"/>
    </row>
    <row r="15" spans="1:20" ht="40" customHeight="1">
      <c r="A15" s="88" t="s">
        <v>329</v>
      </c>
      <c r="B15" s="153" t="s">
        <v>60</v>
      </c>
      <c r="C15" s="797"/>
      <c r="D15" s="797"/>
      <c r="E15" s="797"/>
      <c r="F15" s="850"/>
      <c r="G15" s="851"/>
      <c r="H15" s="660"/>
      <c r="I15" s="660"/>
      <c r="J15" s="660"/>
      <c r="K15" s="660"/>
      <c r="L15" s="660"/>
      <c r="M15" s="660"/>
      <c r="N15" s="660"/>
      <c r="O15" s="660"/>
      <c r="P15" s="660"/>
      <c r="Q15" s="660"/>
      <c r="R15" s="660"/>
      <c r="S15" s="51"/>
      <c r="T15" s="51"/>
    </row>
    <row r="16" spans="1:20" ht="83.25" customHeight="1">
      <c r="A16" s="87" t="s">
        <v>330</v>
      </c>
      <c r="B16" s="150" t="s">
        <v>573</v>
      </c>
      <c r="C16" s="797"/>
      <c r="D16" s="797"/>
      <c r="E16" s="797"/>
      <c r="F16" s="878" t="s">
        <v>285</v>
      </c>
      <c r="G16" s="894"/>
      <c r="H16" s="660"/>
      <c r="I16" s="660"/>
      <c r="J16" s="660"/>
      <c r="K16" s="660"/>
      <c r="L16" s="660"/>
      <c r="M16" s="660"/>
      <c r="N16" s="660"/>
      <c r="O16" s="660"/>
      <c r="P16" s="660"/>
      <c r="Q16" s="660"/>
      <c r="R16" s="660"/>
      <c r="S16" s="51"/>
      <c r="T16" s="51"/>
    </row>
    <row r="17" spans="1:20" ht="83.25" customHeight="1">
      <c r="A17" s="88" t="s">
        <v>331</v>
      </c>
      <c r="B17" s="134" t="s">
        <v>61</v>
      </c>
      <c r="C17" s="797"/>
      <c r="D17" s="797"/>
      <c r="E17" s="797"/>
      <c r="F17" s="878" t="s">
        <v>848</v>
      </c>
      <c r="G17" s="894"/>
      <c r="H17" s="660"/>
      <c r="I17" s="660"/>
      <c r="J17" s="660"/>
      <c r="K17" s="660"/>
      <c r="L17" s="660"/>
      <c r="M17" s="660"/>
      <c r="N17" s="660"/>
      <c r="O17" s="660"/>
      <c r="P17" s="660"/>
      <c r="Q17" s="660"/>
      <c r="R17" s="660"/>
      <c r="S17" s="51"/>
      <c r="T17" s="51"/>
    </row>
    <row r="18" spans="1:20" ht="33" customHeight="1" thickBot="1">
      <c r="A18" s="764" t="s">
        <v>64</v>
      </c>
      <c r="B18" s="896"/>
      <c r="C18" s="896"/>
      <c r="D18" s="896"/>
      <c r="E18" s="896"/>
      <c r="F18" s="896"/>
      <c r="G18" s="897"/>
      <c r="H18" s="660"/>
      <c r="I18" s="660"/>
      <c r="J18" s="660"/>
      <c r="K18" s="660"/>
      <c r="L18" s="660"/>
      <c r="M18" s="660"/>
      <c r="N18" s="660"/>
      <c r="O18" s="660"/>
      <c r="P18" s="660"/>
      <c r="Q18" s="660"/>
      <c r="R18" s="660"/>
      <c r="S18" s="51"/>
      <c r="T18" s="51"/>
    </row>
    <row r="19" spans="1:20" ht="138.75" customHeight="1">
      <c r="A19" s="91" t="s">
        <v>332</v>
      </c>
      <c r="B19" s="154" t="s">
        <v>714</v>
      </c>
      <c r="C19" s="797"/>
      <c r="D19" s="797"/>
      <c r="E19" s="797"/>
      <c r="F19" s="727" t="s">
        <v>300</v>
      </c>
      <c r="G19" s="895"/>
      <c r="H19" s="660"/>
      <c r="I19" s="660"/>
      <c r="J19" s="660"/>
      <c r="K19" s="660"/>
      <c r="L19" s="660"/>
      <c r="M19" s="660"/>
      <c r="N19" s="660"/>
      <c r="O19" s="660"/>
      <c r="P19" s="660"/>
      <c r="Q19" s="660"/>
      <c r="R19" s="660"/>
      <c r="S19" s="51"/>
      <c r="T19" s="51"/>
    </row>
    <row r="20" spans="1:20" ht="50" customHeight="1">
      <c r="A20" s="92" t="s">
        <v>333</v>
      </c>
      <c r="B20" s="150" t="s">
        <v>574</v>
      </c>
      <c r="C20" s="943"/>
      <c r="D20" s="944"/>
      <c r="E20" s="945"/>
      <c r="F20" s="841" t="s">
        <v>849</v>
      </c>
      <c r="G20" s="846"/>
      <c r="H20" s="660"/>
      <c r="I20" s="660"/>
      <c r="J20" s="660"/>
      <c r="K20" s="660"/>
      <c r="L20" s="660"/>
      <c r="M20" s="660"/>
      <c r="N20" s="660"/>
      <c r="O20" s="660"/>
      <c r="P20" s="660"/>
      <c r="Q20" s="660"/>
      <c r="R20" s="660"/>
      <c r="S20" s="51"/>
      <c r="T20" s="51"/>
    </row>
    <row r="21" spans="1:20" ht="40" customHeight="1">
      <c r="A21" s="93" t="s">
        <v>334</v>
      </c>
      <c r="B21" s="153" t="s">
        <v>301</v>
      </c>
      <c r="C21" s="946"/>
      <c r="D21" s="947"/>
      <c r="E21" s="948"/>
      <c r="F21" s="848" t="s">
        <v>850</v>
      </c>
      <c r="G21" s="895"/>
      <c r="H21" s="660"/>
      <c r="I21" s="660"/>
      <c r="J21" s="660"/>
      <c r="K21" s="660"/>
      <c r="L21" s="660"/>
      <c r="M21" s="660"/>
      <c r="N21" s="660"/>
      <c r="O21" s="660"/>
      <c r="P21" s="660"/>
      <c r="Q21" s="660"/>
      <c r="R21" s="660"/>
      <c r="S21" s="51"/>
      <c r="T21" s="51"/>
    </row>
    <row r="22" spans="1:20" ht="30.75" customHeight="1" thickBot="1">
      <c r="A22" s="764" t="s">
        <v>306</v>
      </c>
      <c r="B22" s="896"/>
      <c r="C22" s="896"/>
      <c r="D22" s="896"/>
      <c r="E22" s="896"/>
      <c r="F22" s="896"/>
      <c r="G22" s="897"/>
      <c r="H22" s="660"/>
      <c r="I22" s="660"/>
      <c r="J22" s="660"/>
      <c r="K22" s="660"/>
      <c r="L22" s="660"/>
      <c r="M22" s="660"/>
      <c r="N22" s="660"/>
      <c r="O22" s="660"/>
      <c r="P22" s="660"/>
      <c r="Q22" s="660"/>
      <c r="R22" s="660"/>
      <c r="S22" s="51"/>
      <c r="T22" s="51"/>
    </row>
    <row r="23" spans="1:20" ht="150" customHeight="1">
      <c r="A23" s="91" t="s">
        <v>49</v>
      </c>
      <c r="B23" s="155" t="s">
        <v>575</v>
      </c>
      <c r="C23" s="950"/>
      <c r="D23" s="950"/>
      <c r="E23" s="950"/>
      <c r="F23" s="850" t="s">
        <v>724</v>
      </c>
      <c r="G23" s="833"/>
      <c r="H23" s="660"/>
      <c r="I23" s="660"/>
      <c r="J23" s="660"/>
      <c r="K23" s="660"/>
      <c r="L23" s="660"/>
      <c r="M23" s="660"/>
      <c r="N23" s="660"/>
      <c r="O23" s="660"/>
      <c r="P23" s="660"/>
      <c r="Q23" s="660"/>
      <c r="R23" s="660"/>
      <c r="S23" s="51"/>
      <c r="T23" s="51"/>
    </row>
    <row r="24" spans="1:20" ht="30" customHeight="1" thickBot="1">
      <c r="A24" s="764" t="s">
        <v>270</v>
      </c>
      <c r="B24" s="764"/>
      <c r="C24" s="764"/>
      <c r="D24" s="764"/>
      <c r="E24" s="764"/>
      <c r="F24" s="764"/>
      <c r="G24" s="855"/>
      <c r="H24" s="660"/>
      <c r="I24" s="660"/>
      <c r="J24" s="660"/>
      <c r="K24" s="660"/>
      <c r="L24" s="660"/>
      <c r="M24" s="660"/>
      <c r="N24" s="660"/>
      <c r="O24" s="660"/>
      <c r="P24" s="660"/>
      <c r="Q24" s="660"/>
      <c r="R24" s="660"/>
      <c r="S24" s="51"/>
      <c r="T24" s="51"/>
    </row>
    <row r="25" spans="1:20" s="61" customFormat="1" ht="20" customHeight="1">
      <c r="A25" s="929" t="s">
        <v>381</v>
      </c>
      <c r="B25" s="929"/>
      <c r="C25" s="930"/>
      <c r="D25" s="930"/>
      <c r="E25" s="930"/>
      <c r="F25" s="930"/>
      <c r="G25" s="931"/>
      <c r="H25" s="660"/>
      <c r="I25" s="660"/>
      <c r="J25" s="660"/>
      <c r="K25" s="660"/>
      <c r="L25" s="660"/>
      <c r="M25" s="660"/>
      <c r="N25" s="660"/>
      <c r="O25" s="660"/>
      <c r="P25" s="660"/>
      <c r="Q25" s="660"/>
      <c r="R25" s="660"/>
      <c r="S25" s="79"/>
      <c r="T25" s="79"/>
    </row>
    <row r="26" spans="1:20" ht="169" customHeight="1">
      <c r="A26" s="55" t="s">
        <v>65</v>
      </c>
      <c r="B26" s="134" t="s">
        <v>884</v>
      </c>
      <c r="C26" s="748"/>
      <c r="D26" s="748"/>
      <c r="E26" s="748"/>
      <c r="F26" s="924" t="s">
        <v>784</v>
      </c>
      <c r="G26" s="925"/>
      <c r="H26" s="660"/>
      <c r="I26" s="660"/>
      <c r="J26" s="660"/>
      <c r="K26" s="660"/>
      <c r="L26" s="660"/>
      <c r="M26" s="660"/>
      <c r="N26" s="660"/>
      <c r="O26" s="660"/>
      <c r="P26" s="660"/>
      <c r="Q26" s="660"/>
      <c r="R26" s="660"/>
      <c r="S26" s="51"/>
      <c r="T26" s="51"/>
    </row>
    <row r="27" spans="1:20" ht="70" customHeight="1">
      <c r="A27" s="275" t="s">
        <v>420</v>
      </c>
      <c r="B27" s="165" t="s">
        <v>715</v>
      </c>
      <c r="C27" s="866"/>
      <c r="D27" s="866"/>
      <c r="E27" s="866"/>
      <c r="F27" s="878" t="s">
        <v>907</v>
      </c>
      <c r="G27" s="892"/>
      <c r="H27" s="660"/>
      <c r="I27" s="660"/>
      <c r="J27" s="660"/>
      <c r="K27" s="660"/>
      <c r="L27" s="660"/>
      <c r="M27" s="660"/>
      <c r="N27" s="660"/>
      <c r="O27" s="660"/>
      <c r="P27" s="660"/>
      <c r="Q27" s="660"/>
      <c r="R27" s="660"/>
    </row>
    <row r="28" spans="1:20" ht="75" customHeight="1">
      <c r="A28" s="93" t="s">
        <v>421</v>
      </c>
      <c r="B28" s="177" t="s">
        <v>710</v>
      </c>
      <c r="C28" s="927"/>
      <c r="D28" s="928"/>
      <c r="E28" s="928"/>
      <c r="F28" s="848" t="s">
        <v>880</v>
      </c>
      <c r="G28" s="831"/>
      <c r="H28" s="660"/>
      <c r="I28" s="660"/>
      <c r="J28" s="660"/>
      <c r="K28" s="660"/>
      <c r="L28" s="660"/>
      <c r="M28" s="660"/>
      <c r="N28" s="660"/>
      <c r="O28" s="660"/>
      <c r="P28" s="660"/>
      <c r="Q28" s="660"/>
      <c r="R28" s="660"/>
      <c r="S28" s="51"/>
      <c r="T28" s="51"/>
    </row>
    <row r="29" spans="1:20" ht="75" customHeight="1">
      <c r="A29" s="92" t="s">
        <v>422</v>
      </c>
      <c r="B29" s="178" t="s">
        <v>711</v>
      </c>
      <c r="C29" s="923"/>
      <c r="D29" s="923"/>
      <c r="E29" s="923"/>
      <c r="F29" s="850"/>
      <c r="G29" s="833"/>
      <c r="H29" s="660"/>
      <c r="I29" s="660"/>
      <c r="J29" s="660"/>
      <c r="K29" s="660"/>
      <c r="L29" s="660"/>
      <c r="M29" s="660"/>
      <c r="N29" s="660"/>
      <c r="O29" s="660"/>
      <c r="P29" s="660"/>
      <c r="Q29" s="660"/>
      <c r="R29" s="660"/>
      <c r="S29" s="51"/>
      <c r="T29" s="51"/>
    </row>
    <row r="30" spans="1:20" ht="200" customHeight="1">
      <c r="A30" s="275" t="s">
        <v>423</v>
      </c>
      <c r="B30" s="133" t="s">
        <v>716</v>
      </c>
      <c r="C30" s="866"/>
      <c r="D30" s="866"/>
      <c r="E30" s="866"/>
      <c r="F30" s="848" t="s">
        <v>620</v>
      </c>
      <c r="G30" s="831"/>
      <c r="H30" s="660"/>
      <c r="I30" s="660"/>
      <c r="J30" s="660"/>
      <c r="K30" s="660"/>
      <c r="L30" s="660"/>
      <c r="M30" s="660"/>
      <c r="N30" s="660"/>
      <c r="O30" s="660"/>
      <c r="P30" s="660"/>
      <c r="Q30" s="660"/>
      <c r="R30" s="660"/>
    </row>
    <row r="31" spans="1:20" ht="100" customHeight="1">
      <c r="A31" s="926" t="s">
        <v>425</v>
      </c>
      <c r="B31" s="910" t="s">
        <v>717</v>
      </c>
      <c r="C31" s="898"/>
      <c r="D31" s="949"/>
      <c r="E31" s="898"/>
      <c r="F31" s="878" t="s">
        <v>725</v>
      </c>
      <c r="G31" s="846"/>
      <c r="H31" s="660"/>
      <c r="I31" s="660"/>
      <c r="J31" s="660"/>
      <c r="K31" s="660"/>
      <c r="L31" s="660"/>
      <c r="M31" s="660"/>
      <c r="N31" s="660"/>
      <c r="O31" s="660"/>
      <c r="P31" s="660"/>
      <c r="Q31" s="660"/>
      <c r="R31" s="660"/>
      <c r="S31" s="51"/>
      <c r="T31" s="51"/>
    </row>
    <row r="32" spans="1:20" ht="40" customHeight="1">
      <c r="A32" s="926"/>
      <c r="B32" s="911"/>
      <c r="C32" s="311" t="s">
        <v>403</v>
      </c>
      <c r="D32" s="312" t="s">
        <v>540</v>
      </c>
      <c r="E32" s="313" t="s">
        <v>541</v>
      </c>
      <c r="F32" s="848" t="s">
        <v>785</v>
      </c>
      <c r="G32" s="849"/>
      <c r="H32" s="660"/>
      <c r="I32" s="660"/>
      <c r="J32" s="660"/>
      <c r="K32" s="660"/>
      <c r="L32" s="660"/>
      <c r="M32" s="660"/>
      <c r="N32" s="660"/>
      <c r="O32" s="660"/>
      <c r="P32" s="660"/>
      <c r="Q32" s="660"/>
      <c r="R32" s="660"/>
    </row>
    <row r="33" spans="1:20" ht="55" customHeight="1">
      <c r="A33" s="926"/>
      <c r="B33" s="134" t="s">
        <v>821</v>
      </c>
      <c r="C33" s="100" t="b">
        <v>0</v>
      </c>
      <c r="D33" s="125"/>
      <c r="E33" s="101"/>
      <c r="F33" s="920"/>
      <c r="G33" s="907"/>
      <c r="H33" s="660"/>
      <c r="I33" s="660"/>
      <c r="J33" s="660"/>
      <c r="K33" s="660"/>
      <c r="L33" s="660"/>
      <c r="M33" s="660"/>
      <c r="N33" s="660"/>
      <c r="O33" s="660"/>
      <c r="P33" s="660"/>
      <c r="Q33" s="660"/>
      <c r="R33" s="660"/>
    </row>
    <row r="34" spans="1:20" ht="25" customHeight="1">
      <c r="A34" s="926"/>
      <c r="B34" s="134" t="s">
        <v>388</v>
      </c>
      <c r="C34" s="99" t="b">
        <v>0</v>
      </c>
      <c r="D34" s="102"/>
      <c r="E34" s="101"/>
      <c r="F34" s="920"/>
      <c r="G34" s="907"/>
      <c r="H34" s="660"/>
      <c r="I34" s="660"/>
      <c r="J34" s="660"/>
      <c r="K34" s="660"/>
      <c r="L34" s="660"/>
      <c r="M34" s="660"/>
      <c r="N34" s="660"/>
      <c r="O34" s="660"/>
      <c r="P34" s="660"/>
      <c r="Q34" s="660"/>
      <c r="R34" s="660"/>
    </row>
    <row r="35" spans="1:20" ht="150" customHeight="1">
      <c r="A35" s="926"/>
      <c r="B35" s="134" t="s">
        <v>822</v>
      </c>
      <c r="C35" s="99" t="b">
        <v>0</v>
      </c>
      <c r="D35" s="102"/>
      <c r="E35" s="101"/>
      <c r="F35" s="920"/>
      <c r="G35" s="907"/>
      <c r="H35" s="660"/>
      <c r="I35" s="660"/>
      <c r="J35" s="660"/>
      <c r="K35" s="660"/>
      <c r="L35" s="660"/>
      <c r="M35" s="660"/>
      <c r="N35" s="660"/>
      <c r="O35" s="660"/>
      <c r="P35" s="660"/>
      <c r="Q35" s="660"/>
      <c r="R35" s="660"/>
    </row>
    <row r="36" spans="1:20" ht="100" customHeight="1">
      <c r="A36" s="926"/>
      <c r="B36" s="134" t="s">
        <v>823</v>
      </c>
      <c r="C36" s="99" t="b">
        <v>0</v>
      </c>
      <c r="D36" s="102"/>
      <c r="E36" s="101"/>
      <c r="F36" s="850"/>
      <c r="G36" s="851"/>
      <c r="H36" s="660"/>
      <c r="I36" s="660"/>
      <c r="J36" s="660"/>
      <c r="K36" s="660"/>
      <c r="L36" s="660"/>
      <c r="M36" s="660"/>
      <c r="N36" s="660"/>
      <c r="O36" s="660"/>
      <c r="P36" s="660"/>
      <c r="Q36" s="660"/>
      <c r="R36" s="660"/>
    </row>
    <row r="37" spans="1:20" ht="200" customHeight="1">
      <c r="A37" s="264" t="s">
        <v>424</v>
      </c>
      <c r="B37" s="134" t="s">
        <v>793</v>
      </c>
      <c r="C37" s="865"/>
      <c r="D37" s="865"/>
      <c r="E37" s="865"/>
      <c r="F37" s="955" t="s">
        <v>619</v>
      </c>
      <c r="G37" s="956"/>
      <c r="H37" s="660"/>
      <c r="I37" s="660"/>
      <c r="J37" s="660"/>
      <c r="K37" s="660"/>
      <c r="L37" s="660"/>
      <c r="M37" s="660"/>
      <c r="N37" s="660"/>
      <c r="O37" s="660"/>
      <c r="P37" s="660"/>
      <c r="Q37" s="660"/>
      <c r="R37" s="660"/>
    </row>
    <row r="38" spans="1:20" s="126" customFormat="1" ht="36" customHeight="1">
      <c r="A38" s="827" t="s">
        <v>712</v>
      </c>
      <c r="B38" s="827"/>
      <c r="C38" s="827"/>
      <c r="D38" s="827"/>
      <c r="E38" s="827"/>
      <c r="F38" s="827"/>
      <c r="G38" s="872"/>
      <c r="H38" s="660"/>
      <c r="I38" s="660"/>
      <c r="J38" s="660"/>
      <c r="K38" s="660"/>
      <c r="L38" s="660"/>
      <c r="M38" s="660"/>
      <c r="N38" s="660"/>
      <c r="O38" s="660"/>
      <c r="P38" s="660"/>
      <c r="Q38" s="660"/>
      <c r="R38" s="660"/>
    </row>
    <row r="39" spans="1:20" s="126" customFormat="1" ht="25" customHeight="1">
      <c r="A39" s="827" t="s">
        <v>413</v>
      </c>
      <c r="B39" s="827"/>
      <c r="C39" s="827"/>
      <c r="D39" s="827"/>
      <c r="E39" s="827"/>
      <c r="F39" s="827"/>
      <c r="G39" s="872"/>
      <c r="H39" s="660"/>
      <c r="I39" s="660"/>
      <c r="J39" s="660"/>
      <c r="K39" s="660"/>
      <c r="L39" s="660"/>
      <c r="M39" s="660"/>
      <c r="N39" s="660"/>
      <c r="O39" s="660"/>
      <c r="P39" s="660"/>
      <c r="Q39" s="660"/>
      <c r="R39" s="660"/>
    </row>
    <row r="40" spans="1:20" ht="150" customHeight="1">
      <c r="A40" s="276" t="s">
        <v>426</v>
      </c>
      <c r="B40" s="164" t="s">
        <v>794</v>
      </c>
      <c r="C40" s="843"/>
      <c r="D40" s="843"/>
      <c r="E40" s="843"/>
      <c r="F40" s="875" t="s">
        <v>726</v>
      </c>
      <c r="G40" s="876"/>
      <c r="H40" s="660"/>
      <c r="I40" s="660"/>
      <c r="J40" s="660"/>
      <c r="K40" s="660"/>
      <c r="L40" s="660"/>
      <c r="M40" s="660"/>
      <c r="N40" s="660"/>
      <c r="O40" s="660"/>
      <c r="P40" s="660"/>
      <c r="Q40" s="660"/>
      <c r="R40" s="660"/>
      <c r="S40" s="51"/>
      <c r="T40" s="51"/>
    </row>
    <row r="41" spans="1:20" ht="25" customHeight="1">
      <c r="A41" s="873" t="s">
        <v>414</v>
      </c>
      <c r="B41" s="873"/>
      <c r="C41" s="873"/>
      <c r="D41" s="873"/>
      <c r="E41" s="873"/>
      <c r="F41" s="873"/>
      <c r="G41" s="874"/>
      <c r="H41" s="660"/>
      <c r="I41" s="660"/>
      <c r="J41" s="660"/>
      <c r="K41" s="660"/>
      <c r="L41" s="660"/>
      <c r="M41" s="660"/>
      <c r="N41" s="660"/>
      <c r="O41" s="660"/>
      <c r="P41" s="660"/>
      <c r="Q41" s="660"/>
      <c r="R41" s="660"/>
      <c r="S41" s="51"/>
      <c r="T41" s="51"/>
    </row>
    <row r="42" spans="1:20" ht="122" customHeight="1">
      <c r="A42" s="277" t="s">
        <v>427</v>
      </c>
      <c r="B42" s="373" t="s">
        <v>795</v>
      </c>
      <c r="C42" s="866"/>
      <c r="D42" s="866"/>
      <c r="E42" s="867"/>
      <c r="F42" s="841" t="s">
        <v>621</v>
      </c>
      <c r="G42" s="846"/>
      <c r="H42" s="660"/>
      <c r="I42" s="660"/>
      <c r="J42" s="660"/>
      <c r="K42" s="660"/>
      <c r="L42" s="660"/>
      <c r="M42" s="660"/>
      <c r="N42" s="660"/>
      <c r="O42" s="660"/>
      <c r="P42" s="660"/>
      <c r="Q42" s="660"/>
      <c r="R42" s="660"/>
      <c r="S42" s="51"/>
      <c r="T42" s="51"/>
    </row>
    <row r="43" spans="1:20" ht="128" customHeight="1">
      <c r="A43" s="277" t="s">
        <v>428</v>
      </c>
      <c r="B43" s="133" t="s">
        <v>576</v>
      </c>
      <c r="C43" s="868"/>
      <c r="D43" s="868"/>
      <c r="E43" s="869"/>
      <c r="F43" s="841" t="s">
        <v>542</v>
      </c>
      <c r="G43" s="846"/>
      <c r="H43" s="660"/>
      <c r="I43" s="660"/>
      <c r="J43" s="660"/>
      <c r="K43" s="660"/>
      <c r="L43" s="660"/>
      <c r="M43" s="660"/>
      <c r="N43" s="660"/>
      <c r="O43" s="660"/>
      <c r="P43" s="660"/>
      <c r="Q43" s="660"/>
      <c r="R43" s="660"/>
      <c r="S43" s="51"/>
      <c r="T43" s="51"/>
    </row>
    <row r="44" spans="1:20" ht="100" customHeight="1">
      <c r="A44" s="278" t="s">
        <v>429</v>
      </c>
      <c r="B44" s="136" t="s">
        <v>577</v>
      </c>
      <c r="C44" s="870"/>
      <c r="D44" s="870"/>
      <c r="E44" s="871"/>
      <c r="F44" s="841" t="s">
        <v>854</v>
      </c>
      <c r="G44" s="846"/>
      <c r="H44" s="660"/>
      <c r="I44" s="660"/>
      <c r="J44" s="660"/>
      <c r="K44" s="660"/>
      <c r="L44" s="660"/>
      <c r="M44" s="660"/>
      <c r="N44" s="660"/>
      <c r="O44" s="660"/>
      <c r="P44" s="660"/>
      <c r="Q44" s="660"/>
      <c r="R44" s="660"/>
      <c r="S44" s="51"/>
      <c r="T44" s="51"/>
    </row>
    <row r="45" spans="1:20" ht="100" customHeight="1">
      <c r="A45" s="279" t="s">
        <v>578</v>
      </c>
      <c r="B45" s="162" t="s">
        <v>796</v>
      </c>
      <c r="C45" s="877"/>
      <c r="D45" s="877"/>
      <c r="E45" s="877"/>
      <c r="F45" s="848" t="s">
        <v>727</v>
      </c>
      <c r="G45" s="831"/>
      <c r="H45" s="660"/>
      <c r="I45" s="660"/>
      <c r="J45" s="660"/>
      <c r="K45" s="660"/>
      <c r="L45" s="660"/>
      <c r="M45" s="660"/>
      <c r="N45" s="660"/>
      <c r="O45" s="660"/>
      <c r="P45" s="660"/>
      <c r="Q45" s="660"/>
      <c r="R45" s="660"/>
      <c r="S45" s="51"/>
      <c r="T45" s="51"/>
    </row>
    <row r="46" spans="1:20" ht="100" customHeight="1">
      <c r="A46" s="277" t="s">
        <v>579</v>
      </c>
      <c r="B46" s="165" t="s">
        <v>860</v>
      </c>
      <c r="C46" s="864"/>
      <c r="D46" s="864"/>
      <c r="E46" s="864"/>
      <c r="F46" s="878" t="s">
        <v>728</v>
      </c>
      <c r="G46" s="846"/>
      <c r="H46" s="660"/>
      <c r="I46" s="660"/>
      <c r="J46" s="660"/>
      <c r="K46" s="660"/>
      <c r="L46" s="660"/>
      <c r="M46" s="660"/>
      <c r="N46" s="660"/>
      <c r="O46" s="660"/>
      <c r="P46" s="660"/>
      <c r="Q46" s="660"/>
      <c r="R46" s="660"/>
      <c r="S46" s="51"/>
      <c r="T46" s="51"/>
    </row>
    <row r="47" spans="1:20" ht="25" hidden="1" customHeight="1">
      <c r="B47" s="836" t="str">
        <f>IF($C$40="Yes"," i. new applicable financial activities that are provided to projects and companies involved in new coal mines, extensions or expansion of existing coal mines, and new unabated coal-fired power plants immediately; ", " ")</f>
        <v xml:space="preserve"> </v>
      </c>
      <c r="C47" s="836"/>
      <c r="D47" s="836"/>
      <c r="E47" s="837"/>
      <c r="F47" s="285"/>
      <c r="G47" s="302"/>
      <c r="H47" s="660"/>
      <c r="I47" s="660"/>
      <c r="J47" s="660"/>
      <c r="K47" s="660"/>
      <c r="L47" s="660"/>
      <c r="M47" s="660"/>
      <c r="N47" s="660"/>
      <c r="O47" s="660"/>
      <c r="P47" s="660"/>
      <c r="Q47" s="660"/>
      <c r="R47" s="660"/>
      <c r="S47" s="51"/>
      <c r="T47" s="51"/>
    </row>
    <row r="48" spans="1:20" ht="25" hidden="1" customHeight="1">
      <c r="B48" s="836" t="str">
        <f>IF($C$40="No","
i. any applicable financial activities in the coal sector throughout the SBTi near-term target time frame; "," ")</f>
        <v xml:space="preserve"> </v>
      </c>
      <c r="C48" s="836"/>
      <c r="D48" s="836"/>
      <c r="E48" s="837"/>
      <c r="F48" s="285"/>
      <c r="G48" s="302"/>
      <c r="H48" s="660"/>
      <c r="I48" s="660"/>
      <c r="J48" s="660"/>
      <c r="K48" s="660"/>
      <c r="L48" s="660"/>
      <c r="M48" s="660"/>
      <c r="N48" s="660"/>
      <c r="O48" s="660"/>
      <c r="P48" s="660"/>
      <c r="Q48" s="660"/>
      <c r="R48" s="660"/>
      <c r="S48" s="51"/>
      <c r="T48" s="51"/>
    </row>
    <row r="49" spans="1:20" ht="25" customHeight="1">
      <c r="A49" s="825" t="s">
        <v>415</v>
      </c>
      <c r="B49" s="825"/>
      <c r="C49" s="825"/>
      <c r="D49" s="825"/>
      <c r="E49" s="825"/>
      <c r="F49" s="825"/>
      <c r="G49" s="826"/>
      <c r="H49" s="660"/>
      <c r="I49" s="660"/>
      <c r="J49" s="660"/>
      <c r="K49" s="660"/>
      <c r="L49" s="660"/>
      <c r="M49" s="660"/>
      <c r="N49" s="660"/>
      <c r="O49" s="660"/>
      <c r="P49" s="660"/>
      <c r="Q49" s="660"/>
      <c r="R49" s="660"/>
      <c r="S49" s="51"/>
      <c r="T49" s="51"/>
    </row>
    <row r="50" spans="1:20" ht="150" customHeight="1">
      <c r="A50" s="264" t="s">
        <v>430</v>
      </c>
      <c r="B50" s="134" t="s">
        <v>797</v>
      </c>
      <c r="C50" s="865"/>
      <c r="D50" s="865"/>
      <c r="E50" s="913"/>
      <c r="F50" s="727" t="s">
        <v>271</v>
      </c>
      <c r="G50" s="831"/>
      <c r="H50" s="660"/>
      <c r="I50" s="660"/>
      <c r="J50" s="660"/>
      <c r="K50" s="660"/>
      <c r="L50" s="660"/>
      <c r="M50" s="660"/>
      <c r="N50" s="660"/>
      <c r="O50" s="660"/>
      <c r="P50" s="660"/>
      <c r="Q50" s="660"/>
      <c r="R50" s="660"/>
      <c r="S50" s="51"/>
      <c r="T50" s="51"/>
    </row>
    <row r="51" spans="1:20" ht="25" customHeight="1">
      <c r="A51" s="827" t="s">
        <v>416</v>
      </c>
      <c r="B51" s="827"/>
      <c r="C51" s="827"/>
      <c r="D51" s="827"/>
      <c r="E51" s="827"/>
      <c r="F51" s="827"/>
      <c r="G51" s="828"/>
      <c r="H51" s="660"/>
      <c r="I51" s="660"/>
      <c r="J51" s="660"/>
      <c r="K51" s="660"/>
      <c r="L51" s="660"/>
      <c r="M51" s="660"/>
      <c r="N51" s="660"/>
      <c r="O51" s="660"/>
      <c r="P51" s="660"/>
      <c r="Q51" s="660"/>
      <c r="R51" s="660"/>
      <c r="S51" s="51"/>
      <c r="T51" s="51"/>
    </row>
    <row r="52" spans="1:20" ht="100" customHeight="1">
      <c r="A52" s="277" t="s">
        <v>431</v>
      </c>
      <c r="B52" s="132" t="s">
        <v>798</v>
      </c>
      <c r="C52" s="868"/>
      <c r="D52" s="868"/>
      <c r="E52" s="869"/>
      <c r="F52" s="957" t="s">
        <v>622</v>
      </c>
      <c r="G52" s="958"/>
      <c r="H52" s="660"/>
      <c r="I52" s="660"/>
      <c r="J52" s="660"/>
      <c r="K52" s="660"/>
      <c r="L52" s="660"/>
      <c r="M52" s="660"/>
      <c r="N52" s="660"/>
      <c r="O52" s="660"/>
      <c r="P52" s="660"/>
      <c r="Q52" s="660"/>
      <c r="R52" s="660"/>
      <c r="S52" s="51"/>
      <c r="T52" s="51"/>
    </row>
    <row r="53" spans="1:20" ht="75" customHeight="1">
      <c r="A53" s="277" t="s">
        <v>432</v>
      </c>
      <c r="B53" s="132" t="s">
        <v>580</v>
      </c>
      <c r="C53" s="847"/>
      <c r="D53" s="847"/>
      <c r="E53" s="919"/>
      <c r="F53" s="841" t="s">
        <v>543</v>
      </c>
      <c r="G53" s="846"/>
      <c r="H53" s="660"/>
      <c r="I53" s="660"/>
      <c r="J53" s="660"/>
      <c r="K53" s="660"/>
      <c r="L53" s="660"/>
      <c r="M53" s="660"/>
      <c r="N53" s="660"/>
      <c r="O53" s="660"/>
      <c r="P53" s="660"/>
      <c r="Q53" s="660"/>
      <c r="R53" s="660"/>
      <c r="S53" s="51"/>
      <c r="T53" s="51"/>
    </row>
    <row r="54" spans="1:20" ht="75" customHeight="1">
      <c r="A54" s="277" t="s">
        <v>656</v>
      </c>
      <c r="B54" s="132" t="s">
        <v>581</v>
      </c>
      <c r="C54" s="847"/>
      <c r="D54" s="847"/>
      <c r="E54" s="919"/>
      <c r="F54" s="841" t="s">
        <v>544</v>
      </c>
      <c r="G54" s="846"/>
      <c r="H54" s="660"/>
      <c r="I54" s="660"/>
      <c r="J54" s="660"/>
      <c r="K54" s="660"/>
      <c r="L54" s="660"/>
      <c r="M54" s="660"/>
      <c r="N54" s="660"/>
      <c r="O54" s="660"/>
      <c r="P54" s="660"/>
      <c r="Q54" s="660"/>
      <c r="R54" s="660"/>
      <c r="S54" s="51"/>
      <c r="T54" s="51"/>
    </row>
    <row r="55" spans="1:20" ht="25" hidden="1" customHeight="1">
      <c r="B55" s="836" t="str">
        <f>IF($C$50="Yes"," 
 ii. new project finance/insurance that are provided to new upstream (exploration, extraction, and development/expansion) oil and gas projects and new liquefied natural gas infrastructure immediately; ", "  ")</f>
        <v xml:space="preserve">  </v>
      </c>
      <c r="C55" s="836"/>
      <c r="D55" s="836"/>
      <c r="E55" s="837"/>
      <c r="F55" s="285"/>
      <c r="G55" s="302"/>
      <c r="H55" s="660"/>
      <c r="I55" s="660"/>
      <c r="J55" s="660"/>
      <c r="K55" s="660"/>
      <c r="L55" s="660"/>
      <c r="M55" s="660"/>
      <c r="N55" s="660"/>
      <c r="O55" s="660"/>
      <c r="P55" s="660"/>
      <c r="Q55" s="660"/>
      <c r="R55" s="660"/>
      <c r="S55" s="51"/>
      <c r="T55" s="51"/>
    </row>
    <row r="56" spans="1:20" ht="25" hidden="1" customHeight="1">
      <c r="B56" s="836" t="str">
        <f>IF($C$50="No", "
ii. any applicable financial activities related to oil and gas projects and new liquefied natural gas infrastructure throughout the SBTi near-term target time frame; ", " ")</f>
        <v xml:space="preserve"> </v>
      </c>
      <c r="C56" s="836"/>
      <c r="D56" s="836"/>
      <c r="E56" s="837"/>
      <c r="F56" s="285"/>
      <c r="G56" s="302"/>
      <c r="H56" s="660"/>
      <c r="I56" s="660"/>
      <c r="J56" s="660"/>
      <c r="K56" s="660"/>
      <c r="L56" s="660"/>
      <c r="M56" s="660"/>
      <c r="N56" s="660"/>
      <c r="O56" s="660"/>
      <c r="P56" s="660"/>
      <c r="Q56" s="660"/>
      <c r="R56" s="660"/>
      <c r="S56" s="51"/>
      <c r="T56" s="51"/>
    </row>
    <row r="57" spans="1:20" ht="25" customHeight="1">
      <c r="A57" s="829" t="s">
        <v>417</v>
      </c>
      <c r="B57" s="829"/>
      <c r="C57" s="829"/>
      <c r="D57" s="829"/>
      <c r="E57" s="829"/>
      <c r="F57" s="829"/>
      <c r="G57" s="830"/>
      <c r="H57" s="660"/>
      <c r="I57" s="660"/>
      <c r="J57" s="660"/>
      <c r="K57" s="660"/>
      <c r="L57" s="660"/>
      <c r="M57" s="660"/>
      <c r="N57" s="660"/>
      <c r="O57" s="660"/>
      <c r="P57" s="660"/>
      <c r="Q57" s="660"/>
      <c r="R57" s="660"/>
      <c r="S57" s="51"/>
      <c r="T57" s="51"/>
    </row>
    <row r="58" spans="1:20" ht="175" customHeight="1">
      <c r="A58" s="264" t="s">
        <v>433</v>
      </c>
      <c r="B58" s="134" t="s">
        <v>799</v>
      </c>
      <c r="C58" s="843"/>
      <c r="D58" s="843"/>
      <c r="E58" s="844"/>
      <c r="F58" s="914" t="s">
        <v>624</v>
      </c>
      <c r="G58" s="915"/>
      <c r="H58" s="660"/>
      <c r="I58" s="660"/>
      <c r="J58" s="660"/>
      <c r="K58" s="660"/>
      <c r="L58" s="660"/>
      <c r="M58" s="660"/>
      <c r="N58" s="660"/>
      <c r="O58" s="660"/>
      <c r="P58" s="660"/>
      <c r="Q58" s="660"/>
      <c r="R58" s="660"/>
      <c r="S58" s="51"/>
      <c r="T58" s="51"/>
    </row>
    <row r="59" spans="1:20" ht="25" customHeight="1">
      <c r="A59" s="827" t="s">
        <v>418</v>
      </c>
      <c r="B59" s="827"/>
      <c r="C59" s="827"/>
      <c r="D59" s="827"/>
      <c r="E59" s="827"/>
      <c r="F59" s="827"/>
      <c r="G59" s="828"/>
      <c r="H59" s="660"/>
      <c r="I59" s="660"/>
      <c r="J59" s="660"/>
      <c r="K59" s="660"/>
      <c r="L59" s="660"/>
      <c r="M59" s="660"/>
      <c r="N59" s="660"/>
      <c r="O59" s="660"/>
      <c r="P59" s="660"/>
      <c r="Q59" s="660"/>
      <c r="R59" s="660"/>
      <c r="S59" s="51"/>
      <c r="T59" s="51"/>
    </row>
    <row r="60" spans="1:20" ht="150" customHeight="1">
      <c r="A60" s="275" t="s">
        <v>434</v>
      </c>
      <c r="B60" s="132" t="s">
        <v>800</v>
      </c>
      <c r="C60" s="868"/>
      <c r="D60" s="868"/>
      <c r="E60" s="869"/>
      <c r="F60" s="914" t="s">
        <v>623</v>
      </c>
      <c r="G60" s="915"/>
      <c r="H60" s="660"/>
      <c r="I60" s="660"/>
      <c r="J60" s="660"/>
      <c r="K60" s="660"/>
      <c r="L60" s="660"/>
      <c r="M60" s="660"/>
      <c r="N60" s="660"/>
      <c r="O60" s="660"/>
      <c r="P60" s="660"/>
      <c r="Q60" s="660"/>
      <c r="R60" s="660"/>
      <c r="S60" s="51"/>
      <c r="T60" s="51"/>
    </row>
    <row r="61" spans="1:20" ht="150" customHeight="1">
      <c r="A61" s="275" t="s">
        <v>435</v>
      </c>
      <c r="B61" s="132" t="s">
        <v>582</v>
      </c>
      <c r="C61" s="847"/>
      <c r="D61" s="847"/>
      <c r="E61" s="847"/>
      <c r="F61" s="841" t="s">
        <v>545</v>
      </c>
      <c r="G61" s="852"/>
      <c r="H61" s="660"/>
      <c r="I61" s="660"/>
      <c r="J61" s="660"/>
      <c r="K61" s="660"/>
      <c r="L61" s="660"/>
      <c r="M61" s="660"/>
      <c r="N61" s="660"/>
      <c r="O61" s="660"/>
      <c r="P61" s="660"/>
      <c r="Q61" s="660"/>
      <c r="R61" s="660"/>
      <c r="S61" s="51"/>
      <c r="T61" s="51"/>
    </row>
    <row r="62" spans="1:20" ht="150" customHeight="1">
      <c r="A62" s="280" t="s">
        <v>436</v>
      </c>
      <c r="B62" s="135" t="s">
        <v>583</v>
      </c>
      <c r="C62" s="847"/>
      <c r="D62" s="847"/>
      <c r="E62" s="847"/>
      <c r="F62" s="841" t="s">
        <v>546</v>
      </c>
      <c r="G62" s="852"/>
      <c r="H62" s="660"/>
      <c r="I62" s="660"/>
      <c r="J62" s="660"/>
      <c r="K62" s="660"/>
      <c r="L62" s="660"/>
      <c r="M62" s="660"/>
      <c r="N62" s="660"/>
      <c r="O62" s="660"/>
      <c r="P62" s="660"/>
      <c r="Q62" s="660"/>
      <c r="R62" s="660"/>
      <c r="S62" s="51"/>
      <c r="T62" s="51"/>
    </row>
    <row r="63" spans="1:20" ht="150" customHeight="1">
      <c r="A63" s="281" t="s">
        <v>437</v>
      </c>
      <c r="B63" s="134" t="s">
        <v>584</v>
      </c>
      <c r="C63" s="847"/>
      <c r="D63" s="847"/>
      <c r="E63" s="847"/>
      <c r="F63" s="841" t="s">
        <v>272</v>
      </c>
      <c r="G63" s="852"/>
      <c r="H63" s="660"/>
      <c r="I63" s="660"/>
      <c r="J63" s="660"/>
      <c r="K63" s="660"/>
      <c r="L63" s="660"/>
      <c r="M63" s="660"/>
      <c r="N63" s="660"/>
      <c r="O63" s="660"/>
      <c r="P63" s="660"/>
      <c r="Q63" s="660"/>
      <c r="R63" s="660"/>
      <c r="S63" s="51"/>
      <c r="T63" s="51"/>
    </row>
    <row r="64" spans="1:20" ht="200" customHeight="1">
      <c r="A64" s="281" t="s">
        <v>683</v>
      </c>
      <c r="B64" s="131" t="s">
        <v>845</v>
      </c>
      <c r="C64" s="847"/>
      <c r="D64" s="847"/>
      <c r="E64" s="847"/>
      <c r="F64" s="841" t="s">
        <v>851</v>
      </c>
      <c r="G64" s="842"/>
      <c r="H64" s="660"/>
      <c r="I64" s="660"/>
      <c r="J64" s="660"/>
      <c r="K64" s="660"/>
      <c r="L64" s="660"/>
      <c r="M64" s="660"/>
      <c r="N64" s="660"/>
      <c r="O64" s="660"/>
      <c r="P64" s="660"/>
      <c r="Q64" s="660"/>
      <c r="R64" s="660"/>
    </row>
    <row r="65" spans="1:20" ht="200" customHeight="1">
      <c r="A65" s="280" t="s">
        <v>438</v>
      </c>
      <c r="B65" s="162" t="s">
        <v>801</v>
      </c>
      <c r="C65" s="870"/>
      <c r="D65" s="870"/>
      <c r="E65" s="870"/>
      <c r="F65" s="878" t="s">
        <v>729</v>
      </c>
      <c r="G65" s="894"/>
      <c r="H65" s="660"/>
      <c r="I65" s="660"/>
      <c r="J65" s="660"/>
      <c r="K65" s="660"/>
      <c r="L65" s="660"/>
      <c r="M65" s="660"/>
      <c r="N65" s="660"/>
      <c r="O65" s="660"/>
      <c r="P65" s="660"/>
      <c r="Q65" s="660"/>
      <c r="R65" s="660"/>
    </row>
    <row r="66" spans="1:20" ht="200" customHeight="1">
      <c r="A66" s="275" t="s">
        <v>585</v>
      </c>
      <c r="B66" s="163" t="s">
        <v>1010</v>
      </c>
      <c r="C66" s="918"/>
      <c r="D66" s="918"/>
      <c r="E66" s="918"/>
      <c r="F66" s="878" t="s">
        <v>728</v>
      </c>
      <c r="G66" s="894"/>
      <c r="H66" s="660"/>
      <c r="I66" s="660"/>
      <c r="J66" s="660"/>
      <c r="K66" s="660"/>
      <c r="L66" s="660"/>
      <c r="M66" s="660"/>
      <c r="N66" s="660"/>
      <c r="O66" s="660"/>
      <c r="P66" s="660"/>
      <c r="Q66" s="660"/>
      <c r="R66" s="660"/>
    </row>
    <row r="67" spans="1:20" ht="25" hidden="1" customHeight="1">
      <c r="B67" s="834" t="str">
        <f>IF($C$63="Yes",_xlfn.CONCAT(,"
iii. new general-purpose finance/insurance that are provided to companies involved in such oil and gas activities by ",$C$64,"."), " ")</f>
        <v xml:space="preserve"> </v>
      </c>
      <c r="C67" s="835"/>
      <c r="D67" s="835"/>
      <c r="E67" s="835"/>
      <c r="F67" s="286"/>
      <c r="G67" s="303"/>
      <c r="H67" s="660"/>
      <c r="I67" s="660"/>
      <c r="J67" s="660"/>
      <c r="K67" s="660"/>
      <c r="L67" s="660"/>
      <c r="M67" s="660"/>
      <c r="N67" s="660"/>
      <c r="O67" s="660"/>
      <c r="P67" s="660"/>
      <c r="Q67" s="660"/>
      <c r="R67" s="660"/>
    </row>
    <row r="68" spans="1:20" ht="25" hidden="1" customHeight="1">
      <c r="B68" s="834" t="str">
        <f>IF($C$63="No","
iii. in any applicable financial activities related to oil and gas companies throughout the SBTi near-term target time frame."," ")</f>
        <v xml:space="preserve"> </v>
      </c>
      <c r="C68" s="834"/>
      <c r="D68" s="834"/>
      <c r="E68" s="834"/>
      <c r="F68" s="286"/>
      <c r="G68" s="303"/>
      <c r="H68" s="660"/>
      <c r="I68" s="660"/>
      <c r="J68" s="660"/>
      <c r="K68" s="660"/>
      <c r="L68" s="660"/>
      <c r="M68" s="660"/>
      <c r="N68" s="660"/>
      <c r="O68" s="660"/>
      <c r="P68" s="660"/>
      <c r="Q68" s="660"/>
      <c r="R68" s="660"/>
    </row>
    <row r="69" spans="1:20" ht="75" customHeight="1">
      <c r="A69" s="97" t="s">
        <v>439</v>
      </c>
      <c r="B69" s="916" t="s">
        <v>846</v>
      </c>
      <c r="C69" s="917"/>
      <c r="D69" s="845"/>
      <c r="E69" s="845"/>
      <c r="F69" s="878" t="s">
        <v>756</v>
      </c>
      <c r="G69" s="846"/>
      <c r="H69" s="660"/>
      <c r="I69" s="660"/>
      <c r="J69" s="660"/>
      <c r="K69" s="660"/>
      <c r="L69" s="660"/>
      <c r="M69" s="660"/>
      <c r="N69" s="660"/>
      <c r="O69" s="660"/>
      <c r="P69" s="660"/>
      <c r="Q69" s="660"/>
      <c r="R69" s="660"/>
      <c r="S69" s="51"/>
      <c r="T69" s="51"/>
    </row>
    <row r="70" spans="1:20" ht="75" hidden="1" customHeight="1">
      <c r="A70" s="55"/>
      <c r="B70" s="838" t="s">
        <v>641</v>
      </c>
      <c r="C70" s="839"/>
      <c r="D70" s="839"/>
      <c r="E70" s="839"/>
      <c r="F70" s="381"/>
      <c r="G70" s="380"/>
      <c r="H70" s="660"/>
      <c r="I70" s="660"/>
      <c r="J70" s="660"/>
      <c r="K70" s="660"/>
      <c r="L70" s="660"/>
      <c r="M70" s="660"/>
      <c r="N70" s="660"/>
      <c r="O70" s="660"/>
      <c r="P70" s="660"/>
      <c r="Q70" s="660"/>
      <c r="R70" s="660"/>
    </row>
    <row r="71" spans="1:20" ht="300" customHeight="1">
      <c r="A71" s="197"/>
      <c r="B71" s="838" t="str">
        <f>IF($C$26="Yes",_xlfn.CONCAT("In line with its published policy ",$C$28,", ",'0. FI Information'!$C$3," commits to immediately end all:
",$B$47,
$B$55,
$B$67),_xlfn.CONCAT('0. FI Information'!$C$3," ",$B$70,"
","ii.",'0. FI Information'!$C$3&amp;" defines coal, oil and gas projects, companies and value chain as follows:","
",C46,"
",C66,".
","
iii.",'0. FI Information'!$C$3&amp;" defines applicable financial activities in the fossil fuel sector as:
",IF($C$7=TRUE,$D$7," "),"
",IF($C$8=TRUE,$D$8," "),"
",IF($C$9=TRUE,$D$9," "),"
",IF($C$10=TRUE,$D$10," "),"
",IF($C$11=TRUE,$D$11," "),"
",IF($C$31="Yes",_xlfn.CONCAT("which excludes","
",IF($D$33="Yes",$B$33," "),"
",IF($D$34="Yes",$B$34," "),"
",IF($D$35="Yes",$B$35," "),"
",IF($D$36="Yes",$B$36," "),"
","as permitted in the FINZ Standard.")," ")))</f>
        <v xml:space="preserve"> does not and will not engage in any applicable financial activities in the fossil fuel sector throughout the SBTi near-term target time frame. This covers applicable financial activities: (i) in the
coal sector, (ii) related to oil and gas projects and new liquified natural gas infrastructure, and (iii) related to oil and gas companies.
ii. defines coal, oil and gas projects, companies and value chain as follows:
.
iii. defines applicable financial activities in the fossil fuel sector as:
 </v>
      </c>
      <c r="C71" s="839"/>
      <c r="D71" s="839"/>
      <c r="E71" s="840"/>
      <c r="F71" s="727" t="s">
        <v>730</v>
      </c>
      <c r="G71" s="831"/>
      <c r="H71" s="660"/>
      <c r="I71" s="660"/>
      <c r="J71" s="660"/>
      <c r="K71" s="660"/>
      <c r="L71" s="660"/>
      <c r="M71" s="660"/>
      <c r="N71" s="660"/>
      <c r="O71" s="660"/>
      <c r="P71" s="660"/>
      <c r="Q71" s="660"/>
      <c r="R71" s="660"/>
    </row>
    <row r="72" spans="1:20" ht="100" customHeight="1">
      <c r="A72" s="198"/>
      <c r="B72" s="838" t="str">
        <f>IF(AND($C$26="Yes",$C$40="Yes",$C$50="Yes",$C$63="Yes")," ",_xlfn.CONCAT("In line with its published policy ",$C$28,", ",'0. FI Information'!$C$3," does not and will not engage in:",$B$48,
$B$56,
$B$68,IF($C$40="No",_xlfn.CONCAT('0. FI Information'!C3&amp;" defines applicable financial activities in the coal sector as: ",'1. FINZ Commitment &amp; Policies'!$C$46)," "),IF(OR(C50="No",C58="No"),_xlfn.CONCAT('0. FI Information'!C3&amp;" defines applicable financial activities in oil and gas and LNG infrastructure as: ",'1. FINZ Commitment &amp; Policies'!$C$66)," ")))</f>
        <v xml:space="preserve">In line with its published policy ,  does not and will not engage in:     </v>
      </c>
      <c r="C72" s="839"/>
      <c r="D72" s="839"/>
      <c r="E72" s="840"/>
      <c r="F72" s="832"/>
      <c r="G72" s="833"/>
      <c r="H72" s="660"/>
      <c r="I72" s="660"/>
      <c r="J72" s="660"/>
      <c r="K72" s="660"/>
      <c r="L72" s="660"/>
      <c r="M72" s="660"/>
      <c r="N72" s="660"/>
      <c r="O72" s="660"/>
      <c r="P72" s="660"/>
      <c r="Q72" s="660"/>
      <c r="R72" s="660"/>
    </row>
    <row r="73" spans="1:20" ht="100" customHeight="1">
      <c r="A73" s="199" t="s">
        <v>440</v>
      </c>
      <c r="B73" s="156" t="s">
        <v>1000</v>
      </c>
      <c r="C73" s="796"/>
      <c r="D73" s="797"/>
      <c r="E73" s="798"/>
      <c r="F73" s="727" t="s">
        <v>389</v>
      </c>
      <c r="G73" s="831"/>
      <c r="H73" s="660"/>
      <c r="I73" s="660"/>
      <c r="J73" s="660"/>
      <c r="K73" s="660"/>
      <c r="L73" s="660"/>
      <c r="M73" s="660"/>
      <c r="N73" s="660"/>
      <c r="O73" s="660"/>
      <c r="P73" s="660"/>
      <c r="Q73" s="660"/>
      <c r="R73" s="660"/>
    </row>
    <row r="74" spans="1:20" ht="300" customHeight="1">
      <c r="A74" s="264" t="s">
        <v>441</v>
      </c>
      <c r="B74" s="656" t="s">
        <v>657</v>
      </c>
      <c r="C74" s="847"/>
      <c r="D74" s="847"/>
      <c r="E74" s="847"/>
      <c r="F74" s="832"/>
      <c r="G74" s="833"/>
      <c r="H74" s="660"/>
      <c r="I74" s="660"/>
      <c r="J74" s="660"/>
      <c r="K74" s="660"/>
      <c r="L74" s="660"/>
      <c r="M74" s="660"/>
      <c r="N74" s="660"/>
      <c r="O74" s="660"/>
      <c r="P74" s="660"/>
      <c r="Q74" s="660"/>
      <c r="R74" s="660"/>
    </row>
    <row r="75" spans="1:20" ht="31.5" customHeight="1" thickBot="1">
      <c r="A75" s="764" t="s">
        <v>625</v>
      </c>
      <c r="B75" s="764"/>
      <c r="C75" s="764"/>
      <c r="D75" s="764"/>
      <c r="E75" s="764"/>
      <c r="F75" s="764"/>
      <c r="G75" s="855"/>
      <c r="H75" s="660"/>
      <c r="I75" s="660"/>
      <c r="J75" s="660"/>
      <c r="K75" s="660"/>
      <c r="L75" s="660"/>
      <c r="M75" s="660"/>
      <c r="N75" s="660"/>
      <c r="O75" s="660"/>
      <c r="P75" s="660"/>
      <c r="Q75" s="660"/>
      <c r="R75" s="660"/>
      <c r="S75" s="51"/>
      <c r="T75" s="51"/>
    </row>
    <row r="76" spans="1:20" s="376" customFormat="1" ht="25" customHeight="1">
      <c r="A76" s="301" t="s">
        <v>311</v>
      </c>
      <c r="B76" s="374"/>
      <c r="C76" s="301"/>
      <c r="D76" s="301"/>
      <c r="E76" s="301"/>
      <c r="F76" s="304"/>
      <c r="G76" s="305"/>
      <c r="H76" s="660"/>
      <c r="I76" s="660"/>
      <c r="J76" s="660"/>
      <c r="K76" s="660"/>
      <c r="L76" s="660"/>
      <c r="M76" s="660"/>
      <c r="N76" s="660"/>
      <c r="O76" s="660"/>
      <c r="P76" s="660"/>
      <c r="Q76" s="660"/>
      <c r="R76" s="660"/>
      <c r="S76" s="375"/>
      <c r="T76" s="375"/>
    </row>
    <row r="77" spans="1:20" ht="58" customHeight="1">
      <c r="A77" s="94" t="s">
        <v>335</v>
      </c>
      <c r="B77" s="157" t="s">
        <v>807</v>
      </c>
      <c r="C77" s="824"/>
      <c r="D77" s="824"/>
      <c r="E77" s="824"/>
      <c r="F77" s="848" t="s">
        <v>380</v>
      </c>
      <c r="G77" s="849"/>
      <c r="H77" s="660"/>
      <c r="I77" s="660"/>
      <c r="J77" s="660"/>
      <c r="K77" s="660"/>
      <c r="L77" s="660"/>
      <c r="M77" s="660"/>
      <c r="N77" s="660"/>
      <c r="O77" s="660"/>
      <c r="P77" s="660"/>
      <c r="Q77" s="660"/>
      <c r="R77" s="660"/>
      <c r="S77" s="51"/>
      <c r="T77" s="51"/>
    </row>
    <row r="78" spans="1:20" ht="76" customHeight="1">
      <c r="A78" s="127" t="s">
        <v>377</v>
      </c>
      <c r="B78" s="158" t="s">
        <v>802</v>
      </c>
      <c r="C78" s="853"/>
      <c r="D78" s="853"/>
      <c r="E78" s="853"/>
      <c r="F78" s="850"/>
      <c r="G78" s="851"/>
      <c r="H78" s="660"/>
      <c r="I78" s="660"/>
      <c r="J78" s="660"/>
      <c r="K78" s="660"/>
      <c r="L78" s="660"/>
      <c r="M78" s="660"/>
      <c r="N78" s="660"/>
      <c r="O78" s="660"/>
      <c r="P78" s="660"/>
      <c r="Q78" s="660"/>
      <c r="R78" s="660"/>
      <c r="S78" s="377"/>
      <c r="T78" s="377"/>
    </row>
    <row r="79" spans="1:20" ht="125" customHeight="1">
      <c r="A79" s="200" t="s">
        <v>378</v>
      </c>
      <c r="B79" s="159" t="s">
        <v>1006</v>
      </c>
      <c r="C79" s="853"/>
      <c r="D79" s="853"/>
      <c r="E79" s="853"/>
      <c r="F79" s="939" t="s">
        <v>731</v>
      </c>
      <c r="G79" s="940"/>
      <c r="H79" s="660"/>
      <c r="I79" s="660"/>
      <c r="J79" s="660"/>
      <c r="K79" s="660"/>
      <c r="L79" s="660"/>
      <c r="M79" s="660"/>
      <c r="N79" s="660"/>
      <c r="O79" s="660"/>
      <c r="P79" s="660"/>
      <c r="Q79" s="660"/>
      <c r="R79" s="660"/>
      <c r="S79" s="378"/>
      <c r="T79" s="378"/>
    </row>
    <row r="80" spans="1:20" ht="35" hidden="1" customHeight="1">
      <c r="A80" s="95"/>
      <c r="B80" s="932" t="str">
        <f>'0. FI Information'!$C$3&amp;" does not have applicable deforestation exposure and commits to annually assess and publicly disclose its deforestation exposure beginning in "&amp;'2. Portfolio Assessment'!D3&amp;"."</f>
        <v xml:space="preserve"> does not have applicable deforestation exposure and commits to annually assess and publicly disclose its deforestation exposure beginning in .</v>
      </c>
      <c r="C80" s="932"/>
      <c r="D80" s="932"/>
      <c r="E80" s="932"/>
      <c r="F80" s="933" t="s">
        <v>376</v>
      </c>
      <c r="G80" s="934"/>
      <c r="H80" s="660"/>
      <c r="I80" s="660"/>
      <c r="J80" s="660"/>
      <c r="K80" s="660"/>
      <c r="L80" s="660"/>
      <c r="M80" s="660"/>
      <c r="N80" s="660"/>
      <c r="O80" s="660"/>
      <c r="P80" s="660"/>
      <c r="Q80" s="660"/>
      <c r="R80" s="660"/>
      <c r="S80" s="378"/>
      <c r="T80" s="378"/>
    </row>
    <row r="81" spans="1:20" ht="146" customHeight="1">
      <c r="A81" s="96" t="s">
        <v>336</v>
      </c>
      <c r="B81" s="161" t="s">
        <v>803</v>
      </c>
      <c r="C81" s="854"/>
      <c r="D81" s="854"/>
      <c r="E81" s="854"/>
      <c r="F81" s="939" t="s">
        <v>718</v>
      </c>
      <c r="G81" s="940"/>
      <c r="H81" s="660"/>
      <c r="I81" s="660"/>
      <c r="J81" s="660"/>
      <c r="K81" s="660"/>
      <c r="L81" s="660"/>
      <c r="M81" s="660"/>
      <c r="N81" s="660"/>
      <c r="O81" s="660"/>
      <c r="P81" s="660"/>
      <c r="Q81" s="660"/>
      <c r="R81" s="660"/>
      <c r="S81" s="51"/>
      <c r="T81" s="51"/>
    </row>
    <row r="82" spans="1:20" ht="43" customHeight="1">
      <c r="A82" s="128" t="s">
        <v>379</v>
      </c>
      <c r="B82" s="160" t="s">
        <v>616</v>
      </c>
      <c r="C82" s="938"/>
      <c r="D82" s="938"/>
      <c r="E82" s="938"/>
      <c r="F82" s="942" t="s">
        <v>1007</v>
      </c>
      <c r="G82" s="892"/>
      <c r="H82" s="660"/>
      <c r="I82" s="660"/>
      <c r="J82" s="660"/>
      <c r="K82" s="660"/>
      <c r="L82" s="660"/>
      <c r="M82" s="660"/>
      <c r="N82" s="660"/>
      <c r="O82" s="660"/>
      <c r="P82" s="660"/>
      <c r="Q82" s="660"/>
      <c r="R82" s="660"/>
      <c r="S82" s="377"/>
      <c r="T82" s="377"/>
    </row>
    <row r="83" spans="1:20" ht="50" customHeight="1">
      <c r="A83" s="861" t="s">
        <v>442</v>
      </c>
      <c r="B83" s="935" t="s">
        <v>719</v>
      </c>
      <c r="C83" s="858"/>
      <c r="D83" s="858"/>
      <c r="E83" s="858"/>
      <c r="F83" s="848" t="s">
        <v>380</v>
      </c>
      <c r="G83" s="849"/>
      <c r="H83" s="660"/>
      <c r="I83" s="660"/>
      <c r="J83" s="660"/>
      <c r="K83" s="660"/>
      <c r="L83" s="660"/>
      <c r="M83" s="660"/>
      <c r="N83" s="660"/>
      <c r="O83" s="660"/>
      <c r="P83" s="660"/>
      <c r="Q83" s="660"/>
      <c r="R83" s="660"/>
      <c r="S83" s="51"/>
      <c r="T83" s="51"/>
    </row>
    <row r="84" spans="1:20" ht="100" customHeight="1">
      <c r="A84" s="862"/>
      <c r="B84" s="936"/>
      <c r="C84" s="858" t="s">
        <v>393</v>
      </c>
      <c r="D84" s="858"/>
      <c r="E84" s="858"/>
      <c r="F84" s="920"/>
      <c r="G84" s="907"/>
      <c r="H84" s="660"/>
      <c r="I84" s="660"/>
      <c r="J84" s="660"/>
      <c r="K84" s="660"/>
      <c r="L84" s="660"/>
      <c r="M84" s="660"/>
      <c r="N84" s="660"/>
      <c r="O84" s="660"/>
      <c r="P84" s="660"/>
      <c r="Q84" s="660"/>
      <c r="R84" s="660"/>
      <c r="S84" s="51"/>
      <c r="T84" s="51"/>
    </row>
    <row r="85" spans="1:20" ht="75" customHeight="1">
      <c r="A85" s="862"/>
      <c r="B85" s="936"/>
      <c r="C85" s="98" t="b">
        <v>0</v>
      </c>
      <c r="D85" s="858" t="s">
        <v>390</v>
      </c>
      <c r="E85" s="858"/>
      <c r="F85" s="920"/>
      <c r="G85" s="907"/>
      <c r="H85" s="660"/>
      <c r="I85" s="660"/>
      <c r="J85" s="660"/>
      <c r="K85" s="660"/>
      <c r="L85" s="660"/>
      <c r="M85" s="660"/>
      <c r="N85" s="660"/>
      <c r="O85" s="660"/>
      <c r="P85" s="660"/>
      <c r="Q85" s="660"/>
      <c r="R85" s="660"/>
      <c r="S85" s="51"/>
      <c r="T85" s="51"/>
    </row>
    <row r="86" spans="1:20" ht="75" customHeight="1">
      <c r="A86" s="862"/>
      <c r="B86" s="936"/>
      <c r="C86" s="98" t="b">
        <v>0</v>
      </c>
      <c r="D86" s="858" t="s">
        <v>391</v>
      </c>
      <c r="E86" s="858"/>
      <c r="F86" s="920"/>
      <c r="G86" s="907"/>
      <c r="H86" s="660"/>
      <c r="I86" s="660"/>
      <c r="J86" s="660"/>
      <c r="K86" s="660"/>
      <c r="L86" s="660"/>
      <c r="M86" s="660"/>
      <c r="N86" s="660"/>
      <c r="O86" s="660"/>
      <c r="P86" s="660"/>
      <c r="Q86" s="660"/>
      <c r="R86" s="660"/>
      <c r="S86" s="51"/>
      <c r="T86" s="51"/>
    </row>
    <row r="87" spans="1:20" ht="75" customHeight="1">
      <c r="A87" s="862"/>
      <c r="B87" s="937"/>
      <c r="C87" s="98" t="b">
        <v>0</v>
      </c>
      <c r="D87" s="858" t="s">
        <v>392</v>
      </c>
      <c r="E87" s="858"/>
      <c r="F87" s="850"/>
      <c r="G87" s="851"/>
      <c r="H87" s="660"/>
      <c r="I87" s="660"/>
      <c r="J87" s="660"/>
      <c r="K87" s="660"/>
      <c r="L87" s="660"/>
      <c r="M87" s="660"/>
      <c r="N87" s="660"/>
      <c r="O87" s="660"/>
      <c r="P87" s="660"/>
      <c r="Q87" s="660"/>
      <c r="R87" s="660"/>
      <c r="S87" s="51"/>
      <c r="T87" s="51"/>
    </row>
    <row r="88" spans="1:20" ht="72" customHeight="1">
      <c r="A88" s="265" t="s">
        <v>443</v>
      </c>
      <c r="B88" s="266" t="s">
        <v>861</v>
      </c>
      <c r="C88" s="854"/>
      <c r="D88" s="854"/>
      <c r="E88" s="854"/>
      <c r="F88" s="848" t="s">
        <v>626</v>
      </c>
      <c r="G88" s="831"/>
      <c r="H88" s="660"/>
      <c r="I88" s="660"/>
      <c r="J88" s="660"/>
      <c r="K88" s="660"/>
      <c r="L88" s="660"/>
      <c r="M88" s="660"/>
      <c r="N88" s="660"/>
      <c r="O88" s="660"/>
      <c r="P88" s="660"/>
      <c r="Q88" s="660"/>
      <c r="R88" s="660"/>
      <c r="S88" s="51"/>
      <c r="T88" s="51"/>
    </row>
    <row r="89" spans="1:20" ht="76" customHeight="1">
      <c r="A89" s="267" t="s">
        <v>444</v>
      </c>
      <c r="B89" s="177" t="s">
        <v>862</v>
      </c>
      <c r="C89" s="854"/>
      <c r="D89" s="854"/>
      <c r="E89" s="854"/>
      <c r="F89" s="920"/>
      <c r="G89" s="952"/>
      <c r="H89" s="660"/>
      <c r="I89" s="660"/>
      <c r="J89" s="660"/>
      <c r="K89" s="660"/>
      <c r="L89" s="660"/>
      <c r="M89" s="660"/>
      <c r="N89" s="660"/>
      <c r="O89" s="660"/>
      <c r="P89" s="660"/>
      <c r="Q89" s="660"/>
      <c r="R89" s="660"/>
      <c r="S89" s="51"/>
      <c r="T89" s="51"/>
    </row>
    <row r="90" spans="1:20" ht="65" customHeight="1">
      <c r="A90" s="268" t="s">
        <v>445</v>
      </c>
      <c r="B90" s="266" t="s">
        <v>863</v>
      </c>
      <c r="C90" s="854"/>
      <c r="D90" s="854"/>
      <c r="E90" s="854"/>
      <c r="F90" s="850"/>
      <c r="G90" s="833"/>
      <c r="H90" s="660"/>
      <c r="I90" s="660"/>
      <c r="J90" s="660"/>
      <c r="K90" s="660"/>
      <c r="L90" s="660"/>
      <c r="M90" s="660"/>
      <c r="N90" s="660"/>
      <c r="O90" s="660"/>
      <c r="P90" s="660"/>
      <c r="Q90" s="660"/>
      <c r="R90" s="660"/>
      <c r="S90" s="51"/>
      <c r="T90" s="51"/>
    </row>
    <row r="91" spans="1:20" ht="57" customHeight="1">
      <c r="A91" s="856" t="s">
        <v>446</v>
      </c>
      <c r="B91" s="269" t="s">
        <v>720</v>
      </c>
      <c r="C91" s="941"/>
      <c r="D91" s="941"/>
      <c r="E91" s="941"/>
      <c r="F91" s="848" t="s">
        <v>852</v>
      </c>
      <c r="G91" s="831"/>
      <c r="H91" s="660"/>
      <c r="I91" s="660"/>
      <c r="J91" s="660"/>
      <c r="K91" s="660"/>
      <c r="L91" s="660"/>
      <c r="M91" s="660"/>
      <c r="N91" s="660"/>
      <c r="O91" s="660"/>
      <c r="P91" s="660"/>
      <c r="Q91" s="660"/>
      <c r="R91" s="660"/>
      <c r="S91" s="51"/>
      <c r="T91" s="51"/>
    </row>
    <row r="92" spans="1:20" ht="100" customHeight="1">
      <c r="A92" s="857"/>
      <c r="B92" s="270" t="str">
        <f>'0. FI Information'!$C$3&amp;" commits to assess, monitor and publicly disclose their deforestation exposure across in-scope financial activities, and publish an engagement plan should exposure be significant by "&amp;$C$82&amp;"."</f>
        <v xml:space="preserve"> commits to assess, monitor and publicly disclose their deforestation exposure across in-scope financial activities, and publish an engagement plan should exposure be significant by .</v>
      </c>
      <c r="C92" s="868"/>
      <c r="D92" s="868"/>
      <c r="E92" s="868"/>
      <c r="F92" s="850"/>
      <c r="G92" s="833"/>
      <c r="H92" s="660"/>
      <c r="I92" s="660"/>
      <c r="J92" s="660"/>
      <c r="K92" s="660"/>
      <c r="L92" s="660"/>
      <c r="M92" s="660"/>
      <c r="N92" s="660"/>
      <c r="O92" s="660"/>
      <c r="P92" s="660"/>
      <c r="Q92" s="660"/>
      <c r="R92" s="660"/>
      <c r="S92" s="51"/>
      <c r="T92" s="51"/>
    </row>
    <row r="93" spans="1:20" ht="224" customHeight="1">
      <c r="A93" s="284" t="s">
        <v>627</v>
      </c>
      <c r="B93" s="271" t="s">
        <v>853</v>
      </c>
      <c r="C93" s="847"/>
      <c r="D93" s="847"/>
      <c r="E93" s="847"/>
      <c r="F93" s="878" t="s">
        <v>628</v>
      </c>
      <c r="G93" s="846"/>
      <c r="H93" s="660"/>
      <c r="I93" s="660"/>
      <c r="J93" s="660"/>
      <c r="K93" s="660"/>
      <c r="L93" s="660"/>
      <c r="M93" s="660"/>
      <c r="N93" s="660"/>
      <c r="O93" s="660"/>
      <c r="P93" s="660"/>
      <c r="Q93" s="660"/>
      <c r="R93" s="660"/>
      <c r="S93" s="51"/>
      <c r="T93" s="51"/>
    </row>
    <row r="94" spans="1:20" ht="31" customHeight="1">
      <c r="A94" s="859" t="s">
        <v>312</v>
      </c>
      <c r="B94" s="859"/>
      <c r="C94" s="859"/>
      <c r="D94" s="859"/>
      <c r="E94" s="859"/>
      <c r="F94" s="859"/>
      <c r="G94" s="860"/>
      <c r="H94" s="660"/>
      <c r="I94" s="660"/>
      <c r="J94" s="660"/>
      <c r="K94" s="660"/>
      <c r="L94" s="660"/>
      <c r="M94" s="660"/>
      <c r="N94" s="660"/>
      <c r="O94" s="660"/>
      <c r="P94" s="660"/>
      <c r="Q94" s="660"/>
      <c r="R94" s="660"/>
      <c r="S94" s="51"/>
      <c r="T94" s="51"/>
    </row>
    <row r="95" spans="1:20" ht="350" customHeight="1">
      <c r="A95" s="201" t="s">
        <v>337</v>
      </c>
      <c r="B95" s="157" t="s">
        <v>812</v>
      </c>
      <c r="C95" s="824"/>
      <c r="D95" s="824"/>
      <c r="E95" s="824"/>
      <c r="F95" s="878" t="s">
        <v>721</v>
      </c>
      <c r="G95" s="842"/>
      <c r="H95" s="660"/>
      <c r="I95" s="660"/>
      <c r="J95" s="660"/>
      <c r="K95" s="660"/>
      <c r="L95" s="660"/>
      <c r="M95" s="660"/>
      <c r="N95" s="660"/>
      <c r="O95" s="660"/>
      <c r="P95" s="660"/>
      <c r="Q95" s="660"/>
      <c r="R95" s="660"/>
      <c r="S95" s="51"/>
      <c r="T95" s="51"/>
    </row>
    <row r="96" spans="1:20" ht="200" customHeight="1">
      <c r="A96" s="264" t="s">
        <v>684</v>
      </c>
      <c r="B96" s="154" t="s">
        <v>804</v>
      </c>
      <c r="C96" s="863"/>
      <c r="D96" s="863"/>
      <c r="E96" s="863"/>
      <c r="F96" s="878" t="s">
        <v>685</v>
      </c>
      <c r="G96" s="892"/>
      <c r="H96" s="660"/>
      <c r="I96" s="660"/>
      <c r="J96" s="660"/>
      <c r="K96" s="660"/>
      <c r="L96" s="660"/>
      <c r="M96" s="660"/>
      <c r="N96" s="660"/>
      <c r="O96" s="660"/>
      <c r="P96" s="660"/>
      <c r="Q96" s="660"/>
      <c r="R96" s="660"/>
    </row>
    <row r="97" spans="1:20" ht="31.5" customHeight="1" thickBot="1">
      <c r="A97" s="764" t="s">
        <v>273</v>
      </c>
      <c r="B97" s="764"/>
      <c r="C97" s="764"/>
      <c r="D97" s="764"/>
      <c r="E97" s="764"/>
      <c r="F97" s="764"/>
      <c r="G97" s="855"/>
      <c r="H97" s="660"/>
      <c r="I97" s="660"/>
      <c r="J97" s="660"/>
      <c r="K97" s="660"/>
      <c r="L97" s="660"/>
      <c r="M97" s="660"/>
      <c r="N97" s="660"/>
      <c r="O97" s="660"/>
      <c r="P97" s="660"/>
      <c r="Q97" s="660"/>
      <c r="R97" s="660"/>
      <c r="S97" s="51"/>
      <c r="T97" s="51"/>
    </row>
    <row r="98" spans="1:20" ht="70" customHeight="1">
      <c r="A98" s="282" t="s">
        <v>447</v>
      </c>
      <c r="B98" s="154" t="s">
        <v>805</v>
      </c>
      <c r="C98" s="863"/>
      <c r="D98" s="863"/>
      <c r="E98" s="863"/>
      <c r="F98" s="953" t="s">
        <v>629</v>
      </c>
      <c r="G98" s="954"/>
      <c r="H98" s="660"/>
      <c r="I98" s="660"/>
      <c r="J98" s="660"/>
      <c r="K98" s="660"/>
      <c r="L98" s="660"/>
      <c r="M98" s="660"/>
      <c r="N98" s="660"/>
      <c r="O98" s="660"/>
      <c r="P98" s="660"/>
      <c r="Q98" s="660"/>
      <c r="R98" s="660"/>
      <c r="S98" s="51"/>
      <c r="T98" s="51"/>
    </row>
    <row r="99" spans="1:20" ht="90" customHeight="1">
      <c r="A99" s="283" t="s">
        <v>448</v>
      </c>
      <c r="B99" s="271" t="s">
        <v>692</v>
      </c>
      <c r="C99" s="853"/>
      <c r="D99" s="853"/>
      <c r="E99" s="853"/>
      <c r="F99" s="848" t="s">
        <v>732</v>
      </c>
      <c r="G99" s="849"/>
      <c r="H99" s="660"/>
      <c r="I99" s="660"/>
      <c r="J99" s="660"/>
      <c r="K99" s="660"/>
      <c r="L99" s="660"/>
      <c r="M99" s="660"/>
      <c r="N99" s="660"/>
      <c r="O99" s="660"/>
      <c r="P99" s="660"/>
      <c r="Q99" s="660"/>
      <c r="R99" s="660"/>
      <c r="S99" s="51"/>
      <c r="T99" s="51"/>
    </row>
    <row r="100" spans="1:20" ht="120" customHeight="1">
      <c r="A100" s="283" t="s">
        <v>449</v>
      </c>
      <c r="B100" s="271" t="s">
        <v>693</v>
      </c>
      <c r="C100" s="853"/>
      <c r="D100" s="853"/>
      <c r="E100" s="853"/>
      <c r="F100" s="920"/>
      <c r="G100" s="907"/>
      <c r="H100" s="660"/>
      <c r="I100" s="660"/>
      <c r="J100" s="660"/>
      <c r="K100" s="660"/>
      <c r="L100" s="660"/>
      <c r="M100" s="660"/>
      <c r="N100" s="660"/>
      <c r="O100" s="660"/>
      <c r="P100" s="660"/>
      <c r="Q100" s="660"/>
      <c r="R100" s="660"/>
      <c r="S100" s="51"/>
      <c r="T100" s="51"/>
    </row>
    <row r="101" spans="1:20" ht="68" customHeight="1">
      <c r="A101" s="283" t="s">
        <v>450</v>
      </c>
      <c r="B101" s="271" t="s">
        <v>694</v>
      </c>
      <c r="C101" s="853"/>
      <c r="D101" s="853"/>
      <c r="E101" s="853"/>
      <c r="F101" s="920"/>
      <c r="G101" s="907"/>
      <c r="H101" s="660"/>
      <c r="I101" s="660"/>
      <c r="J101" s="660"/>
      <c r="K101" s="660"/>
      <c r="L101" s="660"/>
      <c r="M101" s="660"/>
      <c r="N101" s="660"/>
      <c r="O101" s="660"/>
      <c r="P101" s="660"/>
      <c r="Q101" s="660"/>
      <c r="R101" s="660"/>
      <c r="S101" s="51"/>
      <c r="T101" s="51"/>
    </row>
    <row r="102" spans="1:20" ht="100" customHeight="1">
      <c r="A102" s="283" t="s">
        <v>451</v>
      </c>
      <c r="B102" s="271" t="s">
        <v>695</v>
      </c>
      <c r="C102" s="853"/>
      <c r="D102" s="853"/>
      <c r="E102" s="853"/>
      <c r="F102" s="850"/>
      <c r="G102" s="851"/>
      <c r="H102" s="660"/>
      <c r="I102" s="660"/>
      <c r="J102" s="660"/>
      <c r="K102" s="660"/>
      <c r="L102" s="660"/>
      <c r="M102" s="660"/>
      <c r="N102" s="660"/>
      <c r="O102" s="660"/>
      <c r="P102" s="660"/>
      <c r="Q102" s="660"/>
      <c r="R102" s="660"/>
      <c r="S102" s="51"/>
      <c r="T102" s="51"/>
    </row>
    <row r="103" spans="1:20" ht="150" customHeight="1">
      <c r="A103" s="272" t="s">
        <v>453</v>
      </c>
      <c r="B103" s="271" t="s">
        <v>696</v>
      </c>
      <c r="C103" s="853"/>
      <c r="D103" s="853"/>
      <c r="E103" s="853"/>
      <c r="F103" s="727" t="s">
        <v>630</v>
      </c>
      <c r="G103" s="895"/>
      <c r="H103" s="660"/>
      <c r="I103" s="660"/>
      <c r="J103" s="660"/>
      <c r="K103" s="660"/>
      <c r="L103" s="660"/>
      <c r="M103" s="660"/>
      <c r="N103" s="660"/>
      <c r="O103" s="660"/>
      <c r="P103" s="660"/>
      <c r="Q103" s="660"/>
      <c r="R103" s="660"/>
      <c r="S103" s="51"/>
      <c r="T103" s="51"/>
    </row>
    <row r="104" spans="1:20" ht="60" customHeight="1">
      <c r="A104" s="273" t="s">
        <v>452</v>
      </c>
      <c r="B104" s="274" t="s">
        <v>697</v>
      </c>
      <c r="C104" s="853"/>
      <c r="D104" s="853"/>
      <c r="E104" s="853"/>
      <c r="F104" s="939" t="s">
        <v>631</v>
      </c>
      <c r="G104" s="951"/>
      <c r="H104" s="660"/>
      <c r="I104" s="660"/>
      <c r="J104" s="660"/>
      <c r="K104" s="660"/>
      <c r="L104" s="660"/>
      <c r="M104" s="660"/>
      <c r="N104" s="660"/>
      <c r="O104" s="660"/>
      <c r="P104" s="660"/>
      <c r="Q104" s="660"/>
      <c r="R104" s="660"/>
      <c r="S104" s="377"/>
      <c r="T104" s="377"/>
    </row>
    <row r="105" spans="1:20" ht="31.5" customHeight="1" thickBot="1">
      <c r="A105" s="764"/>
      <c r="B105" s="764"/>
      <c r="C105" s="764"/>
      <c r="D105" s="764"/>
      <c r="E105" s="764"/>
      <c r="F105" s="764"/>
      <c r="G105" s="855"/>
      <c r="H105" s="660"/>
      <c r="I105" s="660"/>
      <c r="J105" s="660"/>
      <c r="K105" s="660"/>
      <c r="L105" s="660"/>
      <c r="M105" s="660"/>
      <c r="N105" s="660"/>
      <c r="O105" s="660"/>
      <c r="P105" s="660"/>
      <c r="Q105" s="660"/>
      <c r="R105" s="660"/>
      <c r="S105" s="51"/>
      <c r="T105" s="51"/>
    </row>
    <row r="106" spans="1:20" ht="15.75" customHeight="1">
      <c r="C106" s="671"/>
      <c r="D106" s="670"/>
      <c r="E106" s="671"/>
      <c r="G106" s="672"/>
      <c r="H106" s="660"/>
      <c r="I106" s="660"/>
      <c r="J106" s="660"/>
      <c r="K106" s="660"/>
      <c r="L106" s="660"/>
      <c r="M106" s="660"/>
      <c r="N106" s="660"/>
      <c r="O106" s="660"/>
      <c r="P106" s="660"/>
      <c r="Q106" s="660"/>
      <c r="R106" s="660"/>
      <c r="S106" s="51"/>
      <c r="T106" s="51"/>
    </row>
    <row r="107" spans="1:20" ht="15.75" customHeight="1">
      <c r="A107" s="669"/>
      <c r="B107" s="51"/>
      <c r="C107" s="51"/>
      <c r="D107" s="51"/>
      <c r="E107" s="51"/>
      <c r="F107" s="669"/>
      <c r="G107" s="669"/>
      <c r="H107" s="660"/>
      <c r="I107" s="660"/>
      <c r="J107" s="660"/>
      <c r="K107" s="660"/>
      <c r="L107" s="660"/>
      <c r="M107" s="660"/>
      <c r="N107" s="660"/>
      <c r="O107" s="660"/>
      <c r="P107" s="660"/>
      <c r="Q107" s="660"/>
      <c r="R107" s="660"/>
      <c r="S107" s="51"/>
      <c r="T107" s="51"/>
    </row>
    <row r="108" spans="1:20" ht="15.75" customHeight="1">
      <c r="A108" s="669"/>
      <c r="B108" s="51"/>
      <c r="C108" s="51"/>
      <c r="D108" s="51"/>
      <c r="E108" s="51"/>
      <c r="F108" s="669"/>
      <c r="G108" s="669"/>
      <c r="H108" s="660"/>
      <c r="I108" s="660"/>
      <c r="J108" s="660"/>
      <c r="K108" s="660"/>
      <c r="L108" s="660"/>
      <c r="M108" s="660"/>
      <c r="N108" s="660"/>
      <c r="O108" s="660"/>
      <c r="P108" s="660"/>
      <c r="Q108" s="660"/>
      <c r="R108" s="660"/>
      <c r="S108" s="51"/>
      <c r="T108" s="51"/>
    </row>
    <row r="109" spans="1:20" ht="15.75" customHeight="1">
      <c r="A109" s="669"/>
      <c r="B109" s="51"/>
      <c r="C109" s="51"/>
      <c r="D109" s="51"/>
      <c r="E109" s="51"/>
      <c r="F109" s="669"/>
      <c r="G109" s="669"/>
      <c r="H109" s="660"/>
      <c r="I109" s="660"/>
      <c r="J109" s="660"/>
      <c r="K109" s="660"/>
      <c r="L109" s="660"/>
      <c r="M109" s="660"/>
      <c r="N109" s="660"/>
      <c r="O109" s="660"/>
      <c r="P109" s="660"/>
      <c r="Q109" s="660"/>
      <c r="R109" s="660"/>
      <c r="S109" s="51"/>
      <c r="T109" s="51"/>
    </row>
    <row r="110" spans="1:20" ht="15.75" customHeight="1">
      <c r="A110" s="669"/>
      <c r="B110" s="51"/>
      <c r="C110" s="51"/>
      <c r="D110" s="51"/>
      <c r="E110" s="51"/>
      <c r="F110" s="669"/>
      <c r="G110" s="669"/>
      <c r="H110" s="660"/>
      <c r="I110" s="660"/>
      <c r="J110" s="660"/>
      <c r="K110" s="660"/>
      <c r="L110" s="660"/>
      <c r="M110" s="660"/>
      <c r="N110" s="660"/>
      <c r="O110" s="660"/>
      <c r="P110" s="660"/>
      <c r="Q110" s="660"/>
      <c r="R110" s="660"/>
      <c r="S110" s="51"/>
      <c r="T110" s="51"/>
    </row>
    <row r="111" spans="1:20" ht="15.75" customHeight="1">
      <c r="A111" s="669"/>
      <c r="B111" s="51"/>
      <c r="C111" s="51"/>
      <c r="D111" s="51"/>
      <c r="E111" s="51"/>
      <c r="F111" s="669"/>
      <c r="G111" s="669"/>
      <c r="H111" s="660"/>
      <c r="I111" s="660"/>
      <c r="J111" s="660"/>
      <c r="K111" s="660"/>
      <c r="L111" s="660"/>
      <c r="M111" s="660"/>
      <c r="N111" s="660"/>
      <c r="O111" s="660"/>
      <c r="P111" s="660"/>
      <c r="Q111" s="660"/>
      <c r="R111" s="660"/>
      <c r="S111" s="51"/>
      <c r="T111" s="51"/>
    </row>
    <row r="112" spans="1:20" ht="15.75" customHeight="1">
      <c r="A112" s="669"/>
      <c r="B112" s="51"/>
      <c r="C112" s="51"/>
      <c r="D112" s="51"/>
      <c r="E112" s="51"/>
      <c r="F112" s="669"/>
      <c r="G112" s="669"/>
      <c r="H112" s="660"/>
      <c r="I112" s="660"/>
      <c r="J112" s="660"/>
      <c r="K112" s="660"/>
      <c r="L112" s="660"/>
      <c r="M112" s="660"/>
      <c r="N112" s="660"/>
      <c r="O112" s="660"/>
      <c r="P112" s="660"/>
      <c r="Q112" s="660"/>
      <c r="R112" s="660"/>
      <c r="S112" s="51"/>
      <c r="T112" s="51"/>
    </row>
    <row r="113" spans="1:20" ht="15.75" customHeight="1">
      <c r="A113" s="669"/>
      <c r="B113" s="51"/>
      <c r="C113" s="51"/>
      <c r="D113" s="51"/>
      <c r="E113" s="51"/>
      <c r="F113" s="669"/>
      <c r="G113" s="669"/>
      <c r="H113" s="660"/>
      <c r="I113" s="660"/>
      <c r="J113" s="660"/>
      <c r="K113" s="660"/>
      <c r="L113" s="660"/>
      <c r="M113" s="660"/>
      <c r="N113" s="660"/>
      <c r="O113" s="660"/>
      <c r="P113" s="660"/>
      <c r="Q113" s="660"/>
      <c r="R113" s="660"/>
      <c r="S113" s="51"/>
      <c r="T113" s="51"/>
    </row>
    <row r="114" spans="1:20" ht="15.75" customHeight="1">
      <c r="A114" s="669"/>
      <c r="B114" s="51"/>
      <c r="C114" s="51"/>
      <c r="D114" s="51"/>
      <c r="E114" s="51"/>
      <c r="F114" s="669"/>
      <c r="G114" s="669"/>
      <c r="H114" s="660"/>
      <c r="I114" s="660"/>
      <c r="J114" s="660"/>
      <c r="K114" s="660"/>
      <c r="L114" s="660"/>
      <c r="M114" s="660"/>
      <c r="N114" s="660"/>
      <c r="O114" s="660"/>
      <c r="P114" s="660"/>
      <c r="Q114" s="660"/>
      <c r="R114" s="660"/>
      <c r="S114" s="51"/>
      <c r="T114" s="51"/>
    </row>
    <row r="115" spans="1:20" ht="15.75" customHeight="1">
      <c r="A115" s="669"/>
      <c r="B115" s="51"/>
      <c r="C115" s="51"/>
      <c r="D115" s="51"/>
      <c r="E115" s="51"/>
      <c r="F115" s="669"/>
      <c r="G115" s="669"/>
      <c r="H115" s="660"/>
      <c r="I115" s="660"/>
      <c r="J115" s="660"/>
      <c r="K115" s="660"/>
      <c r="L115" s="660"/>
      <c r="M115" s="660"/>
      <c r="N115" s="660"/>
      <c r="O115" s="660"/>
      <c r="P115" s="660"/>
      <c r="Q115" s="660"/>
      <c r="R115" s="660"/>
      <c r="S115" s="51"/>
      <c r="T115" s="51"/>
    </row>
    <row r="116" spans="1:20" ht="15.75" customHeight="1">
      <c r="A116" s="669"/>
      <c r="B116" s="51"/>
      <c r="C116" s="51"/>
      <c r="D116" s="51"/>
      <c r="E116" s="51"/>
      <c r="F116" s="669"/>
      <c r="G116" s="669"/>
      <c r="H116" s="660"/>
      <c r="I116" s="660"/>
      <c r="J116" s="660"/>
      <c r="K116" s="660"/>
      <c r="L116" s="660"/>
      <c r="M116" s="660"/>
      <c r="N116" s="660"/>
      <c r="O116" s="660"/>
      <c r="P116" s="660"/>
      <c r="Q116" s="660"/>
      <c r="R116" s="660"/>
      <c r="S116" s="51"/>
      <c r="T116" s="51"/>
    </row>
    <row r="117" spans="1:20" ht="15.75" customHeight="1">
      <c r="A117" s="669"/>
      <c r="B117" s="51"/>
      <c r="C117" s="51"/>
      <c r="D117" s="51"/>
      <c r="E117" s="51"/>
      <c r="F117" s="669"/>
      <c r="G117" s="669"/>
      <c r="H117" s="660"/>
      <c r="I117" s="660"/>
      <c r="J117" s="660"/>
      <c r="K117" s="660"/>
      <c r="L117" s="660"/>
      <c r="M117" s="660"/>
      <c r="N117" s="660"/>
      <c r="O117" s="660"/>
      <c r="P117" s="660"/>
      <c r="Q117" s="660"/>
      <c r="R117" s="660"/>
      <c r="S117" s="51"/>
      <c r="T117" s="51"/>
    </row>
    <row r="118" spans="1:20" ht="15.75" customHeight="1">
      <c r="A118" s="669"/>
      <c r="B118" s="51"/>
      <c r="C118" s="51"/>
      <c r="D118" s="51"/>
      <c r="E118" s="51"/>
      <c r="F118" s="669"/>
      <c r="G118" s="669"/>
      <c r="H118" s="660"/>
      <c r="I118" s="660"/>
      <c r="J118" s="660"/>
      <c r="K118" s="660"/>
      <c r="L118" s="660"/>
      <c r="M118" s="660"/>
      <c r="N118" s="660"/>
      <c r="O118" s="660"/>
      <c r="P118" s="660"/>
      <c r="Q118" s="660"/>
      <c r="R118" s="660"/>
      <c r="S118" s="51"/>
      <c r="T118" s="51"/>
    </row>
    <row r="119" spans="1:20" ht="15.75" customHeight="1">
      <c r="A119" s="669"/>
      <c r="B119" s="51"/>
      <c r="C119" s="51"/>
      <c r="D119" s="51"/>
      <c r="E119" s="51"/>
      <c r="F119" s="669"/>
      <c r="G119" s="669"/>
      <c r="H119" s="660"/>
      <c r="I119" s="660"/>
      <c r="J119" s="660"/>
      <c r="K119" s="660"/>
      <c r="L119" s="660"/>
      <c r="M119" s="660"/>
      <c r="N119" s="660"/>
      <c r="O119" s="660"/>
      <c r="P119" s="660"/>
      <c r="Q119" s="660"/>
      <c r="R119" s="660"/>
      <c r="S119" s="51"/>
      <c r="T119" s="51"/>
    </row>
    <row r="120" spans="1:20" ht="15.75" customHeight="1">
      <c r="A120" s="669"/>
      <c r="B120" s="51"/>
      <c r="C120" s="51"/>
      <c r="D120" s="51"/>
      <c r="E120" s="51"/>
      <c r="F120" s="669"/>
      <c r="G120" s="669"/>
      <c r="H120" s="660"/>
      <c r="I120" s="660"/>
      <c r="J120" s="660"/>
      <c r="K120" s="660"/>
      <c r="L120" s="660"/>
      <c r="M120" s="660"/>
      <c r="N120" s="660"/>
      <c r="O120" s="660"/>
      <c r="P120" s="660"/>
      <c r="Q120" s="660"/>
      <c r="R120" s="660"/>
      <c r="S120" s="51"/>
      <c r="T120" s="51"/>
    </row>
    <row r="121" spans="1:20" ht="15.75" customHeight="1">
      <c r="A121" s="669"/>
      <c r="B121" s="51"/>
      <c r="C121" s="51"/>
      <c r="D121" s="51"/>
      <c r="E121" s="51"/>
      <c r="F121" s="669"/>
      <c r="G121" s="669"/>
      <c r="H121" s="660"/>
      <c r="I121" s="660"/>
      <c r="J121" s="660"/>
      <c r="K121" s="660"/>
      <c r="L121" s="660"/>
      <c r="M121" s="660"/>
      <c r="N121" s="660"/>
      <c r="O121" s="660"/>
      <c r="P121" s="660"/>
      <c r="Q121" s="660"/>
      <c r="R121" s="660"/>
      <c r="S121" s="51"/>
      <c r="T121" s="51"/>
    </row>
    <row r="122" spans="1:20" ht="15.75" customHeight="1">
      <c r="A122" s="669"/>
      <c r="B122" s="51"/>
      <c r="C122" s="51"/>
      <c r="D122" s="51"/>
      <c r="E122" s="51"/>
      <c r="F122" s="669"/>
      <c r="G122" s="669"/>
      <c r="H122" s="660"/>
      <c r="I122" s="660"/>
      <c r="J122" s="660"/>
      <c r="K122" s="660"/>
      <c r="L122" s="660"/>
      <c r="M122" s="660"/>
      <c r="N122" s="660"/>
      <c r="O122" s="660"/>
      <c r="P122" s="660"/>
      <c r="Q122" s="660"/>
      <c r="R122" s="660"/>
      <c r="S122" s="51"/>
      <c r="T122" s="51"/>
    </row>
    <row r="123" spans="1:20" ht="15.75" customHeight="1">
      <c r="A123" s="669"/>
      <c r="B123" s="51"/>
      <c r="C123" s="51"/>
      <c r="D123" s="51"/>
      <c r="E123" s="51"/>
      <c r="F123" s="669"/>
      <c r="G123" s="669"/>
      <c r="H123" s="660"/>
      <c r="I123" s="660"/>
      <c r="J123" s="660"/>
      <c r="K123" s="660"/>
      <c r="L123" s="660"/>
      <c r="M123" s="660"/>
      <c r="N123" s="660"/>
      <c r="O123" s="660"/>
      <c r="P123" s="660"/>
      <c r="Q123" s="660"/>
      <c r="R123" s="660"/>
      <c r="S123" s="51"/>
      <c r="T123" s="51"/>
    </row>
    <row r="124" spans="1:20" ht="15.75" customHeight="1">
      <c r="A124" s="669"/>
      <c r="B124" s="51"/>
      <c r="C124" s="51"/>
      <c r="D124" s="51"/>
      <c r="E124" s="51"/>
      <c r="F124" s="669"/>
      <c r="G124" s="669"/>
      <c r="H124" s="660"/>
      <c r="I124" s="660"/>
      <c r="J124" s="660"/>
      <c r="K124" s="660"/>
      <c r="L124" s="660"/>
      <c r="M124" s="660"/>
      <c r="N124" s="660"/>
      <c r="O124" s="660"/>
      <c r="P124" s="660"/>
      <c r="Q124" s="660"/>
      <c r="R124" s="660"/>
      <c r="S124" s="51"/>
      <c r="T124" s="51"/>
    </row>
    <row r="125" spans="1:20" ht="15.75" customHeight="1">
      <c r="A125" s="669"/>
      <c r="B125" s="51"/>
      <c r="C125" s="51"/>
      <c r="D125" s="51"/>
      <c r="E125" s="51"/>
      <c r="F125" s="669"/>
      <c r="G125" s="669"/>
      <c r="H125" s="660"/>
      <c r="I125" s="660"/>
      <c r="J125" s="660"/>
      <c r="K125" s="660"/>
      <c r="L125" s="660"/>
      <c r="M125" s="660"/>
      <c r="N125" s="660"/>
      <c r="O125" s="660"/>
      <c r="P125" s="660"/>
      <c r="Q125" s="660"/>
      <c r="R125" s="660"/>
      <c r="S125" s="51"/>
      <c r="T125" s="51"/>
    </row>
    <row r="126" spans="1:20" ht="15.75" customHeight="1">
      <c r="A126" s="669"/>
      <c r="B126" s="51"/>
      <c r="C126" s="51"/>
      <c r="D126" s="51"/>
      <c r="E126" s="51"/>
      <c r="F126" s="669"/>
      <c r="G126" s="669"/>
      <c r="H126" s="660"/>
      <c r="I126" s="660"/>
      <c r="J126" s="660"/>
      <c r="K126" s="660"/>
      <c r="L126" s="660"/>
      <c r="M126" s="660"/>
      <c r="N126" s="660"/>
      <c r="O126" s="660"/>
      <c r="P126" s="660"/>
      <c r="Q126" s="660"/>
      <c r="R126" s="660"/>
      <c r="S126" s="51"/>
      <c r="T126" s="51"/>
    </row>
    <row r="127" spans="1:20" ht="15.75" customHeight="1">
      <c r="A127" s="669"/>
      <c r="B127" s="51"/>
      <c r="C127" s="51"/>
      <c r="D127" s="51"/>
      <c r="E127" s="51"/>
      <c r="F127" s="669"/>
      <c r="G127" s="669"/>
      <c r="H127" s="660"/>
      <c r="I127" s="660"/>
      <c r="J127" s="660"/>
      <c r="K127" s="660"/>
      <c r="L127" s="660"/>
      <c r="M127" s="660"/>
      <c r="N127" s="660"/>
      <c r="O127" s="660"/>
      <c r="P127" s="660"/>
      <c r="Q127" s="660"/>
      <c r="R127" s="660"/>
      <c r="S127" s="51"/>
      <c r="T127" s="51"/>
    </row>
    <row r="128" spans="1:20" ht="15.75" customHeight="1">
      <c r="A128" s="669"/>
      <c r="B128" s="51"/>
      <c r="C128" s="51"/>
      <c r="D128" s="51"/>
      <c r="E128" s="51"/>
      <c r="F128" s="669"/>
      <c r="G128" s="669"/>
      <c r="H128" s="660"/>
      <c r="I128" s="660"/>
      <c r="J128" s="660"/>
      <c r="K128" s="660"/>
      <c r="L128" s="660"/>
      <c r="M128" s="660"/>
      <c r="N128" s="660"/>
      <c r="O128" s="660"/>
      <c r="P128" s="660"/>
      <c r="Q128" s="660"/>
      <c r="R128" s="660"/>
      <c r="S128" s="51"/>
      <c r="T128" s="51"/>
    </row>
    <row r="129" spans="1:20" ht="15.75" customHeight="1">
      <c r="A129" s="669"/>
      <c r="B129" s="51"/>
      <c r="C129" s="51"/>
      <c r="D129" s="51"/>
      <c r="E129" s="51"/>
      <c r="F129" s="669"/>
      <c r="G129" s="669"/>
      <c r="H129" s="660"/>
      <c r="I129" s="660"/>
      <c r="J129" s="660"/>
      <c r="K129" s="660"/>
      <c r="L129" s="660"/>
      <c r="M129" s="660"/>
      <c r="N129" s="660"/>
      <c r="O129" s="660"/>
      <c r="P129" s="660"/>
      <c r="Q129" s="660"/>
      <c r="R129" s="660"/>
      <c r="S129" s="51"/>
      <c r="T129" s="51"/>
    </row>
    <row r="130" spans="1:20" ht="15.75" customHeight="1">
      <c r="A130" s="669"/>
      <c r="B130" s="51"/>
      <c r="C130" s="51"/>
      <c r="D130" s="51"/>
      <c r="E130" s="51"/>
      <c r="F130" s="669"/>
      <c r="G130" s="669"/>
      <c r="H130" s="660"/>
      <c r="I130" s="660"/>
      <c r="J130" s="660"/>
      <c r="K130" s="660"/>
      <c r="L130" s="660"/>
      <c r="M130" s="660"/>
      <c r="N130" s="660"/>
      <c r="O130" s="660"/>
      <c r="P130" s="660"/>
      <c r="Q130" s="660"/>
      <c r="R130" s="660"/>
      <c r="S130" s="51"/>
      <c r="T130" s="51"/>
    </row>
    <row r="131" spans="1:20" ht="15.75" customHeight="1">
      <c r="A131" s="669"/>
      <c r="B131" s="51"/>
      <c r="C131" s="51"/>
      <c r="D131" s="51"/>
      <c r="E131" s="51"/>
      <c r="F131" s="669"/>
      <c r="G131" s="669"/>
      <c r="H131" s="660"/>
      <c r="I131" s="660"/>
      <c r="J131" s="660"/>
      <c r="K131" s="660"/>
      <c r="L131" s="660"/>
      <c r="M131" s="660"/>
      <c r="N131" s="660"/>
      <c r="O131" s="660"/>
      <c r="P131" s="660"/>
      <c r="Q131" s="660"/>
      <c r="R131" s="660"/>
      <c r="S131" s="51"/>
      <c r="T131" s="51"/>
    </row>
    <row r="132" spans="1:20" ht="15.75" customHeight="1">
      <c r="A132" s="669"/>
      <c r="B132" s="51"/>
      <c r="C132" s="51"/>
      <c r="D132" s="51"/>
      <c r="E132" s="51"/>
      <c r="F132" s="669"/>
      <c r="G132" s="669"/>
      <c r="H132" s="660"/>
      <c r="I132" s="660"/>
      <c r="J132" s="660"/>
      <c r="K132" s="660"/>
      <c r="L132" s="660"/>
      <c r="M132" s="660"/>
      <c r="N132" s="660"/>
      <c r="O132" s="660"/>
      <c r="P132" s="660"/>
      <c r="Q132" s="660"/>
      <c r="R132" s="660"/>
      <c r="S132" s="51"/>
      <c r="T132" s="51"/>
    </row>
    <row r="133" spans="1:20" ht="15.75" customHeight="1">
      <c r="A133" s="669"/>
      <c r="B133" s="51"/>
      <c r="C133" s="51"/>
      <c r="D133" s="51"/>
      <c r="E133" s="51"/>
      <c r="F133" s="669"/>
      <c r="G133" s="669"/>
      <c r="H133" s="660"/>
      <c r="I133" s="660"/>
      <c r="J133" s="660"/>
      <c r="K133" s="660"/>
      <c r="L133" s="660"/>
      <c r="M133" s="660"/>
      <c r="N133" s="660"/>
      <c r="O133" s="660"/>
      <c r="P133" s="660"/>
      <c r="Q133" s="660"/>
      <c r="R133" s="660"/>
      <c r="S133" s="51"/>
      <c r="T133" s="51"/>
    </row>
    <row r="134" spans="1:20" ht="15.75" customHeight="1">
      <c r="A134" s="669"/>
      <c r="B134" s="51"/>
      <c r="C134" s="51"/>
      <c r="D134" s="51"/>
      <c r="E134" s="51"/>
      <c r="F134" s="669"/>
      <c r="G134" s="669"/>
      <c r="H134" s="660"/>
      <c r="I134" s="660"/>
      <c r="J134" s="660"/>
      <c r="K134" s="660"/>
      <c r="L134" s="660"/>
      <c r="M134" s="660"/>
      <c r="N134" s="660"/>
      <c r="O134" s="660"/>
      <c r="P134" s="660"/>
      <c r="Q134" s="660"/>
      <c r="R134" s="660"/>
      <c r="S134" s="51"/>
      <c r="T134" s="51"/>
    </row>
    <row r="135" spans="1:20" ht="15.75" customHeight="1">
      <c r="A135" s="669"/>
      <c r="B135" s="51"/>
      <c r="C135" s="51"/>
      <c r="D135" s="51"/>
      <c r="E135" s="51"/>
      <c r="F135" s="669"/>
      <c r="G135" s="669"/>
      <c r="H135" s="660"/>
      <c r="I135" s="660"/>
      <c r="J135" s="660"/>
      <c r="K135" s="660"/>
      <c r="L135" s="660"/>
      <c r="M135" s="660"/>
      <c r="N135" s="660"/>
      <c r="O135" s="660"/>
      <c r="P135" s="660"/>
      <c r="Q135" s="660"/>
      <c r="R135" s="660"/>
      <c r="S135" s="51"/>
      <c r="T135" s="51"/>
    </row>
    <row r="136" spans="1:20" ht="15.75" customHeight="1">
      <c r="A136" s="669"/>
      <c r="B136" s="51"/>
      <c r="C136" s="51"/>
      <c r="D136" s="51"/>
      <c r="E136" s="51"/>
      <c r="F136" s="669"/>
      <c r="G136" s="669"/>
      <c r="H136" s="660"/>
      <c r="I136" s="660"/>
      <c r="J136" s="660"/>
      <c r="K136" s="660"/>
      <c r="L136" s="660"/>
      <c r="M136" s="660"/>
      <c r="N136" s="660"/>
      <c r="O136" s="660"/>
      <c r="P136" s="660"/>
      <c r="Q136" s="660"/>
      <c r="R136" s="660"/>
      <c r="S136" s="51"/>
      <c r="T136" s="51"/>
    </row>
    <row r="137" spans="1:20" ht="15.75" customHeight="1">
      <c r="A137" s="669"/>
      <c r="B137" s="51"/>
      <c r="C137" s="51"/>
      <c r="D137" s="51"/>
      <c r="E137" s="51"/>
      <c r="F137" s="669"/>
      <c r="G137" s="669"/>
      <c r="H137" s="660"/>
      <c r="I137" s="660"/>
      <c r="J137" s="660"/>
      <c r="K137" s="660"/>
      <c r="L137" s="660"/>
      <c r="M137" s="660"/>
      <c r="N137" s="660"/>
      <c r="O137" s="660"/>
      <c r="P137" s="660"/>
      <c r="Q137" s="660"/>
      <c r="R137" s="660"/>
      <c r="S137" s="51"/>
      <c r="T137" s="51"/>
    </row>
    <row r="138" spans="1:20" ht="15.75" customHeight="1">
      <c r="A138" s="669"/>
      <c r="B138" s="51"/>
      <c r="C138" s="51"/>
      <c r="D138" s="51"/>
      <c r="E138" s="51"/>
      <c r="F138" s="669"/>
      <c r="G138" s="669"/>
      <c r="H138" s="660"/>
      <c r="I138" s="660"/>
      <c r="J138" s="660"/>
      <c r="K138" s="660"/>
      <c r="L138" s="660"/>
      <c r="M138" s="660"/>
      <c r="N138" s="660"/>
      <c r="O138" s="660"/>
      <c r="P138" s="660"/>
      <c r="Q138" s="660"/>
      <c r="R138" s="660"/>
      <c r="S138" s="51"/>
      <c r="T138" s="51"/>
    </row>
    <row r="139" spans="1:20" ht="15.75" customHeight="1">
      <c r="A139" s="669"/>
      <c r="B139" s="51"/>
      <c r="C139" s="51"/>
      <c r="D139" s="51"/>
      <c r="E139" s="51"/>
      <c r="F139" s="669"/>
      <c r="G139" s="669"/>
      <c r="H139" s="660"/>
      <c r="I139" s="660"/>
      <c r="J139" s="660"/>
      <c r="K139" s="660"/>
      <c r="L139" s="660"/>
      <c r="M139" s="660"/>
      <c r="N139" s="660"/>
      <c r="O139" s="660"/>
      <c r="P139" s="660"/>
      <c r="Q139" s="660"/>
      <c r="R139" s="660"/>
      <c r="S139" s="51"/>
      <c r="T139" s="51"/>
    </row>
    <row r="140" spans="1:20" ht="15.75" customHeight="1">
      <c r="A140" s="669"/>
      <c r="B140" s="51"/>
      <c r="C140" s="51"/>
      <c r="D140" s="51"/>
      <c r="E140" s="51"/>
      <c r="F140" s="669"/>
      <c r="G140" s="669"/>
      <c r="H140" s="660"/>
      <c r="I140" s="660"/>
      <c r="J140" s="660"/>
      <c r="K140" s="660"/>
      <c r="L140" s="660"/>
      <c r="M140" s="660"/>
      <c r="N140" s="660"/>
      <c r="O140" s="660"/>
      <c r="P140" s="660"/>
      <c r="Q140" s="660"/>
      <c r="R140" s="660"/>
      <c r="S140" s="51"/>
      <c r="T140" s="51"/>
    </row>
    <row r="141" spans="1:20" ht="15.75" customHeight="1">
      <c r="A141" s="669"/>
      <c r="B141" s="51"/>
      <c r="C141" s="51"/>
      <c r="D141" s="51"/>
      <c r="E141" s="51"/>
      <c r="F141" s="669"/>
      <c r="G141" s="669"/>
      <c r="H141" s="660"/>
      <c r="I141" s="660"/>
      <c r="J141" s="660"/>
      <c r="K141" s="660"/>
      <c r="L141" s="660"/>
      <c r="M141" s="660"/>
      <c r="N141" s="660"/>
      <c r="O141" s="660"/>
      <c r="P141" s="660"/>
      <c r="Q141" s="660"/>
      <c r="R141" s="660"/>
      <c r="S141" s="51"/>
      <c r="T141" s="51"/>
    </row>
    <row r="142" spans="1:20" ht="15.75" customHeight="1">
      <c r="A142" s="669"/>
      <c r="B142" s="51"/>
      <c r="C142" s="51"/>
      <c r="D142" s="51"/>
      <c r="E142" s="51"/>
      <c r="F142" s="669"/>
      <c r="G142" s="669"/>
      <c r="H142" s="660"/>
      <c r="I142" s="660"/>
      <c r="J142" s="660"/>
      <c r="K142" s="660"/>
      <c r="L142" s="660"/>
      <c r="M142" s="660"/>
      <c r="N142" s="660"/>
      <c r="O142" s="660"/>
      <c r="P142" s="660"/>
      <c r="Q142" s="660"/>
      <c r="R142" s="660"/>
      <c r="S142" s="51"/>
      <c r="T142" s="51"/>
    </row>
    <row r="143" spans="1:20" ht="15.75" customHeight="1">
      <c r="A143" s="669"/>
      <c r="B143" s="51"/>
      <c r="C143" s="51"/>
      <c r="D143" s="51"/>
      <c r="E143" s="51"/>
      <c r="F143" s="669"/>
      <c r="G143" s="669"/>
      <c r="H143" s="660"/>
      <c r="I143" s="660"/>
      <c r="J143" s="660"/>
      <c r="K143" s="660"/>
      <c r="L143" s="660"/>
      <c r="M143" s="660"/>
      <c r="N143" s="660"/>
      <c r="O143" s="660"/>
      <c r="P143" s="660"/>
      <c r="Q143" s="660"/>
      <c r="R143" s="660"/>
      <c r="S143" s="51"/>
      <c r="T143" s="51"/>
    </row>
    <row r="144" spans="1:20" ht="15.75" customHeight="1">
      <c r="A144" s="669"/>
      <c r="B144" s="51"/>
      <c r="C144" s="51"/>
      <c r="D144" s="51"/>
      <c r="E144" s="51"/>
      <c r="F144" s="669"/>
      <c r="G144" s="669"/>
      <c r="H144" s="660"/>
      <c r="I144" s="660"/>
      <c r="J144" s="660"/>
      <c r="K144" s="660"/>
      <c r="L144" s="660"/>
      <c r="M144" s="660"/>
      <c r="N144" s="660"/>
      <c r="O144" s="660"/>
      <c r="P144" s="660"/>
      <c r="Q144" s="660"/>
      <c r="R144" s="660"/>
      <c r="S144" s="51"/>
      <c r="T144" s="51"/>
    </row>
    <row r="145" spans="1:20" ht="15.75" customHeight="1">
      <c r="A145" s="669"/>
      <c r="B145" s="51"/>
      <c r="C145" s="51"/>
      <c r="D145" s="51"/>
      <c r="E145" s="51"/>
      <c r="F145" s="669"/>
      <c r="G145" s="669"/>
      <c r="H145" s="660"/>
      <c r="I145" s="660"/>
      <c r="J145" s="660"/>
      <c r="K145" s="660"/>
      <c r="L145" s="660"/>
      <c r="M145" s="660"/>
      <c r="N145" s="660"/>
      <c r="O145" s="660"/>
      <c r="P145" s="660"/>
      <c r="Q145" s="660"/>
      <c r="R145" s="660"/>
      <c r="S145" s="51"/>
      <c r="T145" s="51"/>
    </row>
    <row r="146" spans="1:20" ht="15.75" customHeight="1">
      <c r="A146" s="669"/>
      <c r="B146" s="51"/>
      <c r="C146" s="51"/>
      <c r="D146" s="51"/>
      <c r="E146" s="51"/>
      <c r="F146" s="669"/>
      <c r="G146" s="669"/>
      <c r="H146" s="660"/>
      <c r="I146" s="660"/>
      <c r="J146" s="660"/>
      <c r="K146" s="660"/>
      <c r="L146" s="660"/>
      <c r="M146" s="660"/>
      <c r="N146" s="660"/>
      <c r="O146" s="660"/>
      <c r="P146" s="660"/>
      <c r="Q146" s="660"/>
      <c r="R146" s="660"/>
      <c r="S146" s="51"/>
      <c r="T146" s="51"/>
    </row>
    <row r="147" spans="1:20" ht="15.75" customHeight="1">
      <c r="A147" s="669"/>
      <c r="B147" s="51"/>
      <c r="C147" s="51"/>
      <c r="D147" s="51"/>
      <c r="E147" s="51"/>
      <c r="F147" s="669"/>
      <c r="G147" s="669"/>
      <c r="H147" s="660"/>
      <c r="I147" s="660"/>
      <c r="J147" s="660"/>
      <c r="K147" s="660"/>
      <c r="L147" s="660"/>
      <c r="M147" s="660"/>
      <c r="N147" s="660"/>
      <c r="O147" s="660"/>
      <c r="P147" s="660"/>
      <c r="Q147" s="660"/>
      <c r="R147" s="660"/>
      <c r="S147" s="51"/>
      <c r="T147" s="51"/>
    </row>
    <row r="148" spans="1:20" ht="15.75" customHeight="1">
      <c r="A148" s="669"/>
      <c r="B148" s="51"/>
      <c r="C148" s="51"/>
      <c r="D148" s="51"/>
      <c r="E148" s="51"/>
      <c r="F148" s="669"/>
      <c r="G148" s="669"/>
      <c r="H148" s="660"/>
      <c r="I148" s="660"/>
      <c r="J148" s="660"/>
      <c r="K148" s="660"/>
      <c r="L148" s="660"/>
      <c r="M148" s="660"/>
      <c r="N148" s="660"/>
      <c r="O148" s="660"/>
      <c r="P148" s="660"/>
      <c r="Q148" s="660"/>
      <c r="R148" s="660"/>
      <c r="S148" s="51"/>
      <c r="T148" s="51"/>
    </row>
    <row r="149" spans="1:20" ht="15.75" customHeight="1">
      <c r="A149" s="669"/>
      <c r="B149" s="51"/>
      <c r="C149" s="51"/>
      <c r="D149" s="51"/>
      <c r="E149" s="51"/>
      <c r="F149" s="669"/>
      <c r="G149" s="669"/>
      <c r="H149" s="660"/>
      <c r="I149" s="660"/>
      <c r="J149" s="660"/>
      <c r="K149" s="660"/>
      <c r="L149" s="660"/>
      <c r="M149" s="660"/>
      <c r="N149" s="660"/>
      <c r="O149" s="660"/>
      <c r="P149" s="660"/>
      <c r="Q149" s="660"/>
      <c r="R149" s="660"/>
      <c r="S149" s="51"/>
      <c r="T149" s="51"/>
    </row>
    <row r="150" spans="1:20" ht="15.75" customHeight="1">
      <c r="A150" s="669"/>
      <c r="B150" s="51"/>
      <c r="C150" s="51"/>
      <c r="D150" s="51"/>
      <c r="E150" s="51"/>
      <c r="F150" s="669"/>
      <c r="G150" s="669"/>
      <c r="H150" s="660"/>
      <c r="I150" s="660"/>
      <c r="J150" s="660"/>
      <c r="K150" s="660"/>
      <c r="L150" s="660"/>
      <c r="M150" s="660"/>
      <c r="N150" s="660"/>
      <c r="O150" s="660"/>
      <c r="P150" s="660"/>
      <c r="Q150" s="660"/>
      <c r="R150" s="660"/>
      <c r="S150" s="51"/>
      <c r="T150" s="51"/>
    </row>
    <row r="151" spans="1:20" ht="15.75" customHeight="1">
      <c r="A151" s="669"/>
      <c r="B151" s="51"/>
      <c r="C151" s="51"/>
      <c r="D151" s="51"/>
      <c r="E151" s="51"/>
      <c r="F151" s="669"/>
      <c r="G151" s="669"/>
      <c r="H151" s="660"/>
      <c r="I151" s="660"/>
      <c r="J151" s="660"/>
      <c r="K151" s="660"/>
      <c r="L151" s="660"/>
      <c r="M151" s="660"/>
      <c r="N151" s="660"/>
      <c r="O151" s="660"/>
      <c r="P151" s="660"/>
      <c r="Q151" s="660"/>
      <c r="R151" s="660"/>
      <c r="S151" s="51"/>
      <c r="T151" s="51"/>
    </row>
    <row r="152" spans="1:20" ht="15.75" customHeight="1">
      <c r="A152" s="669"/>
      <c r="B152" s="51"/>
      <c r="C152" s="51"/>
      <c r="D152" s="51"/>
      <c r="E152" s="51"/>
      <c r="F152" s="669"/>
      <c r="G152" s="669"/>
      <c r="H152" s="660"/>
      <c r="I152" s="660"/>
      <c r="J152" s="660"/>
      <c r="K152" s="660"/>
      <c r="L152" s="660"/>
      <c r="M152" s="660"/>
      <c r="N152" s="660"/>
      <c r="O152" s="660"/>
      <c r="P152" s="660"/>
      <c r="Q152" s="660"/>
      <c r="R152" s="660"/>
      <c r="S152" s="51"/>
      <c r="T152" s="51"/>
    </row>
    <row r="153" spans="1:20" ht="15.75" customHeight="1">
      <c r="A153" s="669"/>
      <c r="B153" s="51"/>
      <c r="C153" s="51"/>
      <c r="D153" s="51"/>
      <c r="E153" s="51"/>
      <c r="F153" s="669"/>
      <c r="G153" s="669"/>
      <c r="H153" s="660"/>
      <c r="I153" s="660"/>
      <c r="J153" s="660"/>
      <c r="K153" s="660"/>
      <c r="L153" s="660"/>
      <c r="M153" s="660"/>
      <c r="N153" s="660"/>
      <c r="O153" s="660"/>
      <c r="P153" s="660"/>
      <c r="Q153" s="660"/>
      <c r="R153" s="660"/>
      <c r="S153" s="51"/>
      <c r="T153" s="51"/>
    </row>
    <row r="154" spans="1:20" ht="15.75" customHeight="1">
      <c r="A154" s="669"/>
      <c r="B154" s="51"/>
      <c r="C154" s="51"/>
      <c r="D154" s="51"/>
      <c r="E154" s="51"/>
      <c r="F154" s="669"/>
      <c r="G154" s="669"/>
      <c r="H154" s="660"/>
      <c r="I154" s="660"/>
      <c r="J154" s="660"/>
      <c r="K154" s="660"/>
      <c r="L154" s="660"/>
      <c r="M154" s="660"/>
      <c r="N154" s="660"/>
      <c r="O154" s="660"/>
      <c r="P154" s="660"/>
      <c r="Q154" s="660"/>
      <c r="R154" s="660"/>
      <c r="S154" s="51"/>
      <c r="T154" s="51"/>
    </row>
    <row r="155" spans="1:20" ht="15.75" customHeight="1">
      <c r="A155" s="669"/>
      <c r="B155" s="51"/>
      <c r="C155" s="51"/>
      <c r="D155" s="51"/>
      <c r="E155" s="51"/>
      <c r="F155" s="669"/>
      <c r="G155" s="669"/>
      <c r="H155" s="660"/>
      <c r="I155" s="660"/>
      <c r="J155" s="660"/>
      <c r="K155" s="660"/>
      <c r="L155" s="660"/>
      <c r="M155" s="660"/>
      <c r="N155" s="660"/>
      <c r="O155" s="660"/>
      <c r="P155" s="660"/>
      <c r="Q155" s="660"/>
      <c r="R155" s="660"/>
      <c r="S155" s="51"/>
      <c r="T155" s="51"/>
    </row>
    <row r="156" spans="1:20" ht="15.75" customHeight="1">
      <c r="A156" s="669"/>
      <c r="B156" s="51"/>
      <c r="C156" s="51"/>
      <c r="D156" s="51"/>
      <c r="E156" s="51"/>
      <c r="F156" s="669"/>
      <c r="G156" s="669"/>
      <c r="H156" s="660"/>
      <c r="I156" s="660"/>
      <c r="J156" s="660"/>
      <c r="K156" s="660"/>
      <c r="L156" s="660"/>
      <c r="M156" s="660"/>
      <c r="N156" s="660"/>
      <c r="O156" s="660"/>
      <c r="P156" s="660"/>
      <c r="Q156" s="660"/>
      <c r="R156" s="660"/>
      <c r="S156" s="51"/>
      <c r="T156" s="51"/>
    </row>
    <row r="157" spans="1:20" ht="15.75" customHeight="1">
      <c r="A157" s="669"/>
      <c r="B157" s="51"/>
      <c r="C157" s="51"/>
      <c r="D157" s="51"/>
      <c r="E157" s="51"/>
      <c r="F157" s="669"/>
      <c r="G157" s="669"/>
      <c r="H157" s="660"/>
      <c r="I157" s="660"/>
      <c r="J157" s="660"/>
      <c r="K157" s="660"/>
      <c r="L157" s="660"/>
      <c r="M157" s="660"/>
      <c r="N157" s="660"/>
      <c r="O157" s="660"/>
      <c r="P157" s="660"/>
      <c r="Q157" s="660"/>
      <c r="R157" s="660"/>
      <c r="S157" s="51"/>
      <c r="T157" s="51"/>
    </row>
    <row r="158" spans="1:20" ht="15.75" customHeight="1">
      <c r="A158" s="669"/>
      <c r="B158" s="51"/>
      <c r="C158" s="51"/>
      <c r="D158" s="51"/>
      <c r="E158" s="51"/>
      <c r="F158" s="669"/>
      <c r="G158" s="669"/>
      <c r="H158" s="660"/>
      <c r="I158" s="660"/>
      <c r="J158" s="660"/>
      <c r="K158" s="660"/>
      <c r="L158" s="660"/>
      <c r="M158" s="660"/>
      <c r="N158" s="660"/>
      <c r="O158" s="660"/>
      <c r="P158" s="660"/>
      <c r="Q158" s="660"/>
      <c r="R158" s="660"/>
      <c r="S158" s="51"/>
      <c r="T158" s="51"/>
    </row>
    <row r="159" spans="1:20" ht="15.75" customHeight="1">
      <c r="A159" s="669"/>
      <c r="B159" s="51"/>
      <c r="C159" s="51"/>
      <c r="D159" s="51"/>
      <c r="E159" s="51"/>
      <c r="F159" s="669"/>
      <c r="G159" s="669"/>
      <c r="H159" s="660"/>
      <c r="I159" s="660"/>
      <c r="J159" s="660"/>
      <c r="K159" s="660"/>
      <c r="L159" s="660"/>
      <c r="M159" s="660"/>
      <c r="N159" s="660"/>
      <c r="O159" s="660"/>
      <c r="P159" s="660"/>
      <c r="Q159" s="660"/>
      <c r="R159" s="660"/>
      <c r="S159" s="51"/>
      <c r="T159" s="51"/>
    </row>
    <row r="160" spans="1:20" ht="15.75" customHeight="1">
      <c r="A160" s="669"/>
      <c r="B160" s="51"/>
      <c r="C160" s="51"/>
      <c r="D160" s="51"/>
      <c r="E160" s="51"/>
      <c r="F160" s="669"/>
      <c r="G160" s="669"/>
      <c r="H160" s="660"/>
      <c r="I160" s="660"/>
      <c r="J160" s="660"/>
      <c r="K160" s="660"/>
      <c r="L160" s="660"/>
      <c r="M160" s="660"/>
      <c r="N160" s="660"/>
      <c r="O160" s="660"/>
      <c r="P160" s="660"/>
      <c r="Q160" s="660"/>
      <c r="R160" s="660"/>
      <c r="S160" s="51"/>
      <c r="T160" s="51"/>
    </row>
    <row r="161" spans="1:20" ht="15.75" customHeight="1">
      <c r="A161" s="669"/>
      <c r="B161" s="51"/>
      <c r="C161" s="51"/>
      <c r="D161" s="51"/>
      <c r="E161" s="51"/>
      <c r="F161" s="669"/>
      <c r="G161" s="669"/>
      <c r="H161" s="660"/>
      <c r="I161" s="660"/>
      <c r="J161" s="660"/>
      <c r="K161" s="660"/>
      <c r="L161" s="660"/>
      <c r="M161" s="660"/>
      <c r="N161" s="660"/>
      <c r="O161" s="660"/>
      <c r="P161" s="660"/>
      <c r="Q161" s="660"/>
      <c r="R161" s="660"/>
      <c r="S161" s="51"/>
      <c r="T161" s="51"/>
    </row>
    <row r="162" spans="1:20" ht="15.75" customHeight="1">
      <c r="A162" s="669"/>
      <c r="B162" s="51"/>
      <c r="C162" s="51"/>
      <c r="D162" s="51"/>
      <c r="E162" s="51"/>
      <c r="F162" s="669"/>
      <c r="G162" s="669"/>
      <c r="H162" s="660"/>
      <c r="I162" s="660"/>
      <c r="J162" s="660"/>
      <c r="K162" s="660"/>
      <c r="L162" s="660"/>
      <c r="M162" s="660"/>
      <c r="N162" s="660"/>
      <c r="O162" s="660"/>
      <c r="P162" s="660"/>
      <c r="Q162" s="660"/>
      <c r="R162" s="660"/>
      <c r="S162" s="51"/>
      <c r="T162" s="51"/>
    </row>
    <row r="163" spans="1:20" ht="15.75" customHeight="1">
      <c r="A163" s="669"/>
      <c r="B163" s="51"/>
      <c r="C163" s="51"/>
      <c r="D163" s="51"/>
      <c r="E163" s="51"/>
      <c r="F163" s="669"/>
      <c r="G163" s="669"/>
      <c r="H163" s="660"/>
      <c r="I163" s="660"/>
      <c r="J163" s="660"/>
      <c r="K163" s="660"/>
      <c r="L163" s="660"/>
      <c r="M163" s="660"/>
      <c r="N163" s="660"/>
      <c r="O163" s="660"/>
      <c r="P163" s="660"/>
      <c r="Q163" s="660"/>
      <c r="R163" s="660"/>
      <c r="S163" s="51"/>
      <c r="T163" s="51"/>
    </row>
    <row r="164" spans="1:20" ht="15.75" customHeight="1">
      <c r="A164" s="669"/>
      <c r="B164" s="51"/>
      <c r="C164" s="51"/>
      <c r="D164" s="51"/>
      <c r="E164" s="51"/>
      <c r="F164" s="669"/>
      <c r="G164" s="669"/>
      <c r="H164" s="660"/>
      <c r="I164" s="660"/>
      <c r="J164" s="660"/>
      <c r="K164" s="660"/>
      <c r="L164" s="660"/>
      <c r="M164" s="660"/>
      <c r="N164" s="660"/>
      <c r="O164" s="660"/>
      <c r="P164" s="660"/>
      <c r="Q164" s="660"/>
      <c r="R164" s="660"/>
      <c r="S164" s="51"/>
      <c r="T164" s="51"/>
    </row>
    <row r="165" spans="1:20" ht="15.75" customHeight="1">
      <c r="A165" s="669"/>
      <c r="B165" s="51"/>
      <c r="C165" s="51"/>
      <c r="D165" s="51"/>
      <c r="E165" s="51"/>
      <c r="F165" s="669"/>
      <c r="G165" s="669"/>
      <c r="H165" s="660"/>
      <c r="I165" s="660"/>
      <c r="J165" s="660"/>
      <c r="K165" s="660"/>
      <c r="L165" s="660"/>
      <c r="M165" s="660"/>
      <c r="N165" s="660"/>
      <c r="O165" s="660"/>
      <c r="P165" s="660"/>
      <c r="Q165" s="660"/>
      <c r="R165" s="660"/>
      <c r="S165" s="51"/>
      <c r="T165" s="51"/>
    </row>
    <row r="166" spans="1:20" ht="15.75" customHeight="1">
      <c r="A166" s="669"/>
      <c r="B166" s="51"/>
      <c r="C166" s="51"/>
      <c r="D166" s="51"/>
      <c r="E166" s="51"/>
      <c r="F166" s="669"/>
      <c r="G166" s="669"/>
      <c r="H166" s="660"/>
      <c r="I166" s="660"/>
      <c r="J166" s="660"/>
      <c r="K166" s="660"/>
      <c r="L166" s="660"/>
      <c r="M166" s="660"/>
      <c r="N166" s="660"/>
      <c r="O166" s="660"/>
      <c r="P166" s="660"/>
      <c r="Q166" s="660"/>
      <c r="R166" s="660"/>
      <c r="S166" s="51"/>
      <c r="T166" s="51"/>
    </row>
    <row r="167" spans="1:20" ht="15.75" customHeight="1">
      <c r="A167" s="669"/>
      <c r="B167" s="51"/>
      <c r="C167" s="51"/>
      <c r="D167" s="51"/>
      <c r="E167" s="51"/>
      <c r="F167" s="669"/>
      <c r="G167" s="669"/>
      <c r="H167" s="660"/>
      <c r="I167" s="660"/>
      <c r="J167" s="660"/>
      <c r="K167" s="660"/>
      <c r="L167" s="660"/>
      <c r="M167" s="660"/>
      <c r="N167" s="660"/>
      <c r="O167" s="660"/>
      <c r="P167" s="660"/>
      <c r="Q167" s="660"/>
      <c r="R167" s="660"/>
      <c r="S167" s="51"/>
      <c r="T167" s="51"/>
    </row>
    <row r="168" spans="1:20" ht="15.75" customHeight="1">
      <c r="A168" s="669"/>
      <c r="B168" s="51"/>
      <c r="C168" s="51"/>
      <c r="D168" s="51"/>
      <c r="E168" s="51"/>
      <c r="F168" s="669"/>
      <c r="G168" s="669"/>
      <c r="H168" s="660"/>
      <c r="I168" s="660"/>
      <c r="J168" s="660"/>
      <c r="K168" s="660"/>
      <c r="L168" s="660"/>
      <c r="M168" s="660"/>
      <c r="N168" s="660"/>
      <c r="O168" s="660"/>
      <c r="P168" s="660"/>
      <c r="Q168" s="660"/>
      <c r="R168" s="660"/>
      <c r="S168" s="51"/>
      <c r="T168" s="51"/>
    </row>
    <row r="169" spans="1:20" ht="15.75" customHeight="1">
      <c r="A169" s="669"/>
      <c r="B169" s="51"/>
      <c r="C169" s="51"/>
      <c r="D169" s="51"/>
      <c r="E169" s="51"/>
      <c r="F169" s="669"/>
      <c r="G169" s="669"/>
      <c r="H169" s="660"/>
      <c r="I169" s="660"/>
      <c r="J169" s="660"/>
      <c r="K169" s="660"/>
      <c r="L169" s="660"/>
      <c r="M169" s="660"/>
      <c r="N169" s="660"/>
      <c r="O169" s="660"/>
      <c r="P169" s="660"/>
      <c r="Q169" s="660"/>
      <c r="R169" s="660"/>
      <c r="S169" s="51"/>
      <c r="T169" s="51"/>
    </row>
    <row r="170" spans="1:20" ht="15.75" customHeight="1">
      <c r="A170" s="669"/>
      <c r="B170" s="51"/>
      <c r="C170" s="51"/>
      <c r="D170" s="51"/>
      <c r="E170" s="51"/>
      <c r="F170" s="669"/>
      <c r="G170" s="669"/>
      <c r="H170" s="660"/>
      <c r="I170" s="660"/>
      <c r="J170" s="660"/>
      <c r="K170" s="660"/>
      <c r="L170" s="660"/>
      <c r="M170" s="660"/>
      <c r="N170" s="660"/>
      <c r="O170" s="660"/>
      <c r="P170" s="660"/>
      <c r="Q170" s="660"/>
      <c r="R170" s="660"/>
      <c r="S170" s="51"/>
      <c r="T170" s="51"/>
    </row>
    <row r="171" spans="1:20" ht="15.75" customHeight="1">
      <c r="A171" s="669"/>
      <c r="B171" s="51"/>
      <c r="C171" s="51"/>
      <c r="D171" s="51"/>
      <c r="E171" s="51"/>
      <c r="F171" s="669"/>
      <c r="G171" s="669"/>
      <c r="H171" s="660"/>
      <c r="I171" s="660"/>
      <c r="J171" s="660"/>
      <c r="K171" s="660"/>
      <c r="L171" s="660"/>
      <c r="M171" s="660"/>
      <c r="N171" s="660"/>
      <c r="O171" s="660"/>
      <c r="P171" s="660"/>
      <c r="Q171" s="660"/>
      <c r="R171" s="660"/>
      <c r="S171" s="51"/>
      <c r="T171" s="51"/>
    </row>
    <row r="172" spans="1:20" ht="15.75" customHeight="1">
      <c r="A172" s="669"/>
      <c r="B172" s="51"/>
      <c r="C172" s="51"/>
      <c r="D172" s="51"/>
      <c r="E172" s="51"/>
      <c r="F172" s="669"/>
      <c r="G172" s="669"/>
      <c r="H172" s="660"/>
      <c r="I172" s="660"/>
      <c r="J172" s="660"/>
      <c r="K172" s="660"/>
      <c r="L172" s="660"/>
      <c r="M172" s="660"/>
      <c r="N172" s="660"/>
      <c r="O172" s="660"/>
      <c r="P172" s="660"/>
      <c r="Q172" s="660"/>
      <c r="R172" s="660"/>
      <c r="S172" s="51"/>
      <c r="T172" s="51"/>
    </row>
    <row r="173" spans="1:20" ht="15.75" customHeight="1">
      <c r="A173" s="669"/>
      <c r="B173" s="51"/>
      <c r="C173" s="51"/>
      <c r="D173" s="51"/>
      <c r="E173" s="51"/>
      <c r="F173" s="669"/>
      <c r="G173" s="669"/>
      <c r="H173" s="660"/>
      <c r="I173" s="660"/>
      <c r="J173" s="660"/>
      <c r="K173" s="660"/>
      <c r="L173" s="660"/>
      <c r="M173" s="660"/>
      <c r="N173" s="660"/>
      <c r="O173" s="660"/>
      <c r="P173" s="660"/>
      <c r="Q173" s="660"/>
      <c r="R173" s="660"/>
      <c r="S173" s="51"/>
      <c r="T173" s="51"/>
    </row>
    <row r="174" spans="1:20" ht="15.75" customHeight="1">
      <c r="A174" s="669"/>
      <c r="B174" s="51"/>
      <c r="C174" s="51"/>
      <c r="D174" s="51"/>
      <c r="E174" s="51"/>
      <c r="F174" s="669"/>
      <c r="G174" s="669"/>
      <c r="H174" s="660"/>
      <c r="I174" s="660"/>
      <c r="J174" s="660"/>
      <c r="K174" s="660"/>
      <c r="L174" s="660"/>
      <c r="M174" s="660"/>
      <c r="N174" s="660"/>
      <c r="O174" s="660"/>
      <c r="P174" s="660"/>
      <c r="Q174" s="660"/>
      <c r="R174" s="660"/>
      <c r="S174" s="51"/>
      <c r="T174" s="51"/>
    </row>
    <row r="175" spans="1:20" ht="15.75" customHeight="1">
      <c r="A175" s="669"/>
      <c r="B175" s="51"/>
      <c r="C175" s="51"/>
      <c r="D175" s="51"/>
      <c r="E175" s="51"/>
      <c r="F175" s="669"/>
      <c r="G175" s="669"/>
      <c r="H175" s="660"/>
      <c r="I175" s="660"/>
      <c r="J175" s="660"/>
      <c r="K175" s="660"/>
      <c r="L175" s="660"/>
      <c r="M175" s="660"/>
      <c r="N175" s="660"/>
      <c r="O175" s="660"/>
      <c r="P175" s="660"/>
      <c r="Q175" s="660"/>
      <c r="R175" s="660"/>
      <c r="S175" s="51"/>
      <c r="T175" s="51"/>
    </row>
    <row r="176" spans="1:20" ht="15.75" customHeight="1">
      <c r="A176" s="669"/>
      <c r="B176" s="51"/>
      <c r="C176" s="51"/>
      <c r="D176" s="51"/>
      <c r="E176" s="51"/>
      <c r="F176" s="669"/>
      <c r="G176" s="669"/>
      <c r="H176" s="660"/>
      <c r="I176" s="660"/>
      <c r="J176" s="660"/>
      <c r="K176" s="660"/>
      <c r="L176" s="660"/>
      <c r="M176" s="660"/>
      <c r="N176" s="660"/>
      <c r="O176" s="660"/>
      <c r="P176" s="660"/>
      <c r="Q176" s="660"/>
      <c r="R176" s="660"/>
      <c r="S176" s="51"/>
      <c r="T176" s="51"/>
    </row>
    <row r="177" spans="1:20" ht="15.75" customHeight="1">
      <c r="A177" s="669"/>
      <c r="B177" s="51"/>
      <c r="C177" s="51"/>
      <c r="D177" s="51"/>
      <c r="E177" s="51"/>
      <c r="F177" s="669"/>
      <c r="G177" s="669"/>
      <c r="H177" s="660"/>
      <c r="I177" s="660"/>
      <c r="J177" s="660"/>
      <c r="K177" s="660"/>
      <c r="L177" s="660"/>
      <c r="M177" s="660"/>
      <c r="N177" s="660"/>
      <c r="O177" s="660"/>
      <c r="P177" s="660"/>
      <c r="Q177" s="660"/>
      <c r="R177" s="660"/>
      <c r="S177" s="51"/>
      <c r="T177" s="51"/>
    </row>
    <row r="178" spans="1:20" ht="15.75" customHeight="1">
      <c r="A178" s="669"/>
      <c r="B178" s="51"/>
      <c r="C178" s="51"/>
      <c r="D178" s="51"/>
      <c r="E178" s="51"/>
      <c r="F178" s="669"/>
      <c r="G178" s="669"/>
      <c r="H178" s="660"/>
      <c r="I178" s="660"/>
      <c r="J178" s="660"/>
      <c r="K178" s="660"/>
      <c r="L178" s="660"/>
      <c r="M178" s="660"/>
      <c r="N178" s="660"/>
      <c r="O178" s="660"/>
      <c r="P178" s="660"/>
      <c r="Q178" s="660"/>
      <c r="R178" s="660"/>
      <c r="S178" s="51"/>
      <c r="T178" s="51"/>
    </row>
    <row r="179" spans="1:20" ht="15.75" customHeight="1">
      <c r="A179" s="669"/>
      <c r="B179" s="51"/>
      <c r="C179" s="51"/>
      <c r="D179" s="51"/>
      <c r="E179" s="51"/>
      <c r="F179" s="669"/>
      <c r="G179" s="669"/>
      <c r="H179" s="660"/>
      <c r="I179" s="660"/>
      <c r="J179" s="660"/>
      <c r="K179" s="660"/>
      <c r="L179" s="660"/>
      <c r="M179" s="660"/>
      <c r="N179" s="660"/>
      <c r="O179" s="660"/>
      <c r="P179" s="660"/>
      <c r="Q179" s="660"/>
      <c r="R179" s="660"/>
      <c r="S179" s="51"/>
      <c r="T179" s="51"/>
    </row>
    <row r="180" spans="1:20" ht="15.75" customHeight="1">
      <c r="A180" s="669"/>
      <c r="B180" s="51"/>
      <c r="C180" s="51"/>
      <c r="D180" s="51"/>
      <c r="E180" s="51"/>
      <c r="F180" s="669"/>
      <c r="G180" s="669"/>
      <c r="H180" s="660"/>
      <c r="I180" s="660"/>
      <c r="J180" s="660"/>
      <c r="K180" s="660"/>
      <c r="L180" s="660"/>
      <c r="M180" s="660"/>
      <c r="N180" s="660"/>
      <c r="O180" s="660"/>
      <c r="P180" s="660"/>
      <c r="Q180" s="660"/>
      <c r="R180" s="660"/>
      <c r="S180" s="51"/>
      <c r="T180" s="51"/>
    </row>
    <row r="181" spans="1:20" ht="15.75" customHeight="1">
      <c r="A181" s="669"/>
      <c r="B181" s="51"/>
      <c r="C181" s="51"/>
      <c r="D181" s="51"/>
      <c r="E181" s="51"/>
      <c r="F181" s="669"/>
      <c r="G181" s="669"/>
      <c r="H181" s="660"/>
      <c r="I181" s="660"/>
      <c r="J181" s="660"/>
      <c r="K181" s="660"/>
      <c r="L181" s="660"/>
      <c r="M181" s="660"/>
      <c r="N181" s="660"/>
      <c r="O181" s="660"/>
      <c r="P181" s="660"/>
      <c r="Q181" s="660"/>
      <c r="R181" s="660"/>
      <c r="S181" s="51"/>
      <c r="T181" s="51"/>
    </row>
    <row r="182" spans="1:20" ht="15.75" customHeight="1">
      <c r="A182" s="669"/>
      <c r="B182" s="51"/>
      <c r="C182" s="51"/>
      <c r="D182" s="51"/>
      <c r="E182" s="51"/>
      <c r="F182" s="669"/>
      <c r="G182" s="669"/>
      <c r="H182" s="660"/>
      <c r="I182" s="660"/>
      <c r="J182" s="660"/>
      <c r="K182" s="660"/>
      <c r="L182" s="660"/>
      <c r="M182" s="660"/>
      <c r="N182" s="660"/>
      <c r="O182" s="660"/>
      <c r="P182" s="660"/>
      <c r="Q182" s="660"/>
      <c r="R182" s="660"/>
      <c r="S182" s="51"/>
      <c r="T182" s="51"/>
    </row>
    <row r="183" spans="1:20" ht="15.75" customHeight="1">
      <c r="A183" s="669"/>
      <c r="B183" s="51"/>
      <c r="C183" s="51"/>
      <c r="D183" s="51"/>
      <c r="E183" s="51"/>
      <c r="F183" s="669"/>
      <c r="G183" s="669"/>
      <c r="H183" s="660"/>
      <c r="I183" s="660"/>
      <c r="J183" s="660"/>
      <c r="K183" s="660"/>
      <c r="L183" s="660"/>
      <c r="M183" s="660"/>
      <c r="N183" s="660"/>
      <c r="O183" s="660"/>
      <c r="P183" s="660"/>
      <c r="Q183" s="660"/>
      <c r="R183" s="660"/>
      <c r="S183" s="51"/>
      <c r="T183" s="51"/>
    </row>
    <row r="184" spans="1:20" ht="15.75" customHeight="1">
      <c r="A184" s="669"/>
      <c r="B184" s="51"/>
      <c r="C184" s="51"/>
      <c r="D184" s="51"/>
      <c r="E184" s="51"/>
      <c r="F184" s="669"/>
      <c r="G184" s="669"/>
      <c r="H184" s="660"/>
      <c r="I184" s="660"/>
      <c r="J184" s="660"/>
      <c r="K184" s="660"/>
      <c r="L184" s="660"/>
      <c r="M184" s="660"/>
      <c r="N184" s="660"/>
      <c r="O184" s="660"/>
      <c r="P184" s="660"/>
      <c r="Q184" s="660"/>
      <c r="R184" s="660"/>
      <c r="S184" s="51"/>
      <c r="T184" s="51"/>
    </row>
    <row r="185" spans="1:20" ht="15.75" customHeight="1">
      <c r="A185" s="669"/>
      <c r="B185" s="51"/>
      <c r="C185" s="51"/>
      <c r="D185" s="51"/>
      <c r="E185" s="51"/>
      <c r="F185" s="669"/>
      <c r="G185" s="669"/>
      <c r="H185" s="660"/>
      <c r="I185" s="660"/>
      <c r="J185" s="660"/>
      <c r="K185" s="660"/>
      <c r="L185" s="660"/>
      <c r="M185" s="660"/>
      <c r="N185" s="660"/>
      <c r="O185" s="660"/>
      <c r="P185" s="660"/>
      <c r="Q185" s="660"/>
      <c r="R185" s="660"/>
      <c r="S185" s="51"/>
      <c r="T185" s="51"/>
    </row>
    <row r="186" spans="1:20" ht="15.75" customHeight="1">
      <c r="A186" s="669"/>
      <c r="B186" s="51"/>
      <c r="C186" s="51"/>
      <c r="D186" s="51"/>
      <c r="E186" s="51"/>
      <c r="F186" s="669"/>
      <c r="G186" s="669"/>
      <c r="H186" s="660"/>
      <c r="I186" s="660"/>
      <c r="J186" s="660"/>
      <c r="K186" s="660"/>
      <c r="L186" s="660"/>
      <c r="M186" s="660"/>
      <c r="N186" s="660"/>
      <c r="O186" s="660"/>
      <c r="P186" s="660"/>
      <c r="Q186" s="660"/>
      <c r="R186" s="660"/>
      <c r="S186" s="51"/>
      <c r="T186" s="51"/>
    </row>
    <row r="187" spans="1:20" ht="15.75" customHeight="1">
      <c r="A187" s="669"/>
      <c r="B187" s="51"/>
      <c r="C187" s="51"/>
      <c r="D187" s="51"/>
      <c r="E187" s="51"/>
      <c r="F187" s="669"/>
      <c r="G187" s="669"/>
      <c r="H187" s="660"/>
      <c r="I187" s="660"/>
      <c r="J187" s="660"/>
      <c r="K187" s="660"/>
      <c r="L187" s="660"/>
      <c r="M187" s="660"/>
      <c r="N187" s="660"/>
      <c r="O187" s="660"/>
      <c r="P187" s="660"/>
      <c r="Q187" s="660"/>
      <c r="R187" s="660"/>
      <c r="S187" s="51"/>
      <c r="T187" s="51"/>
    </row>
    <row r="188" spans="1:20" ht="15.75" customHeight="1">
      <c r="A188" s="669"/>
      <c r="B188" s="51"/>
      <c r="C188" s="51"/>
      <c r="D188" s="51"/>
      <c r="E188" s="51"/>
      <c r="F188" s="669"/>
      <c r="G188" s="669"/>
      <c r="H188" s="660"/>
      <c r="I188" s="660"/>
      <c r="J188" s="660"/>
      <c r="K188" s="660"/>
      <c r="L188" s="660"/>
      <c r="M188" s="660"/>
      <c r="N188" s="660"/>
      <c r="O188" s="660"/>
      <c r="P188" s="660"/>
      <c r="Q188" s="660"/>
      <c r="R188" s="660"/>
      <c r="S188" s="51"/>
      <c r="T188" s="51"/>
    </row>
    <row r="189" spans="1:20" ht="15.75" customHeight="1">
      <c r="A189" s="669"/>
      <c r="B189" s="51"/>
      <c r="C189" s="51"/>
      <c r="D189" s="51"/>
      <c r="E189" s="51"/>
      <c r="F189" s="669"/>
      <c r="G189" s="669"/>
      <c r="H189" s="660"/>
      <c r="I189" s="660"/>
      <c r="J189" s="660"/>
      <c r="K189" s="660"/>
      <c r="L189" s="660"/>
      <c r="M189" s="660"/>
      <c r="N189" s="660"/>
      <c r="O189" s="660"/>
      <c r="P189" s="660"/>
      <c r="Q189" s="660"/>
      <c r="R189" s="660"/>
      <c r="S189" s="51"/>
      <c r="T189" s="51"/>
    </row>
    <row r="190" spans="1:20" ht="15.75" customHeight="1">
      <c r="A190" s="669"/>
      <c r="B190" s="51"/>
      <c r="C190" s="51"/>
      <c r="D190" s="51"/>
      <c r="E190" s="51"/>
      <c r="F190" s="669"/>
      <c r="G190" s="669"/>
      <c r="H190" s="660"/>
      <c r="I190" s="660"/>
      <c r="J190" s="660"/>
      <c r="K190" s="660"/>
      <c r="L190" s="660"/>
      <c r="M190" s="660"/>
      <c r="N190" s="660"/>
      <c r="O190" s="660"/>
      <c r="P190" s="660"/>
      <c r="Q190" s="660"/>
      <c r="R190" s="660"/>
      <c r="S190" s="51"/>
      <c r="T190" s="51"/>
    </row>
    <row r="191" spans="1:20" ht="15.75" customHeight="1">
      <c r="A191" s="669"/>
      <c r="B191" s="51"/>
      <c r="C191" s="51"/>
      <c r="D191" s="51"/>
      <c r="E191" s="51"/>
      <c r="F191" s="669"/>
      <c r="G191" s="669"/>
      <c r="H191" s="660"/>
      <c r="I191" s="660"/>
      <c r="J191" s="660"/>
      <c r="K191" s="660"/>
      <c r="L191" s="660"/>
      <c r="M191" s="660"/>
      <c r="N191" s="660"/>
      <c r="O191" s="660"/>
      <c r="P191" s="660"/>
      <c r="Q191" s="660"/>
      <c r="R191" s="660"/>
      <c r="S191" s="51"/>
      <c r="T191" s="51"/>
    </row>
    <row r="192" spans="1:20" ht="15.75" customHeight="1">
      <c r="A192" s="669"/>
      <c r="B192" s="51"/>
      <c r="C192" s="51"/>
      <c r="D192" s="51"/>
      <c r="E192" s="51"/>
      <c r="F192" s="669"/>
      <c r="G192" s="669"/>
      <c r="H192" s="660"/>
      <c r="I192" s="660"/>
      <c r="J192" s="660"/>
      <c r="K192" s="660"/>
      <c r="L192" s="660"/>
      <c r="M192" s="660"/>
      <c r="N192" s="660"/>
      <c r="O192" s="660"/>
      <c r="P192" s="660"/>
      <c r="Q192" s="660"/>
      <c r="R192" s="660"/>
      <c r="S192" s="51"/>
      <c r="T192" s="51"/>
    </row>
    <row r="193" spans="1:20" ht="15.75" customHeight="1">
      <c r="A193" s="669"/>
      <c r="B193" s="51"/>
      <c r="C193" s="51"/>
      <c r="D193" s="51"/>
      <c r="E193" s="51"/>
      <c r="F193" s="669"/>
      <c r="G193" s="669"/>
      <c r="H193" s="660"/>
      <c r="I193" s="660"/>
      <c r="J193" s="660"/>
      <c r="K193" s="660"/>
      <c r="L193" s="660"/>
      <c r="M193" s="660"/>
      <c r="N193" s="660"/>
      <c r="O193" s="660"/>
      <c r="P193" s="660"/>
      <c r="Q193" s="660"/>
      <c r="R193" s="660"/>
      <c r="S193" s="51"/>
      <c r="T193" s="51"/>
    </row>
    <row r="194" spans="1:20" ht="15.75" customHeight="1">
      <c r="A194" s="669"/>
      <c r="B194" s="51"/>
      <c r="C194" s="51"/>
      <c r="D194" s="51"/>
      <c r="E194" s="51"/>
      <c r="F194" s="669"/>
      <c r="G194" s="669"/>
      <c r="H194" s="660"/>
      <c r="I194" s="660"/>
      <c r="J194" s="660"/>
      <c r="K194" s="660"/>
      <c r="L194" s="660"/>
      <c r="M194" s="660"/>
      <c r="N194" s="660"/>
      <c r="O194" s="660"/>
      <c r="P194" s="660"/>
      <c r="Q194" s="660"/>
      <c r="R194" s="660"/>
      <c r="S194" s="51"/>
      <c r="T194" s="51"/>
    </row>
    <row r="195" spans="1:20" ht="15.75" customHeight="1">
      <c r="A195" s="669"/>
      <c r="B195" s="51"/>
      <c r="C195" s="51"/>
      <c r="D195" s="51"/>
      <c r="E195" s="51"/>
      <c r="F195" s="669"/>
      <c r="G195" s="669"/>
      <c r="H195" s="660"/>
      <c r="I195" s="660"/>
      <c r="J195" s="660"/>
      <c r="K195" s="660"/>
      <c r="L195" s="660"/>
      <c r="M195" s="660"/>
      <c r="N195" s="660"/>
      <c r="O195" s="660"/>
      <c r="P195" s="660"/>
      <c r="Q195" s="660"/>
      <c r="R195" s="660"/>
      <c r="S195" s="51"/>
      <c r="T195" s="51"/>
    </row>
    <row r="196" spans="1:20" ht="15.75" customHeight="1">
      <c r="A196" s="669"/>
      <c r="B196" s="51"/>
      <c r="C196" s="51"/>
      <c r="D196" s="51"/>
      <c r="E196" s="51"/>
      <c r="F196" s="669"/>
      <c r="G196" s="669"/>
      <c r="H196" s="660"/>
      <c r="I196" s="660"/>
      <c r="J196" s="660"/>
      <c r="K196" s="660"/>
      <c r="L196" s="660"/>
      <c r="M196" s="660"/>
      <c r="N196" s="660"/>
      <c r="O196" s="660"/>
      <c r="P196" s="660"/>
      <c r="Q196" s="660"/>
      <c r="R196" s="660"/>
      <c r="S196" s="51"/>
      <c r="T196" s="51"/>
    </row>
    <row r="197" spans="1:20" ht="15.75" customHeight="1">
      <c r="A197" s="669"/>
      <c r="B197" s="51"/>
      <c r="C197" s="51"/>
      <c r="D197" s="51"/>
      <c r="E197" s="51"/>
      <c r="F197" s="669"/>
      <c r="G197" s="669"/>
      <c r="H197" s="660"/>
      <c r="I197" s="660"/>
      <c r="J197" s="660"/>
      <c r="K197" s="660"/>
      <c r="L197" s="660"/>
      <c r="M197" s="660"/>
      <c r="N197" s="660"/>
      <c r="O197" s="660"/>
      <c r="P197" s="660"/>
      <c r="Q197" s="660"/>
      <c r="R197" s="660"/>
      <c r="S197" s="51"/>
      <c r="T197" s="51"/>
    </row>
    <row r="198" spans="1:20" ht="15.75" customHeight="1">
      <c r="A198" s="669"/>
      <c r="B198" s="51"/>
      <c r="C198" s="51"/>
      <c r="D198" s="51"/>
      <c r="E198" s="51"/>
      <c r="F198" s="669"/>
      <c r="G198" s="669"/>
      <c r="H198" s="660"/>
      <c r="I198" s="660"/>
      <c r="J198" s="660"/>
      <c r="K198" s="660"/>
      <c r="L198" s="660"/>
      <c r="M198" s="660"/>
      <c r="N198" s="660"/>
      <c r="O198" s="660"/>
      <c r="P198" s="660"/>
      <c r="Q198" s="660"/>
      <c r="R198" s="660"/>
      <c r="S198" s="51"/>
      <c r="T198" s="51"/>
    </row>
    <row r="199" spans="1:20" ht="15.75" customHeight="1">
      <c r="A199" s="669"/>
      <c r="B199" s="51"/>
      <c r="C199" s="51"/>
      <c r="D199" s="51"/>
      <c r="E199" s="51"/>
      <c r="F199" s="669"/>
      <c r="G199" s="669"/>
      <c r="H199" s="660"/>
      <c r="I199" s="660"/>
      <c r="J199" s="660"/>
      <c r="K199" s="660"/>
      <c r="L199" s="660"/>
      <c r="M199" s="660"/>
      <c r="N199" s="660"/>
      <c r="O199" s="660"/>
      <c r="P199" s="660"/>
      <c r="Q199" s="660"/>
      <c r="R199" s="660"/>
      <c r="S199" s="51"/>
      <c r="T199" s="51"/>
    </row>
    <row r="200" spans="1:20" ht="15.75" customHeight="1">
      <c r="A200" s="669"/>
      <c r="B200" s="51"/>
      <c r="C200" s="51"/>
      <c r="D200" s="51"/>
      <c r="E200" s="51"/>
      <c r="F200" s="669"/>
      <c r="G200" s="669"/>
      <c r="H200" s="660"/>
      <c r="I200" s="660"/>
      <c r="J200" s="660"/>
      <c r="K200" s="660"/>
      <c r="L200" s="660"/>
      <c r="M200" s="660"/>
      <c r="N200" s="660"/>
      <c r="O200" s="660"/>
      <c r="P200" s="660"/>
      <c r="Q200" s="660"/>
      <c r="R200" s="660"/>
      <c r="S200" s="51"/>
      <c r="T200" s="51"/>
    </row>
    <row r="201" spans="1:20" ht="15.75" customHeight="1">
      <c r="A201" s="669"/>
      <c r="B201" s="51"/>
      <c r="C201" s="51"/>
      <c r="D201" s="51"/>
      <c r="E201" s="51"/>
      <c r="F201" s="669"/>
      <c r="G201" s="669"/>
      <c r="H201" s="660"/>
      <c r="I201" s="660"/>
      <c r="J201" s="660"/>
      <c r="K201" s="660"/>
      <c r="L201" s="660"/>
      <c r="M201" s="660"/>
      <c r="N201" s="660"/>
      <c r="O201" s="660"/>
      <c r="P201" s="660"/>
      <c r="Q201" s="660"/>
      <c r="R201" s="660"/>
      <c r="S201" s="51"/>
      <c r="T201" s="51"/>
    </row>
    <row r="202" spans="1:20" ht="15.75" customHeight="1">
      <c r="A202" s="669"/>
      <c r="B202" s="51"/>
      <c r="C202" s="51"/>
      <c r="D202" s="51"/>
      <c r="E202" s="51"/>
      <c r="F202" s="669"/>
      <c r="G202" s="669"/>
      <c r="H202" s="660"/>
      <c r="I202" s="660"/>
      <c r="J202" s="660"/>
      <c r="K202" s="660"/>
      <c r="L202" s="660"/>
      <c r="M202" s="660"/>
      <c r="N202" s="660"/>
      <c r="O202" s="660"/>
      <c r="P202" s="660"/>
      <c r="Q202" s="660"/>
      <c r="R202" s="660"/>
      <c r="S202" s="51"/>
      <c r="T202" s="51"/>
    </row>
    <row r="203" spans="1:20" ht="15.75" customHeight="1">
      <c r="A203" s="669"/>
      <c r="B203" s="51"/>
      <c r="C203" s="51"/>
      <c r="D203" s="51"/>
      <c r="E203" s="51"/>
      <c r="F203" s="669"/>
      <c r="G203" s="669"/>
      <c r="H203" s="660"/>
      <c r="I203" s="660"/>
      <c r="J203" s="660"/>
      <c r="K203" s="660"/>
      <c r="L203" s="660"/>
      <c r="M203" s="660"/>
      <c r="N203" s="660"/>
      <c r="O203" s="660"/>
      <c r="P203" s="660"/>
      <c r="Q203" s="660"/>
      <c r="R203" s="660"/>
      <c r="S203" s="51"/>
      <c r="T203" s="51"/>
    </row>
    <row r="204" spans="1:20" ht="15.75" customHeight="1">
      <c r="A204" s="669"/>
      <c r="B204" s="51"/>
      <c r="C204" s="51"/>
      <c r="D204" s="51"/>
      <c r="E204" s="51"/>
      <c r="F204" s="669"/>
      <c r="G204" s="669"/>
      <c r="H204" s="660"/>
      <c r="I204" s="660"/>
      <c r="J204" s="660"/>
      <c r="K204" s="660"/>
      <c r="L204" s="660"/>
      <c r="M204" s="660"/>
      <c r="N204" s="660"/>
      <c r="O204" s="660"/>
      <c r="P204" s="660"/>
      <c r="Q204" s="660"/>
      <c r="R204" s="660"/>
      <c r="S204" s="51"/>
      <c r="T204" s="51"/>
    </row>
    <row r="205" spans="1:20" ht="15.75" customHeight="1">
      <c r="A205" s="669"/>
      <c r="B205" s="51"/>
      <c r="C205" s="51"/>
      <c r="D205" s="51"/>
      <c r="E205" s="51"/>
      <c r="F205" s="669"/>
      <c r="G205" s="669"/>
      <c r="H205" s="660"/>
      <c r="I205" s="660"/>
      <c r="J205" s="660"/>
      <c r="K205" s="660"/>
      <c r="L205" s="660"/>
      <c r="M205" s="660"/>
      <c r="N205" s="660"/>
      <c r="O205" s="660"/>
      <c r="P205" s="660"/>
      <c r="Q205" s="660"/>
      <c r="R205" s="660"/>
      <c r="S205" s="51"/>
      <c r="T205" s="51"/>
    </row>
    <row r="206" spans="1:20" ht="15.75" customHeight="1">
      <c r="A206" s="669"/>
      <c r="B206" s="51"/>
      <c r="C206" s="51"/>
      <c r="D206" s="51"/>
      <c r="E206" s="51"/>
      <c r="F206" s="669"/>
      <c r="G206" s="669"/>
      <c r="H206" s="660"/>
      <c r="I206" s="660"/>
      <c r="J206" s="660"/>
      <c r="K206" s="660"/>
      <c r="L206" s="660"/>
      <c r="M206" s="660"/>
      <c r="N206" s="660"/>
      <c r="O206" s="660"/>
      <c r="P206" s="660"/>
      <c r="Q206" s="660"/>
      <c r="R206" s="660"/>
      <c r="S206" s="51"/>
      <c r="T206" s="51"/>
    </row>
    <row r="207" spans="1:20" ht="15.75" customHeight="1">
      <c r="A207" s="669"/>
      <c r="B207" s="51"/>
      <c r="C207" s="51"/>
      <c r="D207" s="51"/>
      <c r="E207" s="51"/>
      <c r="F207" s="669"/>
      <c r="G207" s="669"/>
      <c r="H207" s="660"/>
      <c r="I207" s="660"/>
      <c r="J207" s="660"/>
      <c r="K207" s="660"/>
      <c r="L207" s="660"/>
      <c r="M207" s="660"/>
      <c r="N207" s="660"/>
      <c r="O207" s="660"/>
      <c r="P207" s="660"/>
      <c r="Q207" s="660"/>
      <c r="R207" s="660"/>
      <c r="S207" s="51"/>
      <c r="T207" s="51"/>
    </row>
    <row r="208" spans="1:20" ht="15.75" customHeight="1">
      <c r="A208" s="669"/>
      <c r="B208" s="51"/>
      <c r="C208" s="51"/>
      <c r="D208" s="51"/>
      <c r="E208" s="51"/>
      <c r="F208" s="669"/>
      <c r="G208" s="669"/>
      <c r="H208" s="660"/>
      <c r="I208" s="660"/>
      <c r="J208" s="660"/>
      <c r="K208" s="660"/>
      <c r="L208" s="660"/>
      <c r="M208" s="660"/>
      <c r="N208" s="660"/>
      <c r="O208" s="660"/>
      <c r="P208" s="660"/>
      <c r="Q208" s="660"/>
      <c r="R208" s="660"/>
      <c r="S208" s="51"/>
      <c r="T208" s="51"/>
    </row>
    <row r="209" spans="1:20" ht="15.75" customHeight="1">
      <c r="A209" s="669"/>
      <c r="B209" s="51"/>
      <c r="C209" s="51"/>
      <c r="D209" s="51"/>
      <c r="E209" s="51"/>
      <c r="F209" s="669"/>
      <c r="G209" s="669"/>
      <c r="H209" s="660"/>
      <c r="I209" s="660"/>
      <c r="J209" s="660"/>
      <c r="K209" s="660"/>
      <c r="L209" s="660"/>
      <c r="M209" s="660"/>
      <c r="N209" s="660"/>
      <c r="O209" s="660"/>
      <c r="P209" s="660"/>
      <c r="Q209" s="660"/>
      <c r="R209" s="660"/>
      <c r="S209" s="51"/>
      <c r="T209" s="51"/>
    </row>
    <row r="210" spans="1:20" ht="15.75" customHeight="1">
      <c r="A210" s="669"/>
      <c r="B210" s="51"/>
      <c r="C210" s="51"/>
      <c r="D210" s="51"/>
      <c r="E210" s="51"/>
      <c r="F210" s="669"/>
      <c r="G210" s="669"/>
      <c r="H210" s="660"/>
      <c r="I210" s="660"/>
      <c r="J210" s="660"/>
      <c r="K210" s="660"/>
      <c r="L210" s="660"/>
      <c r="M210" s="660"/>
      <c r="N210" s="660"/>
      <c r="O210" s="660"/>
      <c r="P210" s="660"/>
      <c r="Q210" s="660"/>
      <c r="R210" s="660"/>
      <c r="S210" s="51"/>
      <c r="T210" s="51"/>
    </row>
    <row r="211" spans="1:20" ht="15.75" customHeight="1">
      <c r="A211" s="669"/>
      <c r="B211" s="51"/>
      <c r="C211" s="51"/>
      <c r="D211" s="51"/>
      <c r="E211" s="51"/>
      <c r="F211" s="669"/>
      <c r="G211" s="669"/>
      <c r="H211" s="660"/>
      <c r="I211" s="660"/>
      <c r="J211" s="660"/>
      <c r="K211" s="660"/>
      <c r="L211" s="660"/>
      <c r="M211" s="660"/>
      <c r="N211" s="660"/>
      <c r="O211" s="660"/>
      <c r="P211" s="660"/>
      <c r="Q211" s="660"/>
      <c r="R211" s="660"/>
      <c r="S211" s="51"/>
      <c r="T211" s="51"/>
    </row>
    <row r="212" spans="1:20" ht="15.75" customHeight="1">
      <c r="A212" s="669"/>
      <c r="B212" s="51"/>
      <c r="C212" s="51"/>
      <c r="D212" s="51"/>
      <c r="E212" s="51"/>
      <c r="F212" s="669"/>
      <c r="G212" s="669"/>
      <c r="H212" s="660"/>
      <c r="I212" s="660"/>
      <c r="J212" s="660"/>
      <c r="K212" s="660"/>
      <c r="L212" s="660"/>
      <c r="M212" s="660"/>
      <c r="N212" s="660"/>
      <c r="O212" s="660"/>
      <c r="P212" s="660"/>
      <c r="Q212" s="660"/>
      <c r="R212" s="660"/>
      <c r="S212" s="51"/>
      <c r="T212" s="51"/>
    </row>
    <row r="213" spans="1:20" ht="15.75" customHeight="1">
      <c r="A213" s="669"/>
      <c r="B213" s="51"/>
      <c r="C213" s="51"/>
      <c r="D213" s="51"/>
      <c r="E213" s="51"/>
      <c r="F213" s="669"/>
      <c r="G213" s="669"/>
      <c r="H213" s="660"/>
      <c r="I213" s="660"/>
      <c r="J213" s="660"/>
      <c r="K213" s="660"/>
      <c r="L213" s="660"/>
      <c r="M213" s="660"/>
      <c r="N213" s="660"/>
      <c r="O213" s="660"/>
      <c r="P213" s="660"/>
      <c r="Q213" s="660"/>
      <c r="R213" s="660"/>
      <c r="S213" s="51"/>
      <c r="T213" s="51"/>
    </row>
    <row r="214" spans="1:20" ht="15.75" customHeight="1">
      <c r="A214" s="669"/>
      <c r="B214" s="51"/>
      <c r="C214" s="51"/>
      <c r="D214" s="51"/>
      <c r="E214" s="51"/>
      <c r="F214" s="669"/>
      <c r="G214" s="669"/>
      <c r="H214" s="660"/>
      <c r="I214" s="660"/>
      <c r="J214" s="660"/>
      <c r="K214" s="660"/>
      <c r="L214" s="660"/>
      <c r="M214" s="660"/>
      <c r="N214" s="660"/>
      <c r="O214" s="660"/>
      <c r="P214" s="660"/>
      <c r="Q214" s="660"/>
      <c r="R214" s="660"/>
      <c r="S214" s="51"/>
      <c r="T214" s="51"/>
    </row>
    <row r="215" spans="1:20" ht="15.75" customHeight="1">
      <c r="A215" s="669"/>
      <c r="B215" s="51"/>
      <c r="C215" s="51"/>
      <c r="D215" s="51"/>
      <c r="E215" s="51"/>
      <c r="F215" s="669"/>
      <c r="G215" s="669"/>
      <c r="H215" s="660"/>
      <c r="I215" s="660"/>
      <c r="J215" s="660"/>
      <c r="K215" s="660"/>
      <c r="L215" s="660"/>
      <c r="M215" s="660"/>
      <c r="N215" s="660"/>
      <c r="O215" s="660"/>
      <c r="P215" s="660"/>
      <c r="Q215" s="660"/>
      <c r="R215" s="660"/>
      <c r="S215" s="51"/>
      <c r="T215" s="51"/>
    </row>
    <row r="216" spans="1:20" ht="15.75" customHeight="1">
      <c r="A216" s="669"/>
      <c r="B216" s="51"/>
      <c r="C216" s="51"/>
      <c r="D216" s="51"/>
      <c r="E216" s="51"/>
      <c r="F216" s="669"/>
      <c r="G216" s="669"/>
      <c r="H216" s="660"/>
      <c r="I216" s="660"/>
      <c r="J216" s="660"/>
      <c r="K216" s="660"/>
      <c r="L216" s="660"/>
      <c r="M216" s="660"/>
      <c r="N216" s="660"/>
      <c r="O216" s="660"/>
      <c r="P216" s="660"/>
      <c r="Q216" s="660"/>
      <c r="R216" s="660"/>
      <c r="S216" s="51"/>
      <c r="T216" s="51"/>
    </row>
    <row r="217" spans="1:20" ht="15.75" customHeight="1">
      <c r="A217" s="669"/>
      <c r="B217" s="51"/>
      <c r="C217" s="51"/>
      <c r="D217" s="51"/>
      <c r="E217" s="51"/>
      <c r="F217" s="669"/>
      <c r="G217" s="669"/>
      <c r="H217" s="660"/>
      <c r="I217" s="660"/>
      <c r="J217" s="660"/>
      <c r="K217" s="660"/>
      <c r="L217" s="660"/>
      <c r="M217" s="660"/>
      <c r="N217" s="660"/>
      <c r="O217" s="660"/>
      <c r="P217" s="660"/>
      <c r="Q217" s="660"/>
      <c r="R217" s="660"/>
      <c r="S217" s="51"/>
      <c r="T217" s="51"/>
    </row>
    <row r="218" spans="1:20" ht="15.75" customHeight="1">
      <c r="A218" s="669"/>
      <c r="B218" s="51"/>
      <c r="C218" s="51"/>
      <c r="D218" s="51"/>
      <c r="E218" s="51"/>
      <c r="F218" s="669"/>
      <c r="G218" s="669"/>
      <c r="H218" s="660"/>
      <c r="I218" s="660"/>
      <c r="J218" s="660"/>
      <c r="K218" s="660"/>
      <c r="L218" s="660"/>
      <c r="M218" s="660"/>
      <c r="N218" s="660"/>
      <c r="O218" s="660"/>
      <c r="P218" s="660"/>
      <c r="Q218" s="660"/>
      <c r="R218" s="660"/>
      <c r="S218" s="51"/>
      <c r="T218" s="51"/>
    </row>
    <row r="219" spans="1:20" ht="15.75" customHeight="1">
      <c r="A219" s="669"/>
      <c r="B219" s="51"/>
      <c r="C219" s="51"/>
      <c r="D219" s="51"/>
      <c r="E219" s="51"/>
      <c r="F219" s="669"/>
      <c r="G219" s="669"/>
      <c r="H219" s="660"/>
      <c r="I219" s="660"/>
      <c r="J219" s="660"/>
      <c r="K219" s="660"/>
      <c r="L219" s="660"/>
      <c r="M219" s="660"/>
      <c r="N219" s="660"/>
      <c r="O219" s="660"/>
      <c r="P219" s="660"/>
      <c r="Q219" s="660"/>
      <c r="R219" s="660"/>
      <c r="S219" s="51"/>
      <c r="T219" s="51"/>
    </row>
    <row r="220" spans="1:20" ht="15.75" customHeight="1">
      <c r="A220" s="669"/>
      <c r="B220" s="51"/>
      <c r="C220" s="51"/>
      <c r="D220" s="51"/>
      <c r="E220" s="51"/>
      <c r="F220" s="669"/>
      <c r="G220" s="669"/>
      <c r="H220" s="660"/>
      <c r="I220" s="660"/>
      <c r="J220" s="660"/>
      <c r="K220" s="660"/>
      <c r="L220" s="660"/>
      <c r="M220" s="660"/>
      <c r="N220" s="660"/>
      <c r="O220" s="660"/>
      <c r="P220" s="660"/>
      <c r="Q220" s="660"/>
      <c r="R220" s="660"/>
      <c r="S220" s="51"/>
      <c r="T220" s="51"/>
    </row>
    <row r="221" spans="1:20" ht="15.75" customHeight="1">
      <c r="A221" s="669"/>
      <c r="B221" s="51"/>
      <c r="C221" s="51"/>
      <c r="D221" s="51"/>
      <c r="E221" s="51"/>
      <c r="F221" s="669"/>
      <c r="G221" s="669"/>
      <c r="H221" s="660"/>
      <c r="I221" s="660"/>
      <c r="J221" s="660"/>
      <c r="K221" s="660"/>
      <c r="L221" s="660"/>
      <c r="M221" s="660"/>
      <c r="N221" s="660"/>
      <c r="O221" s="660"/>
      <c r="P221" s="660"/>
      <c r="Q221" s="660"/>
      <c r="R221" s="660"/>
      <c r="S221" s="51"/>
      <c r="T221" s="51"/>
    </row>
    <row r="222" spans="1:20" ht="15.75" customHeight="1">
      <c r="A222" s="669"/>
      <c r="B222" s="51"/>
      <c r="C222" s="51"/>
      <c r="D222" s="51"/>
      <c r="E222" s="51"/>
      <c r="F222" s="669"/>
      <c r="G222" s="669"/>
      <c r="H222" s="660"/>
      <c r="I222" s="660"/>
      <c r="J222" s="660"/>
      <c r="K222" s="660"/>
      <c r="L222" s="660"/>
      <c r="M222" s="660"/>
      <c r="N222" s="660"/>
      <c r="O222" s="660"/>
      <c r="P222" s="660"/>
      <c r="Q222" s="660"/>
      <c r="R222" s="660"/>
      <c r="S222" s="51"/>
      <c r="T222" s="51"/>
    </row>
    <row r="223" spans="1:20" ht="15.75" customHeight="1">
      <c r="A223" s="669"/>
      <c r="B223" s="51"/>
      <c r="C223" s="51"/>
      <c r="D223" s="51"/>
      <c r="E223" s="51"/>
      <c r="F223" s="669"/>
      <c r="G223" s="669"/>
      <c r="H223" s="660"/>
      <c r="I223" s="660"/>
      <c r="J223" s="660"/>
      <c r="K223" s="660"/>
      <c r="L223" s="660"/>
      <c r="M223" s="660"/>
      <c r="N223" s="660"/>
      <c r="O223" s="660"/>
      <c r="P223" s="660"/>
      <c r="Q223" s="660"/>
      <c r="R223" s="660"/>
      <c r="S223" s="51"/>
      <c r="T223" s="51"/>
    </row>
    <row r="224" spans="1:20" ht="15.75" customHeight="1">
      <c r="A224" s="669"/>
      <c r="B224" s="51"/>
      <c r="C224" s="51"/>
      <c r="D224" s="51"/>
      <c r="E224" s="51"/>
      <c r="F224" s="669"/>
      <c r="G224" s="669"/>
      <c r="H224" s="660"/>
      <c r="I224" s="660"/>
      <c r="J224" s="660"/>
      <c r="K224" s="660"/>
      <c r="L224" s="660"/>
      <c r="M224" s="660"/>
      <c r="N224" s="660"/>
      <c r="O224" s="660"/>
      <c r="P224" s="660"/>
      <c r="Q224" s="660"/>
      <c r="R224" s="660"/>
      <c r="S224" s="51"/>
      <c r="T224" s="51"/>
    </row>
    <row r="225" spans="1:20" ht="15.75" customHeight="1">
      <c r="A225" s="669"/>
      <c r="B225" s="51"/>
      <c r="C225" s="51"/>
      <c r="D225" s="51"/>
      <c r="E225" s="51"/>
      <c r="F225" s="669"/>
      <c r="G225" s="669"/>
      <c r="H225" s="660"/>
      <c r="I225" s="660"/>
      <c r="J225" s="660"/>
      <c r="K225" s="660"/>
      <c r="L225" s="660"/>
      <c r="M225" s="660"/>
      <c r="N225" s="660"/>
      <c r="O225" s="660"/>
      <c r="P225" s="660"/>
      <c r="Q225" s="660"/>
      <c r="R225" s="660"/>
      <c r="S225" s="51"/>
      <c r="T225" s="51"/>
    </row>
    <row r="226" spans="1:20" ht="15.75" customHeight="1">
      <c r="A226" s="669"/>
      <c r="B226" s="51"/>
      <c r="C226" s="51"/>
      <c r="D226" s="51"/>
      <c r="E226" s="51"/>
      <c r="F226" s="669"/>
      <c r="G226" s="669"/>
      <c r="H226" s="660"/>
      <c r="I226" s="660"/>
      <c r="J226" s="660"/>
      <c r="K226" s="660"/>
      <c r="L226" s="660"/>
      <c r="M226" s="660"/>
      <c r="N226" s="660"/>
      <c r="O226" s="660"/>
      <c r="P226" s="660"/>
      <c r="Q226" s="660"/>
      <c r="R226" s="660"/>
      <c r="S226" s="51"/>
      <c r="T226" s="51"/>
    </row>
    <row r="227" spans="1:20" ht="15.75" customHeight="1">
      <c r="A227" s="669"/>
      <c r="B227" s="51"/>
      <c r="C227" s="51"/>
      <c r="D227" s="51"/>
      <c r="E227" s="51"/>
      <c r="F227" s="669"/>
      <c r="G227" s="669"/>
      <c r="H227" s="660"/>
      <c r="I227" s="660"/>
      <c r="J227" s="660"/>
      <c r="K227" s="660"/>
      <c r="L227" s="660"/>
      <c r="M227" s="660"/>
      <c r="N227" s="660"/>
      <c r="O227" s="660"/>
      <c r="P227" s="660"/>
      <c r="Q227" s="660"/>
      <c r="R227" s="660"/>
      <c r="S227" s="51"/>
      <c r="T227" s="51"/>
    </row>
    <row r="228" spans="1:20" ht="15.75" customHeight="1">
      <c r="A228" s="669"/>
      <c r="B228" s="51"/>
      <c r="C228" s="51"/>
      <c r="D228" s="51"/>
      <c r="E228" s="51"/>
      <c r="F228" s="669"/>
      <c r="G228" s="669"/>
      <c r="H228" s="660"/>
      <c r="I228" s="660"/>
      <c r="J228" s="660"/>
      <c r="K228" s="660"/>
      <c r="L228" s="660"/>
      <c r="M228" s="660"/>
      <c r="N228" s="660"/>
      <c r="O228" s="660"/>
      <c r="P228" s="660"/>
      <c r="Q228" s="660"/>
      <c r="R228" s="660"/>
      <c r="S228" s="51"/>
      <c r="T228" s="51"/>
    </row>
    <row r="229" spans="1:20" ht="15.75" customHeight="1">
      <c r="A229" s="669"/>
      <c r="B229" s="51"/>
      <c r="C229" s="51"/>
      <c r="D229" s="51"/>
      <c r="E229" s="51"/>
      <c r="F229" s="669"/>
      <c r="G229" s="669"/>
      <c r="H229" s="660"/>
      <c r="I229" s="660"/>
      <c r="J229" s="660"/>
      <c r="K229" s="660"/>
      <c r="L229" s="660"/>
      <c r="M229" s="660"/>
      <c r="N229" s="660"/>
      <c r="O229" s="660"/>
      <c r="P229" s="660"/>
      <c r="Q229" s="660"/>
      <c r="R229" s="660"/>
      <c r="S229" s="51"/>
      <c r="T229" s="51"/>
    </row>
    <row r="230" spans="1:20" ht="15.75" customHeight="1">
      <c r="A230" s="669"/>
      <c r="B230" s="51"/>
      <c r="C230" s="51"/>
      <c r="D230" s="51"/>
      <c r="E230" s="51"/>
      <c r="F230" s="669"/>
      <c r="G230" s="669"/>
      <c r="H230" s="660"/>
      <c r="I230" s="660"/>
      <c r="J230" s="660"/>
      <c r="K230" s="660"/>
      <c r="L230" s="660"/>
      <c r="M230" s="660"/>
      <c r="N230" s="660"/>
      <c r="O230" s="660"/>
      <c r="P230" s="660"/>
      <c r="Q230" s="660"/>
      <c r="R230" s="660"/>
      <c r="S230" s="51"/>
      <c r="T230" s="51"/>
    </row>
    <row r="231" spans="1:20" ht="15.75" customHeight="1">
      <c r="A231" s="669"/>
      <c r="B231" s="51"/>
      <c r="C231" s="51"/>
      <c r="D231" s="51"/>
      <c r="E231" s="51"/>
      <c r="F231" s="669"/>
      <c r="G231" s="669"/>
      <c r="H231" s="660"/>
      <c r="I231" s="660"/>
      <c r="J231" s="660"/>
      <c r="K231" s="660"/>
      <c r="L231" s="660"/>
      <c r="M231" s="660"/>
      <c r="N231" s="660"/>
      <c r="O231" s="660"/>
      <c r="P231" s="660"/>
      <c r="Q231" s="660"/>
      <c r="R231" s="660"/>
      <c r="S231" s="51"/>
      <c r="T231" s="51"/>
    </row>
    <row r="232" spans="1:20" ht="15.75" customHeight="1">
      <c r="A232" s="669"/>
      <c r="B232" s="51"/>
      <c r="C232" s="51"/>
      <c r="D232" s="51"/>
      <c r="E232" s="51"/>
      <c r="F232" s="669"/>
      <c r="G232" s="669"/>
      <c r="H232" s="660"/>
      <c r="I232" s="660"/>
      <c r="J232" s="660"/>
      <c r="K232" s="660"/>
      <c r="L232" s="660"/>
      <c r="M232" s="660"/>
      <c r="N232" s="660"/>
      <c r="O232" s="660"/>
      <c r="P232" s="660"/>
      <c r="Q232" s="660"/>
      <c r="R232" s="660"/>
      <c r="S232" s="51"/>
      <c r="T232" s="51"/>
    </row>
    <row r="233" spans="1:20" ht="15.75" customHeight="1">
      <c r="A233" s="669"/>
      <c r="B233" s="51"/>
      <c r="C233" s="51"/>
      <c r="D233" s="51"/>
      <c r="E233" s="51"/>
      <c r="F233" s="669"/>
      <c r="G233" s="669"/>
      <c r="H233" s="660"/>
      <c r="I233" s="660"/>
      <c r="J233" s="660"/>
      <c r="K233" s="660"/>
      <c r="L233" s="660"/>
      <c r="M233" s="660"/>
      <c r="N233" s="660"/>
      <c r="O233" s="660"/>
      <c r="P233" s="660"/>
      <c r="Q233" s="660"/>
      <c r="R233" s="660"/>
      <c r="S233" s="51"/>
      <c r="T233" s="51"/>
    </row>
    <row r="234" spans="1:20" ht="15.75" customHeight="1">
      <c r="A234" s="669"/>
      <c r="B234" s="51"/>
      <c r="C234" s="51"/>
      <c r="D234" s="51"/>
      <c r="E234" s="51"/>
      <c r="F234" s="669"/>
      <c r="G234" s="669"/>
      <c r="H234" s="660"/>
      <c r="I234" s="660"/>
      <c r="J234" s="660"/>
      <c r="K234" s="660"/>
      <c r="L234" s="660"/>
      <c r="M234" s="660"/>
      <c r="N234" s="660"/>
      <c r="O234" s="660"/>
      <c r="P234" s="660"/>
      <c r="Q234" s="660"/>
      <c r="R234" s="660"/>
      <c r="S234" s="51"/>
      <c r="T234" s="51"/>
    </row>
    <row r="235" spans="1:20" ht="15.75" customHeight="1">
      <c r="A235" s="669"/>
      <c r="B235" s="51"/>
      <c r="C235" s="51"/>
      <c r="D235" s="51"/>
      <c r="E235" s="51"/>
      <c r="F235" s="669"/>
      <c r="G235" s="669"/>
      <c r="H235" s="660"/>
      <c r="I235" s="660"/>
      <c r="J235" s="660"/>
      <c r="K235" s="660"/>
      <c r="L235" s="660"/>
      <c r="M235" s="660"/>
      <c r="N235" s="660"/>
      <c r="O235" s="660"/>
      <c r="P235" s="660"/>
      <c r="Q235" s="660"/>
      <c r="R235" s="660"/>
      <c r="S235" s="51"/>
      <c r="T235" s="51"/>
    </row>
    <row r="236" spans="1:20" ht="15.75" customHeight="1">
      <c r="A236" s="669"/>
      <c r="B236" s="51"/>
      <c r="C236" s="51"/>
      <c r="D236" s="51"/>
      <c r="E236" s="51"/>
      <c r="F236" s="669"/>
      <c r="G236" s="669"/>
      <c r="H236" s="660"/>
      <c r="I236" s="660"/>
      <c r="J236" s="660"/>
      <c r="K236" s="660"/>
      <c r="L236" s="660"/>
      <c r="M236" s="660"/>
      <c r="N236" s="660"/>
      <c r="O236" s="660"/>
      <c r="P236" s="660"/>
      <c r="Q236" s="660"/>
      <c r="R236" s="660"/>
      <c r="S236" s="51"/>
      <c r="T236" s="51"/>
    </row>
    <row r="237" spans="1:20" ht="15.75" customHeight="1">
      <c r="A237" s="669"/>
      <c r="B237" s="51"/>
      <c r="C237" s="51"/>
      <c r="D237" s="51"/>
      <c r="E237" s="51"/>
      <c r="F237" s="669"/>
      <c r="G237" s="669"/>
      <c r="H237" s="660"/>
      <c r="I237" s="660"/>
      <c r="J237" s="660"/>
      <c r="K237" s="660"/>
      <c r="L237" s="660"/>
      <c r="M237" s="660"/>
      <c r="N237" s="660"/>
      <c r="O237" s="660"/>
      <c r="P237" s="660"/>
      <c r="Q237" s="660"/>
      <c r="R237" s="660"/>
      <c r="S237" s="51"/>
      <c r="T237" s="51"/>
    </row>
    <row r="238" spans="1:20" ht="15.75" customHeight="1">
      <c r="A238" s="669"/>
      <c r="B238" s="51"/>
      <c r="C238" s="51"/>
      <c r="D238" s="51"/>
      <c r="E238" s="51"/>
      <c r="F238" s="669"/>
      <c r="G238" s="669"/>
      <c r="H238" s="660"/>
      <c r="I238" s="660"/>
      <c r="J238" s="660"/>
      <c r="K238" s="660"/>
      <c r="L238" s="660"/>
      <c r="M238" s="660"/>
      <c r="N238" s="660"/>
      <c r="O238" s="660"/>
      <c r="P238" s="660"/>
      <c r="Q238" s="660"/>
      <c r="R238" s="660"/>
      <c r="S238" s="51"/>
      <c r="T238" s="51"/>
    </row>
    <row r="239" spans="1:20" ht="15.75" customHeight="1">
      <c r="A239" s="669"/>
      <c r="B239" s="51"/>
      <c r="C239" s="51"/>
      <c r="D239" s="51"/>
      <c r="E239" s="51"/>
      <c r="F239" s="669"/>
      <c r="G239" s="669"/>
      <c r="H239" s="660"/>
      <c r="I239" s="660"/>
      <c r="J239" s="660"/>
      <c r="K239" s="660"/>
      <c r="L239" s="660"/>
      <c r="M239" s="660"/>
      <c r="N239" s="660"/>
      <c r="O239" s="660"/>
      <c r="P239" s="660"/>
      <c r="Q239" s="660"/>
      <c r="R239" s="660"/>
      <c r="S239" s="51"/>
      <c r="T239" s="51"/>
    </row>
    <row r="240" spans="1:20" ht="15.75" customHeight="1">
      <c r="A240" s="669"/>
      <c r="B240" s="51"/>
      <c r="C240" s="51"/>
      <c r="D240" s="51"/>
      <c r="E240" s="51"/>
      <c r="F240" s="669"/>
      <c r="G240" s="669"/>
      <c r="H240" s="660"/>
      <c r="I240" s="660"/>
      <c r="J240" s="660"/>
      <c r="K240" s="660"/>
      <c r="L240" s="660"/>
      <c r="M240" s="660"/>
      <c r="N240" s="660"/>
      <c r="O240" s="660"/>
      <c r="P240" s="660"/>
      <c r="Q240" s="660"/>
      <c r="R240" s="660"/>
      <c r="S240" s="51"/>
      <c r="T240" s="51"/>
    </row>
    <row r="241" spans="1:20" ht="15.75" customHeight="1">
      <c r="A241" s="669"/>
      <c r="B241" s="51"/>
      <c r="C241" s="51"/>
      <c r="D241" s="51"/>
      <c r="E241" s="51"/>
      <c r="F241" s="669"/>
      <c r="G241" s="669"/>
      <c r="H241" s="660"/>
      <c r="I241" s="660"/>
      <c r="J241" s="660"/>
      <c r="K241" s="660"/>
      <c r="L241" s="660"/>
      <c r="M241" s="660"/>
      <c r="N241" s="660"/>
      <c r="O241" s="660"/>
      <c r="P241" s="660"/>
      <c r="Q241" s="660"/>
      <c r="R241" s="660"/>
      <c r="S241" s="51"/>
      <c r="T241" s="51"/>
    </row>
    <row r="242" spans="1:20" ht="15.75" customHeight="1">
      <c r="A242" s="669"/>
      <c r="B242" s="51"/>
      <c r="C242" s="51"/>
      <c r="D242" s="51"/>
      <c r="E242" s="51"/>
      <c r="F242" s="669"/>
      <c r="G242" s="669"/>
      <c r="H242" s="660"/>
      <c r="I242" s="660"/>
      <c r="J242" s="660"/>
      <c r="K242" s="660"/>
      <c r="L242" s="660"/>
      <c r="M242" s="660"/>
      <c r="N242" s="660"/>
      <c r="O242" s="660"/>
      <c r="P242" s="660"/>
      <c r="Q242" s="660"/>
      <c r="R242" s="660"/>
      <c r="S242" s="51"/>
      <c r="T242" s="51"/>
    </row>
    <row r="243" spans="1:20" ht="15.75" customHeight="1">
      <c r="A243" s="669"/>
      <c r="B243" s="51"/>
      <c r="C243" s="51"/>
      <c r="D243" s="51"/>
      <c r="E243" s="51"/>
      <c r="F243" s="669"/>
      <c r="G243" s="669"/>
      <c r="H243" s="660"/>
      <c r="I243" s="660"/>
      <c r="J243" s="660"/>
      <c r="K243" s="660"/>
      <c r="L243" s="660"/>
      <c r="M243" s="660"/>
      <c r="N243" s="660"/>
      <c r="O243" s="660"/>
      <c r="P243" s="660"/>
      <c r="Q243" s="660"/>
      <c r="R243" s="660"/>
      <c r="S243" s="51"/>
      <c r="T243" s="51"/>
    </row>
    <row r="244" spans="1:20" ht="15.75" customHeight="1">
      <c r="A244" s="669"/>
      <c r="B244" s="51"/>
      <c r="C244" s="51"/>
      <c r="D244" s="51"/>
      <c r="E244" s="51"/>
      <c r="F244" s="669"/>
      <c r="G244" s="669"/>
      <c r="H244" s="660"/>
      <c r="I244" s="660"/>
      <c r="J244" s="660"/>
      <c r="K244" s="660"/>
      <c r="L244" s="660"/>
      <c r="M244" s="660"/>
      <c r="N244" s="660"/>
      <c r="O244" s="660"/>
      <c r="P244" s="660"/>
      <c r="Q244" s="660"/>
      <c r="R244" s="660"/>
      <c r="S244" s="51"/>
      <c r="T244" s="51"/>
    </row>
    <row r="245" spans="1:20" ht="15.75" customHeight="1">
      <c r="A245" s="669"/>
      <c r="B245" s="51"/>
      <c r="C245" s="51"/>
      <c r="D245" s="51"/>
      <c r="E245" s="51"/>
      <c r="F245" s="669"/>
      <c r="G245" s="669"/>
      <c r="H245" s="660"/>
      <c r="I245" s="660"/>
      <c r="J245" s="660"/>
      <c r="K245" s="660"/>
      <c r="L245" s="660"/>
      <c r="M245" s="660"/>
      <c r="N245" s="660"/>
      <c r="O245" s="660"/>
      <c r="P245" s="660"/>
      <c r="Q245" s="660"/>
      <c r="R245" s="660"/>
      <c r="S245" s="51"/>
      <c r="T245" s="51"/>
    </row>
    <row r="246" spans="1:20" ht="15.75" customHeight="1">
      <c r="A246" s="669"/>
      <c r="B246" s="51"/>
      <c r="C246" s="51"/>
      <c r="D246" s="51"/>
      <c r="E246" s="51"/>
      <c r="F246" s="669"/>
      <c r="G246" s="669"/>
      <c r="H246" s="660"/>
      <c r="I246" s="660"/>
      <c r="J246" s="660"/>
      <c r="K246" s="660"/>
      <c r="L246" s="660"/>
      <c r="M246" s="660"/>
      <c r="N246" s="660"/>
      <c r="O246" s="660"/>
      <c r="P246" s="660"/>
      <c r="Q246" s="660"/>
      <c r="R246" s="660"/>
      <c r="S246" s="51"/>
      <c r="T246" s="51"/>
    </row>
    <row r="247" spans="1:20" ht="15.75" customHeight="1">
      <c r="A247" s="669"/>
      <c r="B247" s="51"/>
      <c r="C247" s="51"/>
      <c r="D247" s="51"/>
      <c r="E247" s="51"/>
      <c r="F247" s="669"/>
      <c r="G247" s="669"/>
      <c r="H247" s="660"/>
      <c r="I247" s="660"/>
      <c r="J247" s="660"/>
      <c r="K247" s="660"/>
      <c r="L247" s="660"/>
      <c r="M247" s="660"/>
      <c r="N247" s="660"/>
      <c r="O247" s="660"/>
      <c r="P247" s="660"/>
      <c r="Q247" s="660"/>
      <c r="R247" s="660"/>
      <c r="S247" s="51"/>
      <c r="T247" s="51"/>
    </row>
    <row r="248" spans="1:20" ht="15.75" customHeight="1">
      <c r="A248" s="669"/>
      <c r="B248" s="51"/>
      <c r="C248" s="51"/>
      <c r="D248" s="51"/>
      <c r="E248" s="51"/>
      <c r="F248" s="669"/>
      <c r="G248" s="669"/>
      <c r="H248" s="660"/>
      <c r="I248" s="660"/>
      <c r="J248" s="660"/>
      <c r="K248" s="660"/>
      <c r="L248" s="660"/>
      <c r="M248" s="660"/>
      <c r="N248" s="660"/>
      <c r="O248" s="660"/>
      <c r="P248" s="660"/>
      <c r="Q248" s="660"/>
      <c r="R248" s="660"/>
      <c r="S248" s="51"/>
      <c r="T248" s="51"/>
    </row>
    <row r="249" spans="1:20" ht="15.75" customHeight="1">
      <c r="A249" s="669"/>
      <c r="B249" s="51"/>
      <c r="C249" s="51"/>
      <c r="D249" s="51"/>
      <c r="E249" s="51"/>
      <c r="F249" s="669"/>
      <c r="G249" s="669"/>
      <c r="H249" s="660"/>
      <c r="I249" s="660"/>
      <c r="J249" s="660"/>
      <c r="K249" s="660"/>
      <c r="L249" s="660"/>
      <c r="M249" s="660"/>
      <c r="N249" s="660"/>
      <c r="O249" s="660"/>
      <c r="P249" s="660"/>
      <c r="Q249" s="660"/>
      <c r="R249" s="660"/>
      <c r="S249" s="51"/>
      <c r="T249" s="51"/>
    </row>
    <row r="250" spans="1:20" ht="15.75" customHeight="1">
      <c r="A250" s="669"/>
      <c r="B250" s="51"/>
      <c r="C250" s="51"/>
      <c r="D250" s="51"/>
      <c r="E250" s="51"/>
      <c r="F250" s="669"/>
      <c r="G250" s="669"/>
      <c r="H250" s="660"/>
      <c r="I250" s="660"/>
      <c r="J250" s="660"/>
      <c r="K250" s="660"/>
      <c r="L250" s="660"/>
      <c r="M250" s="660"/>
      <c r="N250" s="660"/>
      <c r="O250" s="660"/>
      <c r="P250" s="660"/>
      <c r="Q250" s="660"/>
      <c r="R250" s="660"/>
      <c r="S250" s="51"/>
      <c r="T250" s="51"/>
    </row>
    <row r="251" spans="1:20" ht="15.75" customHeight="1">
      <c r="A251" s="669"/>
      <c r="B251" s="51"/>
      <c r="C251" s="51"/>
      <c r="D251" s="51"/>
      <c r="E251" s="51"/>
      <c r="F251" s="669"/>
      <c r="G251" s="669"/>
      <c r="H251" s="660"/>
      <c r="I251" s="660"/>
      <c r="J251" s="660"/>
      <c r="K251" s="660"/>
      <c r="L251" s="660"/>
      <c r="M251" s="660"/>
      <c r="N251" s="660"/>
      <c r="O251" s="660"/>
      <c r="P251" s="660"/>
      <c r="Q251" s="660"/>
      <c r="R251" s="660"/>
      <c r="S251" s="51"/>
      <c r="T251" s="51"/>
    </row>
    <row r="252" spans="1:20" ht="15.75" customHeight="1">
      <c r="A252" s="669"/>
      <c r="B252" s="51"/>
      <c r="C252" s="51"/>
      <c r="D252" s="51"/>
      <c r="E252" s="51"/>
      <c r="F252" s="669"/>
      <c r="G252" s="669"/>
      <c r="H252" s="660"/>
      <c r="I252" s="660"/>
      <c r="J252" s="660"/>
      <c r="K252" s="660"/>
      <c r="L252" s="660"/>
      <c r="M252" s="660"/>
      <c r="N252" s="660"/>
      <c r="O252" s="660"/>
      <c r="P252" s="660"/>
      <c r="Q252" s="660"/>
      <c r="R252" s="660"/>
      <c r="S252" s="51"/>
      <c r="T252" s="51"/>
    </row>
    <row r="253" spans="1:20" ht="15.75" customHeight="1">
      <c r="A253" s="669"/>
      <c r="B253" s="51"/>
      <c r="C253" s="51"/>
      <c r="D253" s="51"/>
      <c r="E253" s="51"/>
      <c r="F253" s="669"/>
      <c r="G253" s="669"/>
      <c r="H253" s="660"/>
      <c r="I253" s="660"/>
      <c r="J253" s="660"/>
      <c r="K253" s="660"/>
      <c r="L253" s="660"/>
      <c r="M253" s="660"/>
      <c r="N253" s="660"/>
      <c r="O253" s="660"/>
      <c r="P253" s="660"/>
      <c r="Q253" s="660"/>
      <c r="R253" s="660"/>
      <c r="S253" s="51"/>
      <c r="T253" s="51"/>
    </row>
    <row r="254" spans="1:20" ht="15.75" customHeight="1">
      <c r="A254" s="669"/>
      <c r="B254" s="51"/>
      <c r="C254" s="51"/>
      <c r="D254" s="51"/>
      <c r="E254" s="51"/>
      <c r="F254" s="669"/>
      <c r="G254" s="669"/>
      <c r="H254" s="660"/>
      <c r="I254" s="660"/>
      <c r="J254" s="660"/>
      <c r="K254" s="660"/>
      <c r="L254" s="660"/>
      <c r="M254" s="660"/>
      <c r="N254" s="660"/>
      <c r="O254" s="660"/>
      <c r="P254" s="660"/>
      <c r="Q254" s="660"/>
      <c r="R254" s="660"/>
      <c r="S254" s="51"/>
      <c r="T254" s="51"/>
    </row>
    <row r="255" spans="1:20" ht="15.75" customHeight="1">
      <c r="A255" s="669"/>
      <c r="B255" s="51"/>
      <c r="C255" s="51"/>
      <c r="D255" s="51"/>
      <c r="E255" s="51"/>
      <c r="F255" s="669"/>
      <c r="G255" s="669"/>
      <c r="H255" s="660"/>
      <c r="I255" s="660"/>
      <c r="J255" s="660"/>
      <c r="K255" s="660"/>
      <c r="L255" s="660"/>
      <c r="M255" s="660"/>
      <c r="N255" s="660"/>
      <c r="O255" s="660"/>
      <c r="P255" s="660"/>
      <c r="Q255" s="660"/>
      <c r="R255" s="660"/>
      <c r="S255" s="51"/>
      <c r="T255" s="51"/>
    </row>
    <row r="256" spans="1:20" ht="15.75" customHeight="1">
      <c r="A256" s="669"/>
      <c r="B256" s="51"/>
      <c r="C256" s="51"/>
      <c r="D256" s="51"/>
      <c r="E256" s="51"/>
      <c r="F256" s="669"/>
      <c r="G256" s="669"/>
      <c r="H256" s="660"/>
      <c r="I256" s="660"/>
      <c r="J256" s="660"/>
      <c r="K256" s="660"/>
      <c r="L256" s="660"/>
      <c r="M256" s="660"/>
      <c r="N256" s="660"/>
      <c r="O256" s="660"/>
      <c r="P256" s="660"/>
      <c r="Q256" s="660"/>
      <c r="R256" s="660"/>
      <c r="S256" s="51"/>
      <c r="T256" s="51"/>
    </row>
    <row r="257" spans="1:20" ht="15.75" customHeight="1">
      <c r="A257" s="669"/>
      <c r="B257" s="51"/>
      <c r="C257" s="51"/>
      <c r="D257" s="51"/>
      <c r="E257" s="51"/>
      <c r="F257" s="669"/>
      <c r="G257" s="669"/>
      <c r="H257" s="660"/>
      <c r="I257" s="660"/>
      <c r="J257" s="660"/>
      <c r="K257" s="660"/>
      <c r="L257" s="660"/>
      <c r="M257" s="660"/>
      <c r="N257" s="660"/>
      <c r="O257" s="660"/>
      <c r="P257" s="660"/>
      <c r="Q257" s="660"/>
      <c r="R257" s="660"/>
      <c r="S257" s="51"/>
      <c r="T257" s="51"/>
    </row>
    <row r="258" spans="1:20" ht="15.75" customHeight="1">
      <c r="A258" s="669"/>
      <c r="B258" s="51"/>
      <c r="C258" s="51"/>
      <c r="D258" s="51"/>
      <c r="E258" s="51"/>
      <c r="F258" s="669"/>
      <c r="G258" s="669"/>
      <c r="H258" s="660"/>
      <c r="I258" s="660"/>
      <c r="J258" s="660"/>
      <c r="K258" s="660"/>
      <c r="L258" s="660"/>
      <c r="M258" s="660"/>
      <c r="N258" s="660"/>
      <c r="O258" s="660"/>
      <c r="P258" s="660"/>
      <c r="Q258" s="660"/>
      <c r="R258" s="660"/>
      <c r="S258" s="51"/>
      <c r="T258" s="51"/>
    </row>
    <row r="259" spans="1:20" ht="15.75" customHeight="1">
      <c r="A259" s="669"/>
      <c r="B259" s="51"/>
      <c r="C259" s="51"/>
      <c r="D259" s="51"/>
      <c r="E259" s="51"/>
      <c r="F259" s="669"/>
      <c r="G259" s="669"/>
      <c r="H259" s="660"/>
      <c r="I259" s="660"/>
      <c r="J259" s="660"/>
      <c r="K259" s="660"/>
      <c r="L259" s="660"/>
      <c r="M259" s="660"/>
      <c r="N259" s="660"/>
      <c r="O259" s="660"/>
      <c r="P259" s="660"/>
      <c r="Q259" s="660"/>
      <c r="R259" s="660"/>
      <c r="S259" s="51"/>
      <c r="T259" s="51"/>
    </row>
    <row r="260" spans="1:20" ht="15.75" customHeight="1">
      <c r="A260" s="669"/>
      <c r="B260" s="51"/>
      <c r="C260" s="51"/>
      <c r="D260" s="51"/>
      <c r="E260" s="51"/>
      <c r="F260" s="669"/>
      <c r="G260" s="669"/>
      <c r="H260" s="660"/>
      <c r="I260" s="660"/>
      <c r="J260" s="660"/>
      <c r="K260" s="660"/>
      <c r="L260" s="660"/>
      <c r="M260" s="660"/>
      <c r="N260" s="660"/>
      <c r="O260" s="660"/>
      <c r="P260" s="660"/>
      <c r="Q260" s="660"/>
      <c r="R260" s="660"/>
      <c r="S260" s="51"/>
      <c r="T260" s="51"/>
    </row>
    <row r="261" spans="1:20" ht="15.75" customHeight="1">
      <c r="A261" s="669"/>
      <c r="B261" s="51"/>
      <c r="C261" s="51"/>
      <c r="D261" s="51"/>
      <c r="E261" s="51"/>
      <c r="F261" s="669"/>
      <c r="G261" s="669"/>
      <c r="H261" s="660"/>
      <c r="I261" s="660"/>
      <c r="J261" s="660"/>
      <c r="K261" s="660"/>
      <c r="L261" s="660"/>
      <c r="M261" s="660"/>
      <c r="N261" s="660"/>
      <c r="O261" s="660"/>
      <c r="P261" s="660"/>
      <c r="Q261" s="660"/>
      <c r="R261" s="660"/>
      <c r="S261" s="51"/>
      <c r="T261" s="51"/>
    </row>
    <row r="262" spans="1:20" ht="15.75" customHeight="1">
      <c r="A262" s="669"/>
      <c r="B262" s="51"/>
      <c r="C262" s="51"/>
      <c r="D262" s="51"/>
      <c r="E262" s="51"/>
      <c r="F262" s="669"/>
      <c r="G262" s="669"/>
      <c r="H262" s="660"/>
      <c r="I262" s="660"/>
      <c r="J262" s="660"/>
      <c r="K262" s="660"/>
      <c r="L262" s="660"/>
      <c r="M262" s="660"/>
      <c r="N262" s="660"/>
      <c r="O262" s="660"/>
      <c r="P262" s="660"/>
      <c r="Q262" s="660"/>
      <c r="R262" s="660"/>
      <c r="S262" s="51"/>
      <c r="T262" s="51"/>
    </row>
    <row r="263" spans="1:20" ht="15.75" customHeight="1">
      <c r="A263" s="669"/>
      <c r="B263" s="51"/>
      <c r="C263" s="51"/>
      <c r="D263" s="51"/>
      <c r="E263" s="51"/>
      <c r="F263" s="669"/>
      <c r="G263" s="669"/>
      <c r="H263" s="660"/>
      <c r="I263" s="660"/>
      <c r="J263" s="660"/>
      <c r="K263" s="660"/>
      <c r="L263" s="660"/>
      <c r="M263" s="660"/>
      <c r="N263" s="660"/>
      <c r="O263" s="660"/>
      <c r="P263" s="660"/>
      <c r="Q263" s="660"/>
      <c r="R263" s="660"/>
      <c r="S263" s="51"/>
      <c r="T263" s="51"/>
    </row>
    <row r="264" spans="1:20" ht="15.75" customHeight="1">
      <c r="A264" s="669"/>
      <c r="B264" s="51"/>
      <c r="C264" s="51"/>
      <c r="D264" s="51"/>
      <c r="E264" s="51"/>
      <c r="F264" s="669"/>
      <c r="G264" s="669"/>
      <c r="H264" s="660"/>
      <c r="I264" s="660"/>
      <c r="J264" s="660"/>
      <c r="K264" s="660"/>
      <c r="L264" s="660"/>
      <c r="M264" s="660"/>
      <c r="N264" s="660"/>
      <c r="O264" s="660"/>
      <c r="P264" s="660"/>
      <c r="Q264" s="660"/>
      <c r="R264" s="660"/>
      <c r="S264" s="51"/>
      <c r="T264" s="51"/>
    </row>
    <row r="265" spans="1:20" ht="15.75" customHeight="1">
      <c r="A265" s="669"/>
      <c r="B265" s="51"/>
      <c r="C265" s="51"/>
      <c r="D265" s="51"/>
      <c r="E265" s="51"/>
      <c r="F265" s="669"/>
      <c r="G265" s="669"/>
      <c r="H265" s="660"/>
      <c r="I265" s="660"/>
      <c r="J265" s="660"/>
      <c r="K265" s="660"/>
      <c r="L265" s="660"/>
      <c r="M265" s="660"/>
      <c r="N265" s="660"/>
      <c r="O265" s="660"/>
      <c r="P265" s="660"/>
      <c r="Q265" s="660"/>
      <c r="R265" s="660"/>
      <c r="S265" s="51"/>
      <c r="T265" s="51"/>
    </row>
    <row r="266" spans="1:20" ht="15.75" customHeight="1">
      <c r="A266" s="669"/>
      <c r="B266" s="51"/>
      <c r="C266" s="51"/>
      <c r="D266" s="51"/>
      <c r="E266" s="51"/>
      <c r="F266" s="669"/>
      <c r="G266" s="669"/>
      <c r="H266" s="660"/>
      <c r="I266" s="660"/>
      <c r="J266" s="660"/>
      <c r="K266" s="660"/>
      <c r="L266" s="660"/>
      <c r="M266" s="660"/>
      <c r="N266" s="660"/>
      <c r="O266" s="660"/>
      <c r="P266" s="660"/>
      <c r="Q266" s="660"/>
      <c r="R266" s="660"/>
      <c r="S266" s="51"/>
      <c r="T266" s="51"/>
    </row>
    <row r="267" spans="1:20" ht="15.75" customHeight="1">
      <c r="A267" s="669"/>
      <c r="B267" s="51"/>
      <c r="C267" s="51"/>
      <c r="D267" s="51"/>
      <c r="E267" s="51"/>
      <c r="F267" s="669"/>
      <c r="G267" s="669"/>
      <c r="H267" s="660"/>
      <c r="I267" s="660"/>
      <c r="J267" s="660"/>
      <c r="K267" s="660"/>
      <c r="L267" s="660"/>
      <c r="M267" s="660"/>
      <c r="N267" s="660"/>
      <c r="O267" s="660"/>
      <c r="P267" s="660"/>
      <c r="Q267" s="660"/>
      <c r="R267" s="660"/>
      <c r="S267" s="51"/>
      <c r="T267" s="51"/>
    </row>
    <row r="268" spans="1:20" ht="15.75" customHeight="1">
      <c r="A268" s="669"/>
      <c r="B268" s="51"/>
      <c r="C268" s="51"/>
      <c r="D268" s="51"/>
      <c r="E268" s="51"/>
      <c r="F268" s="669"/>
      <c r="G268" s="669"/>
      <c r="H268" s="660"/>
      <c r="I268" s="660"/>
      <c r="J268" s="660"/>
      <c r="K268" s="660"/>
      <c r="L268" s="660"/>
      <c r="M268" s="660"/>
      <c r="N268" s="660"/>
      <c r="O268" s="660"/>
      <c r="P268" s="660"/>
      <c r="Q268" s="660"/>
      <c r="R268" s="660"/>
      <c r="S268" s="51"/>
      <c r="T268" s="51"/>
    </row>
    <row r="269" spans="1:20" ht="15.75" customHeight="1">
      <c r="A269" s="669"/>
      <c r="B269" s="51"/>
      <c r="C269" s="51"/>
      <c r="D269" s="51"/>
      <c r="E269" s="51"/>
      <c r="F269" s="669"/>
      <c r="G269" s="669"/>
      <c r="H269" s="660"/>
      <c r="I269" s="660"/>
      <c r="J269" s="660"/>
      <c r="K269" s="660"/>
      <c r="L269" s="660"/>
      <c r="M269" s="660"/>
      <c r="N269" s="660"/>
      <c r="O269" s="660"/>
      <c r="P269" s="660"/>
      <c r="Q269" s="660"/>
      <c r="R269" s="660"/>
      <c r="S269" s="51"/>
      <c r="T269" s="51"/>
    </row>
    <row r="270" spans="1:20" ht="15.75" customHeight="1">
      <c r="A270" s="669"/>
      <c r="B270" s="51"/>
      <c r="C270" s="51"/>
      <c r="D270" s="51"/>
      <c r="E270" s="51"/>
      <c r="F270" s="669"/>
      <c r="G270" s="669"/>
      <c r="H270" s="660"/>
      <c r="I270" s="660"/>
      <c r="J270" s="660"/>
      <c r="K270" s="660"/>
      <c r="L270" s="660"/>
      <c r="M270" s="660"/>
      <c r="N270" s="660"/>
      <c r="O270" s="660"/>
      <c r="P270" s="660"/>
      <c r="Q270" s="660"/>
      <c r="R270" s="660"/>
      <c r="S270" s="51"/>
      <c r="T270" s="51"/>
    </row>
    <row r="271" spans="1:20" ht="15.75" customHeight="1">
      <c r="A271" s="669"/>
      <c r="B271" s="51"/>
      <c r="C271" s="51"/>
      <c r="D271" s="51"/>
      <c r="E271" s="51"/>
      <c r="F271" s="669"/>
      <c r="G271" s="669"/>
      <c r="H271" s="660"/>
      <c r="I271" s="660"/>
      <c r="J271" s="660"/>
      <c r="K271" s="660"/>
      <c r="L271" s="660"/>
      <c r="M271" s="660"/>
      <c r="N271" s="660"/>
      <c r="O271" s="660"/>
      <c r="P271" s="660"/>
      <c r="Q271" s="660"/>
      <c r="R271" s="660"/>
      <c r="S271" s="51"/>
      <c r="T271" s="51"/>
    </row>
    <row r="272" spans="1:20" ht="15.75" customHeight="1">
      <c r="A272" s="669"/>
      <c r="B272" s="51"/>
      <c r="C272" s="51"/>
      <c r="D272" s="51"/>
      <c r="E272" s="51"/>
      <c r="F272" s="669"/>
      <c r="G272" s="669"/>
      <c r="H272" s="660"/>
      <c r="I272" s="660"/>
      <c r="J272" s="660"/>
      <c r="K272" s="660"/>
      <c r="L272" s="660"/>
      <c r="M272" s="660"/>
      <c r="N272" s="660"/>
      <c r="O272" s="660"/>
      <c r="P272" s="660"/>
      <c r="Q272" s="660"/>
      <c r="R272" s="660"/>
      <c r="S272" s="51"/>
      <c r="T272" s="51"/>
    </row>
    <row r="273" spans="1:20" ht="15.75" customHeight="1">
      <c r="A273" s="669"/>
      <c r="B273" s="51"/>
      <c r="C273" s="51"/>
      <c r="D273" s="51"/>
      <c r="E273" s="51"/>
      <c r="F273" s="669"/>
      <c r="G273" s="669"/>
      <c r="H273" s="660"/>
      <c r="I273" s="660"/>
      <c r="J273" s="660"/>
      <c r="K273" s="660"/>
      <c r="L273" s="660"/>
      <c r="M273" s="660"/>
      <c r="N273" s="660"/>
      <c r="O273" s="660"/>
      <c r="P273" s="660"/>
      <c r="Q273" s="660"/>
      <c r="R273" s="660"/>
      <c r="S273" s="51"/>
      <c r="T273" s="51"/>
    </row>
    <row r="274" spans="1:20" ht="15.75" customHeight="1">
      <c r="A274" s="669"/>
      <c r="B274" s="51"/>
      <c r="C274" s="51"/>
      <c r="D274" s="51"/>
      <c r="E274" s="51"/>
      <c r="F274" s="669"/>
      <c r="G274" s="669"/>
      <c r="H274" s="660"/>
      <c r="I274" s="660"/>
      <c r="J274" s="660"/>
      <c r="K274" s="660"/>
      <c r="L274" s="660"/>
      <c r="M274" s="660"/>
      <c r="N274" s="660"/>
      <c r="O274" s="660"/>
      <c r="P274" s="660"/>
      <c r="Q274" s="660"/>
      <c r="R274" s="660"/>
      <c r="S274" s="51"/>
      <c r="T274" s="51"/>
    </row>
    <row r="275" spans="1:20" ht="15.75" customHeight="1">
      <c r="A275" s="669"/>
      <c r="B275" s="51"/>
      <c r="C275" s="51"/>
      <c r="D275" s="51"/>
      <c r="E275" s="51"/>
      <c r="F275" s="669"/>
      <c r="G275" s="669"/>
      <c r="H275" s="660"/>
      <c r="I275" s="660"/>
      <c r="J275" s="660"/>
      <c r="K275" s="660"/>
      <c r="L275" s="660"/>
      <c r="M275" s="660"/>
      <c r="N275" s="660"/>
      <c r="O275" s="660"/>
      <c r="P275" s="660"/>
      <c r="Q275" s="660"/>
      <c r="R275" s="660"/>
      <c r="S275" s="51"/>
      <c r="T275" s="51"/>
    </row>
    <row r="276" spans="1:20" ht="15.75" customHeight="1">
      <c r="A276" s="669"/>
      <c r="B276" s="51"/>
      <c r="C276" s="51"/>
      <c r="D276" s="51"/>
      <c r="E276" s="51"/>
      <c r="F276" s="669"/>
      <c r="G276" s="669"/>
      <c r="H276" s="660"/>
      <c r="I276" s="660"/>
      <c r="J276" s="660"/>
      <c r="K276" s="660"/>
      <c r="L276" s="660"/>
      <c r="M276" s="660"/>
      <c r="N276" s="660"/>
      <c r="O276" s="660"/>
      <c r="P276" s="660"/>
      <c r="Q276" s="660"/>
      <c r="R276" s="660"/>
      <c r="S276" s="51"/>
      <c r="T276" s="51"/>
    </row>
    <row r="277" spans="1:20" ht="15.75" customHeight="1">
      <c r="A277" s="669"/>
      <c r="B277" s="51"/>
      <c r="C277" s="51"/>
      <c r="D277" s="51"/>
      <c r="E277" s="51"/>
      <c r="F277" s="669"/>
      <c r="G277" s="669"/>
      <c r="H277" s="660"/>
      <c r="I277" s="660"/>
      <c r="J277" s="660"/>
      <c r="K277" s="660"/>
      <c r="L277" s="660"/>
      <c r="M277" s="660"/>
      <c r="N277" s="660"/>
      <c r="O277" s="660"/>
      <c r="P277" s="660"/>
      <c r="Q277" s="660"/>
      <c r="R277" s="660"/>
      <c r="S277" s="51"/>
      <c r="T277" s="51"/>
    </row>
    <row r="278" spans="1:20" ht="15.75" customHeight="1">
      <c r="A278" s="669"/>
      <c r="B278" s="51"/>
      <c r="C278" s="51"/>
      <c r="D278" s="51"/>
      <c r="E278" s="51"/>
      <c r="F278" s="669"/>
      <c r="G278" s="669"/>
      <c r="H278" s="660"/>
      <c r="I278" s="660"/>
      <c r="J278" s="660"/>
      <c r="K278" s="660"/>
      <c r="L278" s="660"/>
      <c r="M278" s="660"/>
      <c r="N278" s="660"/>
      <c r="O278" s="660"/>
      <c r="P278" s="660"/>
      <c r="Q278" s="660"/>
      <c r="R278" s="660"/>
      <c r="S278" s="51"/>
      <c r="T278" s="51"/>
    </row>
    <row r="279" spans="1:20" ht="15.75" customHeight="1">
      <c r="A279" s="669"/>
      <c r="B279" s="51"/>
      <c r="C279" s="51"/>
      <c r="D279" s="51"/>
      <c r="E279" s="51"/>
      <c r="F279" s="669"/>
      <c r="G279" s="669"/>
      <c r="H279" s="660"/>
      <c r="I279" s="660"/>
      <c r="J279" s="660"/>
      <c r="K279" s="660"/>
      <c r="L279" s="660"/>
      <c r="M279" s="660"/>
      <c r="N279" s="660"/>
      <c r="O279" s="660"/>
      <c r="P279" s="660"/>
      <c r="Q279" s="660"/>
      <c r="R279" s="660"/>
      <c r="S279" s="51"/>
      <c r="T279" s="51"/>
    </row>
    <row r="280" spans="1:20" ht="15.75" customHeight="1">
      <c r="A280" s="669"/>
      <c r="B280" s="51"/>
      <c r="C280" s="51"/>
      <c r="D280" s="51"/>
      <c r="E280" s="51"/>
      <c r="F280" s="669"/>
      <c r="G280" s="669"/>
      <c r="H280" s="660"/>
      <c r="I280" s="660"/>
      <c r="J280" s="660"/>
      <c r="K280" s="660"/>
      <c r="L280" s="660"/>
      <c r="M280" s="660"/>
      <c r="N280" s="660"/>
      <c r="O280" s="660"/>
      <c r="P280" s="660"/>
      <c r="Q280" s="660"/>
      <c r="R280" s="660"/>
      <c r="S280" s="51"/>
      <c r="T280" s="51"/>
    </row>
    <row r="281" spans="1:20" ht="15.75" customHeight="1">
      <c r="A281" s="669"/>
      <c r="B281" s="51"/>
      <c r="C281" s="51"/>
      <c r="D281" s="51"/>
      <c r="E281" s="51"/>
      <c r="F281" s="669"/>
      <c r="G281" s="669"/>
      <c r="H281" s="660"/>
      <c r="I281" s="660"/>
      <c r="J281" s="660"/>
      <c r="K281" s="660"/>
      <c r="L281" s="660"/>
      <c r="M281" s="660"/>
      <c r="N281" s="660"/>
      <c r="O281" s="660"/>
      <c r="P281" s="660"/>
      <c r="Q281" s="660"/>
      <c r="R281" s="660"/>
      <c r="S281" s="51"/>
      <c r="T281" s="51"/>
    </row>
    <row r="282" spans="1:20" ht="15.75" customHeight="1">
      <c r="A282" s="669"/>
      <c r="B282" s="51"/>
      <c r="C282" s="51"/>
      <c r="D282" s="51"/>
      <c r="E282" s="51"/>
      <c r="F282" s="669"/>
      <c r="G282" s="669"/>
      <c r="H282" s="660"/>
      <c r="I282" s="660"/>
      <c r="J282" s="660"/>
      <c r="K282" s="660"/>
      <c r="L282" s="660"/>
      <c r="M282" s="660"/>
      <c r="N282" s="660"/>
      <c r="O282" s="660"/>
      <c r="P282" s="660"/>
      <c r="Q282" s="660"/>
      <c r="R282" s="660"/>
      <c r="S282" s="51"/>
      <c r="T282" s="51"/>
    </row>
    <row r="283" spans="1:20" ht="15.75" customHeight="1">
      <c r="A283" s="669"/>
      <c r="B283" s="51"/>
      <c r="C283" s="51"/>
      <c r="D283" s="51"/>
      <c r="E283" s="51"/>
      <c r="F283" s="669"/>
      <c r="G283" s="669"/>
      <c r="H283" s="660"/>
      <c r="I283" s="660"/>
      <c r="J283" s="660"/>
      <c r="K283" s="660"/>
      <c r="L283" s="660"/>
      <c r="M283" s="660"/>
      <c r="N283" s="660"/>
      <c r="O283" s="660"/>
      <c r="P283" s="660"/>
      <c r="Q283" s="660"/>
      <c r="R283" s="660"/>
      <c r="S283" s="51"/>
      <c r="T283" s="51"/>
    </row>
    <row r="284" spans="1:20" ht="15.75" customHeight="1">
      <c r="A284" s="669"/>
      <c r="B284" s="51"/>
      <c r="C284" s="51"/>
      <c r="D284" s="51"/>
      <c r="E284" s="51"/>
      <c r="F284" s="669"/>
      <c r="G284" s="669"/>
      <c r="H284" s="660"/>
      <c r="I284" s="660"/>
      <c r="J284" s="660"/>
      <c r="K284" s="660"/>
      <c r="L284" s="660"/>
      <c r="M284" s="660"/>
      <c r="N284" s="660"/>
      <c r="O284" s="660"/>
      <c r="P284" s="660"/>
      <c r="Q284" s="660"/>
      <c r="R284" s="660"/>
      <c r="S284" s="51"/>
      <c r="T284" s="51"/>
    </row>
    <row r="285" spans="1:20" ht="15.75" customHeight="1">
      <c r="A285" s="669"/>
      <c r="B285" s="51"/>
      <c r="C285" s="51"/>
      <c r="D285" s="51"/>
      <c r="E285" s="51"/>
      <c r="F285" s="669"/>
      <c r="G285" s="669"/>
      <c r="H285" s="660"/>
      <c r="I285" s="660"/>
      <c r="J285" s="660"/>
      <c r="K285" s="660"/>
      <c r="L285" s="660"/>
      <c r="M285" s="660"/>
      <c r="N285" s="660"/>
      <c r="O285" s="660"/>
      <c r="P285" s="660"/>
      <c r="Q285" s="660"/>
      <c r="R285" s="660"/>
      <c r="S285" s="51"/>
      <c r="T285" s="51"/>
    </row>
    <row r="286" spans="1:20" ht="15.75" customHeight="1">
      <c r="A286" s="669"/>
      <c r="B286" s="51"/>
      <c r="C286" s="51"/>
      <c r="D286" s="51"/>
      <c r="E286" s="51"/>
      <c r="F286" s="669"/>
      <c r="G286" s="669"/>
      <c r="H286" s="660"/>
      <c r="I286" s="660"/>
      <c r="J286" s="660"/>
      <c r="K286" s="660"/>
      <c r="L286" s="660"/>
      <c r="M286" s="660"/>
      <c r="N286" s="660"/>
      <c r="O286" s="660"/>
      <c r="P286" s="660"/>
      <c r="Q286" s="660"/>
      <c r="R286" s="660"/>
      <c r="S286" s="51"/>
      <c r="T286" s="51"/>
    </row>
    <row r="287" spans="1:20" ht="15.75" customHeight="1">
      <c r="A287" s="669"/>
      <c r="B287" s="51"/>
      <c r="C287" s="51"/>
      <c r="D287" s="51"/>
      <c r="E287" s="51"/>
      <c r="F287" s="669"/>
      <c r="G287" s="669"/>
      <c r="H287" s="660"/>
      <c r="I287" s="660"/>
      <c r="J287" s="660"/>
      <c r="K287" s="660"/>
      <c r="L287" s="660"/>
      <c r="M287" s="660"/>
      <c r="N287" s="660"/>
      <c r="O287" s="660"/>
      <c r="P287" s="660"/>
      <c r="Q287" s="660"/>
      <c r="R287" s="660"/>
      <c r="S287" s="51"/>
      <c r="T287" s="51"/>
    </row>
    <row r="288" spans="1:20" ht="15.75" customHeight="1">
      <c r="A288" s="669"/>
      <c r="B288" s="51"/>
      <c r="C288" s="51"/>
      <c r="D288" s="51"/>
      <c r="E288" s="51"/>
      <c r="F288" s="669"/>
      <c r="G288" s="669"/>
      <c r="H288" s="660"/>
      <c r="I288" s="660"/>
      <c r="J288" s="660"/>
      <c r="K288" s="660"/>
      <c r="L288" s="660"/>
      <c r="M288" s="660"/>
      <c r="N288" s="660"/>
      <c r="O288" s="660"/>
      <c r="P288" s="660"/>
      <c r="Q288" s="660"/>
      <c r="R288" s="660"/>
      <c r="S288" s="51"/>
      <c r="T288" s="51"/>
    </row>
    <row r="289" spans="1:20" ht="15.75" customHeight="1">
      <c r="A289" s="669"/>
      <c r="B289" s="51"/>
      <c r="C289" s="51"/>
      <c r="D289" s="51"/>
      <c r="E289" s="51"/>
      <c r="F289" s="669"/>
      <c r="G289" s="669"/>
      <c r="H289" s="660"/>
      <c r="I289" s="660"/>
      <c r="J289" s="660"/>
      <c r="K289" s="660"/>
      <c r="L289" s="660"/>
      <c r="M289" s="660"/>
      <c r="N289" s="660"/>
      <c r="O289" s="660"/>
      <c r="P289" s="660"/>
      <c r="Q289" s="660"/>
      <c r="R289" s="660"/>
      <c r="S289" s="51"/>
      <c r="T289" s="51"/>
    </row>
    <row r="290" spans="1:20" ht="15.75" customHeight="1">
      <c r="A290" s="669"/>
      <c r="B290" s="51"/>
      <c r="C290" s="51"/>
      <c r="D290" s="51"/>
      <c r="E290" s="51"/>
      <c r="F290" s="669"/>
      <c r="G290" s="669"/>
      <c r="H290" s="660"/>
      <c r="I290" s="660"/>
      <c r="J290" s="660"/>
      <c r="K290" s="660"/>
      <c r="L290" s="660"/>
      <c r="M290" s="660"/>
      <c r="N290" s="660"/>
      <c r="O290" s="660"/>
      <c r="P290" s="660"/>
      <c r="Q290" s="660"/>
      <c r="R290" s="660"/>
      <c r="S290" s="51"/>
      <c r="T290" s="51"/>
    </row>
    <row r="291" spans="1:20" ht="15.75" customHeight="1">
      <c r="A291" s="669"/>
      <c r="B291" s="51"/>
      <c r="C291" s="51"/>
      <c r="D291" s="51"/>
      <c r="E291" s="51"/>
      <c r="F291" s="669"/>
      <c r="G291" s="669"/>
      <c r="H291" s="660"/>
      <c r="I291" s="660"/>
      <c r="J291" s="660"/>
      <c r="K291" s="660"/>
      <c r="L291" s="660"/>
      <c r="M291" s="660"/>
      <c r="N291" s="660"/>
      <c r="O291" s="660"/>
      <c r="P291" s="660"/>
      <c r="Q291" s="660"/>
      <c r="R291" s="660"/>
      <c r="S291" s="51"/>
      <c r="T291" s="51"/>
    </row>
    <row r="292" spans="1:20" ht="15.75" customHeight="1">
      <c r="A292" s="669"/>
      <c r="B292" s="51"/>
      <c r="C292" s="51"/>
      <c r="D292" s="51"/>
      <c r="E292" s="51"/>
      <c r="F292" s="669"/>
      <c r="G292" s="669"/>
      <c r="H292" s="660"/>
      <c r="I292" s="660"/>
      <c r="J292" s="660"/>
      <c r="K292" s="660"/>
      <c r="L292" s="660"/>
      <c r="M292" s="660"/>
      <c r="N292" s="660"/>
      <c r="O292" s="660"/>
      <c r="P292" s="660"/>
      <c r="Q292" s="660"/>
      <c r="R292" s="660"/>
      <c r="S292" s="51"/>
      <c r="T292" s="51"/>
    </row>
    <row r="293" spans="1:20" ht="15.75" customHeight="1">
      <c r="A293" s="669"/>
      <c r="B293" s="51"/>
      <c r="C293" s="51"/>
      <c r="D293" s="51"/>
      <c r="E293" s="51"/>
      <c r="F293" s="669"/>
      <c r="G293" s="669"/>
      <c r="H293" s="660"/>
      <c r="I293" s="660"/>
      <c r="J293" s="660"/>
      <c r="K293" s="660"/>
      <c r="L293" s="660"/>
      <c r="M293" s="660"/>
      <c r="N293" s="660"/>
      <c r="O293" s="660"/>
      <c r="P293" s="660"/>
      <c r="Q293" s="660"/>
      <c r="R293" s="660"/>
      <c r="S293" s="51"/>
      <c r="T293" s="51"/>
    </row>
    <row r="294" spans="1:20" ht="15.75" customHeight="1">
      <c r="A294" s="669"/>
      <c r="B294" s="51"/>
      <c r="C294" s="51"/>
      <c r="D294" s="51"/>
      <c r="E294" s="51"/>
      <c r="F294" s="669"/>
      <c r="G294" s="669"/>
      <c r="H294" s="660"/>
      <c r="I294" s="660"/>
      <c r="J294" s="660"/>
      <c r="K294" s="660"/>
      <c r="L294" s="660"/>
      <c r="M294" s="660"/>
      <c r="N294" s="660"/>
      <c r="O294" s="660"/>
      <c r="P294" s="660"/>
      <c r="Q294" s="660"/>
      <c r="R294" s="660"/>
      <c r="S294" s="51"/>
      <c r="T294" s="51"/>
    </row>
    <row r="295" spans="1:20" ht="15.75" customHeight="1">
      <c r="A295" s="669"/>
      <c r="B295" s="51"/>
      <c r="C295" s="51"/>
      <c r="D295" s="51"/>
      <c r="E295" s="51"/>
      <c r="F295" s="669"/>
      <c r="G295" s="669"/>
      <c r="H295" s="660"/>
      <c r="I295" s="660"/>
      <c r="J295" s="660"/>
      <c r="K295" s="660"/>
      <c r="L295" s="660"/>
      <c r="M295" s="660"/>
      <c r="N295" s="660"/>
      <c r="O295" s="660"/>
      <c r="P295" s="660"/>
      <c r="Q295" s="660"/>
      <c r="R295" s="660"/>
      <c r="S295" s="51"/>
      <c r="T295" s="51"/>
    </row>
    <row r="296" spans="1:20" ht="15.75" customHeight="1">
      <c r="A296" s="669"/>
      <c r="B296" s="51"/>
      <c r="C296" s="51"/>
      <c r="D296" s="51"/>
      <c r="E296" s="51"/>
      <c r="F296" s="669"/>
      <c r="G296" s="669"/>
      <c r="H296" s="660"/>
      <c r="I296" s="660"/>
      <c r="J296" s="660"/>
      <c r="K296" s="660"/>
      <c r="L296" s="660"/>
      <c r="M296" s="660"/>
      <c r="N296" s="660"/>
      <c r="O296" s="660"/>
      <c r="P296" s="660"/>
      <c r="Q296" s="660"/>
      <c r="R296" s="660"/>
      <c r="S296" s="51"/>
      <c r="T296" s="51"/>
    </row>
    <row r="297" spans="1:20" ht="15.75" customHeight="1">
      <c r="A297" s="669"/>
      <c r="B297" s="51"/>
      <c r="C297" s="51"/>
      <c r="D297" s="51"/>
      <c r="E297" s="51"/>
      <c r="F297" s="669"/>
      <c r="G297" s="669"/>
      <c r="H297" s="660"/>
      <c r="I297" s="660"/>
      <c r="J297" s="660"/>
      <c r="K297" s="660"/>
      <c r="L297" s="660"/>
      <c r="M297" s="660"/>
      <c r="N297" s="660"/>
      <c r="O297" s="660"/>
      <c r="P297" s="660"/>
      <c r="Q297" s="660"/>
      <c r="R297" s="660"/>
      <c r="S297" s="51"/>
      <c r="T297" s="51"/>
    </row>
    <row r="298" spans="1:20" ht="15.75" customHeight="1">
      <c r="A298" s="669"/>
      <c r="B298" s="51"/>
      <c r="C298" s="51"/>
      <c r="D298" s="51"/>
      <c r="E298" s="51"/>
      <c r="F298" s="669"/>
      <c r="G298" s="669"/>
      <c r="H298" s="660"/>
      <c r="I298" s="660"/>
      <c r="J298" s="660"/>
      <c r="K298" s="660"/>
      <c r="L298" s="660"/>
      <c r="M298" s="660"/>
      <c r="N298" s="660"/>
      <c r="O298" s="660"/>
      <c r="P298" s="660"/>
      <c r="Q298" s="660"/>
      <c r="R298" s="660"/>
      <c r="S298" s="51"/>
      <c r="T298" s="51"/>
    </row>
    <row r="299" spans="1:20" ht="15.75" customHeight="1">
      <c r="A299" s="669"/>
      <c r="B299" s="51"/>
      <c r="C299" s="51"/>
      <c r="D299" s="51"/>
      <c r="E299" s="51"/>
      <c r="F299" s="669"/>
      <c r="G299" s="669"/>
      <c r="H299" s="660"/>
      <c r="I299" s="660"/>
      <c r="J299" s="660"/>
      <c r="K299" s="660"/>
      <c r="L299" s="660"/>
      <c r="M299" s="660"/>
      <c r="N299" s="660"/>
      <c r="O299" s="660"/>
      <c r="P299" s="660"/>
      <c r="Q299" s="660"/>
      <c r="R299" s="660"/>
      <c r="S299" s="51"/>
      <c r="T299" s="51"/>
    </row>
    <row r="300" spans="1:20" ht="15.75" customHeight="1">
      <c r="A300" s="669"/>
      <c r="B300" s="51"/>
      <c r="C300" s="51"/>
      <c r="D300" s="51"/>
      <c r="E300" s="51"/>
      <c r="F300" s="669"/>
      <c r="G300" s="669"/>
      <c r="H300" s="660"/>
      <c r="I300" s="660"/>
      <c r="J300" s="660"/>
      <c r="K300" s="660"/>
      <c r="L300" s="660"/>
      <c r="M300" s="660"/>
      <c r="N300" s="660"/>
      <c r="O300" s="660"/>
      <c r="P300" s="660"/>
      <c r="Q300" s="660"/>
      <c r="R300" s="660"/>
      <c r="S300" s="51"/>
      <c r="T300" s="51"/>
    </row>
    <row r="301" spans="1:20" ht="15.75" customHeight="1">
      <c r="A301" s="669"/>
      <c r="B301" s="51"/>
      <c r="C301" s="51"/>
      <c r="D301" s="51"/>
      <c r="E301" s="51"/>
      <c r="F301" s="669"/>
      <c r="G301" s="669"/>
      <c r="H301" s="660"/>
      <c r="I301" s="660"/>
      <c r="J301" s="660"/>
      <c r="K301" s="660"/>
      <c r="L301" s="660"/>
      <c r="M301" s="660"/>
      <c r="N301" s="660"/>
      <c r="O301" s="660"/>
      <c r="P301" s="660"/>
      <c r="Q301" s="660"/>
      <c r="R301" s="660"/>
      <c r="S301" s="51"/>
      <c r="T301" s="51"/>
    </row>
    <row r="302" spans="1:20" ht="15.75" customHeight="1">
      <c r="A302" s="669"/>
      <c r="B302" s="51"/>
      <c r="C302" s="51"/>
      <c r="D302" s="51"/>
      <c r="E302" s="51"/>
      <c r="F302" s="669"/>
      <c r="G302" s="669"/>
      <c r="H302" s="660"/>
      <c r="I302" s="660"/>
      <c r="J302" s="660"/>
      <c r="K302" s="660"/>
      <c r="L302" s="660"/>
      <c r="M302" s="660"/>
      <c r="N302" s="660"/>
      <c r="O302" s="660"/>
      <c r="P302" s="660"/>
      <c r="Q302" s="660"/>
      <c r="R302" s="660"/>
      <c r="S302" s="51"/>
      <c r="T302" s="51"/>
    </row>
    <row r="303" spans="1:20" ht="15.75" customHeight="1">
      <c r="A303" s="669"/>
      <c r="B303" s="51"/>
      <c r="C303" s="51"/>
      <c r="D303" s="51"/>
      <c r="E303" s="51"/>
      <c r="F303" s="669"/>
      <c r="G303" s="669"/>
      <c r="H303" s="660"/>
      <c r="I303" s="660"/>
      <c r="J303" s="660"/>
      <c r="K303" s="660"/>
      <c r="L303" s="660"/>
      <c r="M303" s="660"/>
      <c r="N303" s="660"/>
      <c r="O303" s="660"/>
      <c r="P303" s="660"/>
      <c r="Q303" s="660"/>
      <c r="R303" s="660"/>
      <c r="S303" s="51"/>
      <c r="T303" s="51"/>
    </row>
    <row r="304" spans="1:20" ht="15.75" customHeight="1">
      <c r="A304" s="669"/>
      <c r="B304" s="51"/>
      <c r="C304" s="51"/>
      <c r="D304" s="51"/>
      <c r="E304" s="51"/>
      <c r="F304" s="669"/>
      <c r="G304" s="669"/>
      <c r="H304" s="660"/>
      <c r="I304" s="660"/>
      <c r="J304" s="660"/>
      <c r="K304" s="660"/>
      <c r="L304" s="660"/>
      <c r="M304" s="660"/>
      <c r="N304" s="660"/>
      <c r="O304" s="660"/>
      <c r="P304" s="660"/>
      <c r="Q304" s="660"/>
      <c r="R304" s="660"/>
      <c r="S304" s="51"/>
      <c r="T304" s="51"/>
    </row>
    <row r="305" spans="1:20" ht="15.75" customHeight="1">
      <c r="A305" s="669"/>
      <c r="B305" s="51"/>
      <c r="C305" s="51"/>
      <c r="D305" s="51"/>
      <c r="E305" s="51"/>
      <c r="F305" s="669"/>
      <c r="G305" s="669"/>
      <c r="H305" s="660"/>
      <c r="I305" s="660"/>
      <c r="J305" s="660"/>
      <c r="K305" s="660"/>
      <c r="L305" s="660"/>
      <c r="M305" s="660"/>
      <c r="N305" s="660"/>
      <c r="O305" s="660"/>
      <c r="P305" s="660"/>
      <c r="Q305" s="660"/>
      <c r="R305" s="660"/>
      <c r="S305" s="51"/>
      <c r="T305" s="51"/>
    </row>
    <row r="306" spans="1:20" ht="15.75" customHeight="1">
      <c r="A306" s="669"/>
      <c r="B306" s="51"/>
      <c r="C306" s="51"/>
      <c r="D306" s="51"/>
      <c r="E306" s="51"/>
      <c r="F306" s="669"/>
      <c r="G306" s="669"/>
      <c r="H306" s="660"/>
      <c r="I306" s="660"/>
      <c r="J306" s="660"/>
      <c r="K306" s="660"/>
      <c r="L306" s="660"/>
      <c r="M306" s="660"/>
      <c r="N306" s="660"/>
      <c r="O306" s="660"/>
      <c r="P306" s="660"/>
      <c r="Q306" s="660"/>
      <c r="R306" s="660"/>
      <c r="S306" s="51"/>
      <c r="T306" s="51"/>
    </row>
    <row r="307" spans="1:20" ht="15.75" customHeight="1">
      <c r="A307" s="669"/>
      <c r="B307" s="51"/>
      <c r="C307" s="51"/>
      <c r="D307" s="51"/>
      <c r="E307" s="51"/>
      <c r="F307" s="669"/>
      <c r="G307" s="669"/>
      <c r="H307" s="660"/>
      <c r="I307" s="660"/>
      <c r="J307" s="660"/>
      <c r="K307" s="660"/>
      <c r="L307" s="660"/>
      <c r="M307" s="660"/>
      <c r="N307" s="660"/>
      <c r="O307" s="660"/>
      <c r="P307" s="660"/>
      <c r="Q307" s="660"/>
      <c r="R307" s="660"/>
      <c r="S307" s="51"/>
      <c r="T307" s="51"/>
    </row>
    <row r="308" spans="1:20" ht="15.75" customHeight="1">
      <c r="A308" s="669"/>
      <c r="B308" s="51"/>
      <c r="C308" s="51"/>
      <c r="D308" s="51"/>
      <c r="E308" s="51"/>
      <c r="F308" s="669"/>
      <c r="G308" s="669"/>
      <c r="H308" s="660"/>
      <c r="I308" s="660"/>
      <c r="J308" s="660"/>
      <c r="K308" s="660"/>
      <c r="L308" s="660"/>
      <c r="M308" s="660"/>
      <c r="N308" s="660"/>
      <c r="O308" s="660"/>
      <c r="P308" s="660"/>
      <c r="Q308" s="660"/>
      <c r="R308" s="660"/>
      <c r="S308" s="51"/>
      <c r="T308" s="51"/>
    </row>
    <row r="309" spans="1:20" ht="15.75" customHeight="1">
      <c r="A309" s="669"/>
      <c r="B309" s="51"/>
      <c r="C309" s="51"/>
      <c r="D309" s="51"/>
      <c r="E309" s="51"/>
      <c r="F309" s="669"/>
      <c r="G309" s="669"/>
      <c r="H309" s="660"/>
      <c r="I309" s="660"/>
      <c r="J309" s="660"/>
      <c r="K309" s="660"/>
      <c r="L309" s="660"/>
      <c r="M309" s="660"/>
      <c r="N309" s="660"/>
      <c r="O309" s="660"/>
      <c r="P309" s="660"/>
      <c r="Q309" s="660"/>
      <c r="R309" s="660"/>
      <c r="S309" s="51"/>
      <c r="T309" s="51"/>
    </row>
    <row r="310" spans="1:20" ht="15.75" customHeight="1">
      <c r="A310" s="669"/>
      <c r="B310" s="51"/>
      <c r="C310" s="51"/>
      <c r="D310" s="51"/>
      <c r="E310" s="51"/>
      <c r="F310" s="669"/>
      <c r="G310" s="669"/>
      <c r="H310" s="660"/>
      <c r="I310" s="660"/>
      <c r="J310" s="660"/>
      <c r="K310" s="660"/>
      <c r="L310" s="660"/>
      <c r="M310" s="660"/>
      <c r="N310" s="660"/>
      <c r="O310" s="660"/>
      <c r="P310" s="660"/>
      <c r="Q310" s="660"/>
      <c r="R310" s="660"/>
      <c r="S310" s="51"/>
      <c r="T310" s="51"/>
    </row>
    <row r="311" spans="1:20" ht="15.75" customHeight="1">
      <c r="A311" s="669"/>
      <c r="B311" s="51"/>
      <c r="C311" s="51"/>
      <c r="D311" s="51"/>
      <c r="E311" s="51"/>
      <c r="F311" s="669"/>
      <c r="G311" s="669"/>
      <c r="H311" s="660"/>
      <c r="I311" s="660"/>
      <c r="J311" s="660"/>
      <c r="K311" s="660"/>
      <c r="L311" s="660"/>
      <c r="M311" s="660"/>
      <c r="N311" s="660"/>
      <c r="O311" s="660"/>
      <c r="P311" s="660"/>
      <c r="Q311" s="660"/>
      <c r="R311" s="660"/>
      <c r="S311" s="51"/>
      <c r="T311" s="51"/>
    </row>
    <row r="312" spans="1:20" ht="15.75" customHeight="1">
      <c r="A312" s="669"/>
      <c r="B312" s="51"/>
      <c r="C312" s="51"/>
      <c r="D312" s="51"/>
      <c r="E312" s="51"/>
      <c r="F312" s="669"/>
      <c r="G312" s="669"/>
      <c r="H312" s="660"/>
      <c r="I312" s="660"/>
      <c r="J312" s="660"/>
      <c r="K312" s="660"/>
      <c r="L312" s="660"/>
      <c r="M312" s="660"/>
      <c r="N312" s="660"/>
      <c r="O312" s="660"/>
      <c r="P312" s="660"/>
      <c r="Q312" s="660"/>
      <c r="R312" s="660"/>
      <c r="S312" s="51"/>
      <c r="T312" s="51"/>
    </row>
    <row r="313" spans="1:20" ht="15.75" customHeight="1">
      <c r="A313" s="669"/>
      <c r="B313" s="51"/>
      <c r="C313" s="51"/>
      <c r="D313" s="51"/>
      <c r="E313" s="51"/>
      <c r="F313" s="669"/>
      <c r="G313" s="669"/>
      <c r="H313" s="660"/>
      <c r="I313" s="660"/>
      <c r="J313" s="660"/>
      <c r="K313" s="660"/>
      <c r="L313" s="660"/>
      <c r="M313" s="660"/>
      <c r="N313" s="660"/>
      <c r="O313" s="660"/>
      <c r="P313" s="660"/>
      <c r="Q313" s="660"/>
      <c r="R313" s="660"/>
      <c r="S313" s="51"/>
      <c r="T313" s="51"/>
    </row>
    <row r="314" spans="1:20" ht="15.75" customHeight="1">
      <c r="A314" s="669"/>
      <c r="B314" s="51"/>
      <c r="C314" s="51"/>
      <c r="D314" s="51"/>
      <c r="E314" s="51"/>
      <c r="F314" s="669"/>
      <c r="G314" s="669"/>
      <c r="H314" s="660"/>
      <c r="I314" s="660"/>
      <c r="J314" s="660"/>
      <c r="K314" s="660"/>
      <c r="L314" s="660"/>
      <c r="M314" s="660"/>
      <c r="N314" s="660"/>
      <c r="O314" s="660"/>
      <c r="P314" s="660"/>
      <c r="Q314" s="660"/>
      <c r="R314" s="660"/>
      <c r="S314" s="51"/>
      <c r="T314" s="51"/>
    </row>
    <row r="315" spans="1:20" ht="15.75" customHeight="1">
      <c r="A315" s="669"/>
      <c r="B315" s="51"/>
      <c r="C315" s="51"/>
      <c r="D315" s="51"/>
      <c r="E315" s="51"/>
      <c r="F315" s="669"/>
      <c r="G315" s="669"/>
      <c r="H315" s="660"/>
      <c r="I315" s="660"/>
      <c r="J315" s="660"/>
      <c r="K315" s="660"/>
      <c r="L315" s="660"/>
      <c r="M315" s="660"/>
      <c r="N315" s="660"/>
      <c r="O315" s="660"/>
      <c r="P315" s="660"/>
      <c r="Q315" s="660"/>
      <c r="R315" s="660"/>
      <c r="S315" s="51"/>
      <c r="T315" s="51"/>
    </row>
    <row r="316" spans="1:20" ht="15.75" customHeight="1">
      <c r="A316" s="669"/>
      <c r="B316" s="51"/>
      <c r="C316" s="51"/>
      <c r="D316" s="51"/>
      <c r="E316" s="51"/>
      <c r="F316" s="669"/>
      <c r="G316" s="669"/>
      <c r="H316" s="660"/>
      <c r="I316" s="660"/>
      <c r="J316" s="660"/>
      <c r="K316" s="660"/>
      <c r="L316" s="660"/>
      <c r="M316" s="660"/>
      <c r="N316" s="660"/>
      <c r="O316" s="660"/>
      <c r="P316" s="660"/>
      <c r="Q316" s="660"/>
      <c r="R316" s="660"/>
      <c r="S316" s="51"/>
      <c r="T316" s="51"/>
    </row>
    <row r="317" spans="1:20" ht="15.75" customHeight="1">
      <c r="A317" s="669"/>
      <c r="B317" s="51"/>
      <c r="C317" s="51"/>
      <c r="D317" s="51"/>
      <c r="E317" s="51"/>
      <c r="F317" s="669"/>
      <c r="G317" s="669"/>
      <c r="H317" s="660"/>
      <c r="I317" s="660"/>
      <c r="J317" s="660"/>
      <c r="K317" s="660"/>
      <c r="L317" s="660"/>
      <c r="M317" s="660"/>
      <c r="N317" s="660"/>
      <c r="O317" s="660"/>
      <c r="P317" s="660"/>
      <c r="Q317" s="660"/>
      <c r="R317" s="660"/>
      <c r="S317" s="51"/>
      <c r="T317" s="51"/>
    </row>
    <row r="318" spans="1:20" ht="15.75" customHeight="1">
      <c r="A318" s="669"/>
      <c r="B318" s="51"/>
      <c r="C318" s="51"/>
      <c r="D318" s="51"/>
      <c r="E318" s="51"/>
      <c r="F318" s="669"/>
      <c r="G318" s="669"/>
      <c r="H318" s="660"/>
      <c r="I318" s="660"/>
      <c r="J318" s="660"/>
      <c r="K318" s="660"/>
      <c r="L318" s="660"/>
      <c r="M318" s="660"/>
      <c r="N318" s="660"/>
      <c r="O318" s="660"/>
      <c r="P318" s="660"/>
      <c r="Q318" s="660"/>
      <c r="R318" s="660"/>
      <c r="S318" s="51"/>
      <c r="T318" s="51"/>
    </row>
    <row r="319" spans="1:20" ht="15.75" customHeight="1">
      <c r="A319" s="669"/>
      <c r="B319" s="51"/>
      <c r="C319" s="51"/>
      <c r="D319" s="51"/>
      <c r="E319" s="51"/>
      <c r="F319" s="669"/>
      <c r="G319" s="669"/>
      <c r="H319" s="660"/>
      <c r="I319" s="660"/>
      <c r="J319" s="660"/>
      <c r="K319" s="660"/>
      <c r="L319" s="660"/>
      <c r="M319" s="660"/>
      <c r="N319" s="660"/>
      <c r="O319" s="660"/>
      <c r="P319" s="660"/>
      <c r="Q319" s="660"/>
      <c r="R319" s="660"/>
      <c r="S319" s="51"/>
      <c r="T319" s="51"/>
    </row>
    <row r="320" spans="1:20" ht="15.75" customHeight="1">
      <c r="A320" s="669"/>
      <c r="B320" s="51"/>
      <c r="C320" s="51"/>
      <c r="D320" s="51"/>
      <c r="E320" s="51"/>
      <c r="F320" s="669"/>
      <c r="G320" s="669"/>
      <c r="H320" s="660"/>
      <c r="I320" s="660"/>
      <c r="J320" s="660"/>
      <c r="K320" s="660"/>
      <c r="L320" s="660"/>
      <c r="M320" s="660"/>
      <c r="N320" s="660"/>
      <c r="O320" s="660"/>
      <c r="P320" s="660"/>
      <c r="Q320" s="660"/>
      <c r="R320" s="660"/>
      <c r="S320" s="51"/>
      <c r="T320" s="51"/>
    </row>
    <row r="321" spans="1:20" ht="15.75" customHeight="1">
      <c r="A321" s="669"/>
      <c r="B321" s="51"/>
      <c r="C321" s="51"/>
      <c r="D321" s="51"/>
      <c r="E321" s="51"/>
      <c r="F321" s="669"/>
      <c r="G321" s="669"/>
      <c r="H321" s="660"/>
      <c r="I321" s="660"/>
      <c r="J321" s="660"/>
      <c r="K321" s="660"/>
      <c r="L321" s="660"/>
      <c r="M321" s="660"/>
      <c r="N321" s="660"/>
      <c r="O321" s="660"/>
      <c r="P321" s="660"/>
      <c r="Q321" s="660"/>
      <c r="R321" s="660"/>
      <c r="S321" s="51"/>
      <c r="T321" s="51"/>
    </row>
    <row r="322" spans="1:20" ht="15.75" customHeight="1">
      <c r="A322" s="669"/>
      <c r="B322" s="51"/>
      <c r="C322" s="51"/>
      <c r="D322" s="51"/>
      <c r="E322" s="51"/>
      <c r="F322" s="669"/>
      <c r="G322" s="669"/>
      <c r="H322" s="660"/>
      <c r="I322" s="660"/>
      <c r="J322" s="660"/>
      <c r="K322" s="660"/>
      <c r="L322" s="660"/>
      <c r="M322" s="660"/>
      <c r="N322" s="660"/>
      <c r="O322" s="660"/>
      <c r="P322" s="660"/>
      <c r="Q322" s="660"/>
      <c r="R322" s="660"/>
      <c r="S322" s="51"/>
      <c r="T322" s="51"/>
    </row>
    <row r="323" spans="1:20" ht="15.75" customHeight="1">
      <c r="A323" s="669"/>
      <c r="B323" s="51"/>
      <c r="C323" s="51"/>
      <c r="D323" s="51"/>
      <c r="E323" s="51"/>
      <c r="F323" s="669"/>
      <c r="G323" s="669"/>
      <c r="H323" s="660"/>
      <c r="I323" s="660"/>
      <c r="J323" s="660"/>
      <c r="K323" s="660"/>
      <c r="L323" s="660"/>
      <c r="M323" s="660"/>
      <c r="N323" s="660"/>
      <c r="O323" s="660"/>
      <c r="P323" s="660"/>
      <c r="Q323" s="660"/>
      <c r="R323" s="660"/>
      <c r="S323" s="51"/>
      <c r="T323" s="51"/>
    </row>
    <row r="324" spans="1:20" ht="15.75" customHeight="1">
      <c r="A324" s="669"/>
      <c r="B324" s="51"/>
      <c r="C324" s="51"/>
      <c r="D324" s="51"/>
      <c r="E324" s="51"/>
      <c r="F324" s="669"/>
      <c r="G324" s="669"/>
      <c r="H324" s="660"/>
      <c r="I324" s="660"/>
      <c r="J324" s="660"/>
      <c r="K324" s="660"/>
      <c r="L324" s="660"/>
      <c r="M324" s="660"/>
      <c r="N324" s="660"/>
      <c r="O324" s="660"/>
      <c r="P324" s="660"/>
      <c r="Q324" s="660"/>
      <c r="R324" s="660"/>
      <c r="S324" s="51"/>
      <c r="T324" s="51"/>
    </row>
    <row r="325" spans="1:20" ht="15.75" customHeight="1">
      <c r="A325" s="669"/>
      <c r="B325" s="51"/>
      <c r="C325" s="51"/>
      <c r="D325" s="51"/>
      <c r="E325" s="51"/>
      <c r="F325" s="669"/>
      <c r="G325" s="669"/>
      <c r="H325" s="660"/>
      <c r="I325" s="660"/>
      <c r="J325" s="660"/>
      <c r="K325" s="660"/>
      <c r="L325" s="660"/>
      <c r="M325" s="660"/>
      <c r="N325" s="660"/>
      <c r="O325" s="660"/>
      <c r="P325" s="660"/>
      <c r="Q325" s="660"/>
      <c r="R325" s="660"/>
      <c r="S325" s="51"/>
      <c r="T325" s="51"/>
    </row>
    <row r="326" spans="1:20" ht="15.75" customHeight="1">
      <c r="A326" s="669"/>
      <c r="B326" s="51"/>
      <c r="C326" s="51"/>
      <c r="D326" s="51"/>
      <c r="E326" s="51"/>
      <c r="F326" s="669"/>
      <c r="G326" s="669"/>
      <c r="H326" s="660"/>
      <c r="I326" s="660"/>
      <c r="J326" s="660"/>
      <c r="K326" s="660"/>
      <c r="L326" s="660"/>
      <c r="M326" s="660"/>
      <c r="N326" s="660"/>
      <c r="O326" s="660"/>
      <c r="P326" s="660"/>
      <c r="Q326" s="660"/>
      <c r="R326" s="660"/>
      <c r="S326" s="51"/>
      <c r="T326" s="51"/>
    </row>
    <row r="327" spans="1:20" ht="15.75" customHeight="1">
      <c r="A327" s="669"/>
      <c r="B327" s="51"/>
      <c r="C327" s="51"/>
      <c r="D327" s="51"/>
      <c r="E327" s="51"/>
      <c r="F327" s="669"/>
      <c r="G327" s="669"/>
      <c r="H327" s="660"/>
      <c r="I327" s="660"/>
      <c r="J327" s="660"/>
      <c r="K327" s="660"/>
      <c r="L327" s="660"/>
      <c r="M327" s="660"/>
      <c r="N327" s="660"/>
      <c r="O327" s="660"/>
      <c r="P327" s="660"/>
      <c r="Q327" s="660"/>
      <c r="R327" s="660"/>
      <c r="S327" s="51"/>
      <c r="T327" s="51"/>
    </row>
    <row r="328" spans="1:20" ht="15.75" customHeight="1">
      <c r="A328" s="669"/>
      <c r="B328" s="51"/>
      <c r="C328" s="51"/>
      <c r="D328" s="51"/>
      <c r="E328" s="51"/>
      <c r="F328" s="669"/>
      <c r="G328" s="669"/>
      <c r="H328" s="660"/>
      <c r="I328" s="660"/>
      <c r="J328" s="660"/>
      <c r="K328" s="660"/>
      <c r="L328" s="660"/>
      <c r="M328" s="660"/>
      <c r="N328" s="660"/>
      <c r="O328" s="660"/>
      <c r="P328" s="660"/>
      <c r="Q328" s="660"/>
      <c r="R328" s="660"/>
      <c r="S328" s="51"/>
      <c r="T328" s="51"/>
    </row>
    <row r="329" spans="1:20" ht="15.75" customHeight="1">
      <c r="A329" s="669"/>
      <c r="B329" s="51"/>
      <c r="C329" s="51"/>
      <c r="D329" s="51"/>
      <c r="E329" s="51"/>
      <c r="F329" s="669"/>
      <c r="G329" s="669"/>
      <c r="H329" s="660"/>
      <c r="I329" s="660"/>
      <c r="J329" s="660"/>
      <c r="K329" s="660"/>
      <c r="L329" s="660"/>
      <c r="M329" s="660"/>
      <c r="N329" s="660"/>
      <c r="O329" s="660"/>
      <c r="P329" s="660"/>
      <c r="Q329" s="660"/>
      <c r="R329" s="660"/>
      <c r="S329" s="51"/>
      <c r="T329" s="51"/>
    </row>
    <row r="330" spans="1:20" ht="15.75" customHeight="1">
      <c r="A330" s="669"/>
      <c r="B330" s="51"/>
      <c r="C330" s="51"/>
      <c r="D330" s="51"/>
      <c r="E330" s="51"/>
      <c r="F330" s="669"/>
      <c r="G330" s="669"/>
      <c r="H330" s="660"/>
      <c r="I330" s="660"/>
      <c r="J330" s="660"/>
      <c r="K330" s="660"/>
      <c r="L330" s="660"/>
      <c r="M330" s="660"/>
      <c r="N330" s="660"/>
      <c r="O330" s="660"/>
      <c r="P330" s="660"/>
      <c r="Q330" s="660"/>
      <c r="R330" s="660"/>
      <c r="S330" s="51"/>
      <c r="T330" s="51"/>
    </row>
    <row r="331" spans="1:20" ht="15.75" customHeight="1">
      <c r="A331" s="669"/>
      <c r="B331" s="51"/>
      <c r="C331" s="51"/>
      <c r="D331" s="51"/>
      <c r="E331" s="51"/>
      <c r="F331" s="669"/>
      <c r="G331" s="669"/>
      <c r="H331" s="660"/>
      <c r="I331" s="660"/>
      <c r="J331" s="660"/>
      <c r="K331" s="660"/>
      <c r="L331" s="660"/>
      <c r="M331" s="660"/>
      <c r="N331" s="660"/>
      <c r="O331" s="660"/>
      <c r="P331" s="660"/>
      <c r="Q331" s="660"/>
      <c r="R331" s="660"/>
      <c r="S331" s="51"/>
      <c r="T331" s="51"/>
    </row>
    <row r="332" spans="1:20" ht="15.75" customHeight="1">
      <c r="A332" s="669"/>
      <c r="B332" s="51"/>
      <c r="C332" s="51"/>
      <c r="D332" s="51"/>
      <c r="E332" s="51"/>
      <c r="F332" s="669"/>
      <c r="G332" s="669"/>
      <c r="H332" s="660"/>
      <c r="I332" s="660"/>
      <c r="J332" s="660"/>
      <c r="K332" s="660"/>
      <c r="L332" s="660"/>
      <c r="M332" s="660"/>
      <c r="N332" s="660"/>
      <c r="O332" s="660"/>
      <c r="P332" s="660"/>
      <c r="Q332" s="660"/>
      <c r="R332" s="660"/>
      <c r="S332" s="51"/>
      <c r="T332" s="51"/>
    </row>
    <row r="333" spans="1:20" ht="15.75" customHeight="1">
      <c r="A333" s="669"/>
      <c r="B333" s="51"/>
      <c r="C333" s="51"/>
      <c r="D333" s="51"/>
      <c r="E333" s="51"/>
      <c r="F333" s="669"/>
      <c r="G333" s="669"/>
      <c r="H333" s="660"/>
      <c r="I333" s="660"/>
      <c r="J333" s="660"/>
      <c r="K333" s="660"/>
      <c r="L333" s="660"/>
      <c r="M333" s="660"/>
      <c r="N333" s="660"/>
      <c r="O333" s="660"/>
      <c r="P333" s="660"/>
      <c r="Q333" s="660"/>
      <c r="R333" s="660"/>
      <c r="S333" s="51"/>
      <c r="T333" s="51"/>
    </row>
    <row r="334" spans="1:20" ht="15.75" customHeight="1">
      <c r="A334" s="669"/>
      <c r="B334" s="51"/>
      <c r="C334" s="51"/>
      <c r="D334" s="51"/>
      <c r="E334" s="51"/>
      <c r="F334" s="669"/>
      <c r="G334" s="669"/>
      <c r="H334" s="660"/>
      <c r="I334" s="660"/>
      <c r="J334" s="660"/>
      <c r="K334" s="660"/>
      <c r="L334" s="660"/>
      <c r="M334" s="660"/>
      <c r="N334" s="660"/>
      <c r="O334" s="660"/>
      <c r="P334" s="660"/>
      <c r="Q334" s="660"/>
      <c r="R334" s="660"/>
      <c r="S334" s="51"/>
      <c r="T334" s="51"/>
    </row>
    <row r="335" spans="1:20" ht="15.75" customHeight="1">
      <c r="A335" s="669"/>
      <c r="B335" s="51"/>
      <c r="C335" s="51"/>
      <c r="D335" s="51"/>
      <c r="E335" s="51"/>
      <c r="F335" s="669"/>
      <c r="G335" s="669"/>
      <c r="H335" s="660"/>
      <c r="I335" s="660"/>
      <c r="J335" s="660"/>
      <c r="K335" s="660"/>
      <c r="L335" s="660"/>
      <c r="M335" s="660"/>
      <c r="N335" s="660"/>
      <c r="O335" s="660"/>
      <c r="P335" s="660"/>
      <c r="Q335" s="660"/>
      <c r="R335" s="660"/>
      <c r="S335" s="51"/>
      <c r="T335" s="51"/>
    </row>
    <row r="336" spans="1:20" ht="15.75" customHeight="1">
      <c r="A336" s="669"/>
      <c r="B336" s="51"/>
      <c r="C336" s="51"/>
      <c r="D336" s="51"/>
      <c r="E336" s="51"/>
      <c r="F336" s="669"/>
      <c r="G336" s="669"/>
      <c r="H336" s="660"/>
      <c r="I336" s="660"/>
      <c r="J336" s="660"/>
      <c r="K336" s="660"/>
      <c r="L336" s="660"/>
      <c r="M336" s="660"/>
      <c r="N336" s="660"/>
      <c r="O336" s="660"/>
      <c r="P336" s="660"/>
      <c r="Q336" s="660"/>
      <c r="R336" s="660"/>
      <c r="S336" s="51"/>
      <c r="T336" s="51"/>
    </row>
    <row r="337" spans="1:20" ht="15.75" customHeight="1">
      <c r="A337" s="669"/>
      <c r="B337" s="51"/>
      <c r="C337" s="51"/>
      <c r="D337" s="51"/>
      <c r="E337" s="51"/>
      <c r="F337" s="669"/>
      <c r="G337" s="669"/>
      <c r="H337" s="660"/>
      <c r="I337" s="660"/>
      <c r="J337" s="660"/>
      <c r="K337" s="660"/>
      <c r="L337" s="660"/>
      <c r="M337" s="660"/>
      <c r="N337" s="660"/>
      <c r="O337" s="660"/>
      <c r="P337" s="660"/>
      <c r="Q337" s="660"/>
      <c r="R337" s="660"/>
      <c r="S337" s="51"/>
      <c r="T337" s="51"/>
    </row>
    <row r="338" spans="1:20" ht="15.75" customHeight="1">
      <c r="A338" s="669"/>
      <c r="B338" s="51"/>
      <c r="C338" s="51"/>
      <c r="D338" s="51"/>
      <c r="E338" s="51"/>
      <c r="F338" s="669"/>
      <c r="G338" s="669"/>
      <c r="H338" s="660"/>
      <c r="I338" s="660"/>
      <c r="J338" s="660"/>
      <c r="K338" s="660"/>
      <c r="L338" s="660"/>
      <c r="M338" s="660"/>
      <c r="N338" s="660"/>
      <c r="O338" s="660"/>
      <c r="P338" s="660"/>
      <c r="Q338" s="660"/>
      <c r="R338" s="660"/>
      <c r="S338" s="51"/>
      <c r="T338" s="51"/>
    </row>
    <row r="339" spans="1:20" ht="15.75" customHeight="1">
      <c r="A339" s="669"/>
      <c r="B339" s="51"/>
      <c r="C339" s="51"/>
      <c r="D339" s="51"/>
      <c r="E339" s="51"/>
      <c r="F339" s="669"/>
      <c r="G339" s="669"/>
      <c r="H339" s="660"/>
      <c r="I339" s="660"/>
      <c r="J339" s="660"/>
      <c r="K339" s="660"/>
      <c r="L339" s="660"/>
      <c r="M339" s="660"/>
      <c r="N339" s="660"/>
      <c r="O339" s="660"/>
      <c r="P339" s="660"/>
      <c r="Q339" s="660"/>
      <c r="R339" s="660"/>
      <c r="S339" s="51"/>
      <c r="T339" s="51"/>
    </row>
    <row r="340" spans="1:20" ht="15.75" customHeight="1">
      <c r="A340" s="669"/>
      <c r="B340" s="51"/>
      <c r="C340" s="51"/>
      <c r="D340" s="51"/>
      <c r="E340" s="51"/>
      <c r="F340" s="669"/>
      <c r="G340" s="669"/>
      <c r="H340" s="660"/>
      <c r="I340" s="660"/>
      <c r="J340" s="660"/>
      <c r="K340" s="660"/>
      <c r="L340" s="660"/>
      <c r="M340" s="660"/>
      <c r="N340" s="660"/>
      <c r="O340" s="660"/>
      <c r="P340" s="660"/>
      <c r="Q340" s="660"/>
      <c r="R340" s="660"/>
      <c r="S340" s="51"/>
      <c r="T340" s="51"/>
    </row>
    <row r="341" spans="1:20" ht="15.75" customHeight="1">
      <c r="A341" s="669"/>
      <c r="B341" s="51"/>
      <c r="C341" s="51"/>
      <c r="D341" s="51"/>
      <c r="E341" s="51"/>
      <c r="F341" s="669"/>
      <c r="G341" s="669"/>
      <c r="H341" s="660"/>
      <c r="I341" s="660"/>
      <c r="J341" s="660"/>
      <c r="K341" s="660"/>
      <c r="L341" s="660"/>
      <c r="M341" s="660"/>
      <c r="N341" s="660"/>
      <c r="O341" s="660"/>
      <c r="P341" s="660"/>
      <c r="Q341" s="660"/>
      <c r="R341" s="660"/>
      <c r="S341" s="51"/>
      <c r="T341" s="51"/>
    </row>
    <row r="342" spans="1:20" ht="15.75" customHeight="1">
      <c r="A342" s="669"/>
      <c r="B342" s="51"/>
      <c r="C342" s="51"/>
      <c r="D342" s="51"/>
      <c r="E342" s="51"/>
      <c r="F342" s="669"/>
      <c r="G342" s="669"/>
      <c r="H342" s="660"/>
      <c r="I342" s="660"/>
      <c r="J342" s="660"/>
      <c r="K342" s="660"/>
      <c r="L342" s="660"/>
      <c r="M342" s="660"/>
      <c r="N342" s="660"/>
      <c r="O342" s="660"/>
      <c r="P342" s="660"/>
      <c r="Q342" s="660"/>
      <c r="R342" s="660"/>
      <c r="S342" s="51"/>
      <c r="T342" s="51"/>
    </row>
    <row r="343" spans="1:20" ht="15.75" customHeight="1">
      <c r="A343" s="669"/>
      <c r="B343" s="51"/>
      <c r="C343" s="51"/>
      <c r="D343" s="51"/>
      <c r="E343" s="51"/>
      <c r="F343" s="669"/>
      <c r="G343" s="669"/>
      <c r="H343" s="660"/>
      <c r="I343" s="660"/>
      <c r="J343" s="660"/>
      <c r="K343" s="660"/>
      <c r="L343" s="660"/>
      <c r="M343" s="660"/>
      <c r="N343" s="660"/>
      <c r="O343" s="660"/>
      <c r="P343" s="660"/>
      <c r="Q343" s="660"/>
      <c r="R343" s="660"/>
      <c r="S343" s="51"/>
      <c r="T343" s="51"/>
    </row>
    <row r="344" spans="1:20" ht="15.75" customHeight="1">
      <c r="A344" s="669"/>
      <c r="B344" s="51"/>
      <c r="C344" s="51"/>
      <c r="D344" s="51"/>
      <c r="E344" s="51"/>
      <c r="F344" s="669"/>
      <c r="G344" s="669"/>
      <c r="H344" s="660"/>
      <c r="I344" s="660"/>
      <c r="J344" s="660"/>
      <c r="K344" s="660"/>
      <c r="L344" s="660"/>
      <c r="M344" s="660"/>
      <c r="N344" s="660"/>
      <c r="O344" s="660"/>
      <c r="P344" s="660"/>
      <c r="Q344" s="660"/>
      <c r="R344" s="660"/>
      <c r="S344" s="51"/>
      <c r="T344" s="51"/>
    </row>
    <row r="345" spans="1:20" ht="15.75" customHeight="1">
      <c r="A345" s="669"/>
      <c r="B345" s="51"/>
      <c r="C345" s="51"/>
      <c r="D345" s="51"/>
      <c r="E345" s="51"/>
      <c r="F345" s="669"/>
      <c r="G345" s="669"/>
      <c r="H345" s="660"/>
      <c r="I345" s="660"/>
      <c r="J345" s="660"/>
      <c r="K345" s="660"/>
      <c r="L345" s="660"/>
      <c r="M345" s="660"/>
      <c r="N345" s="660"/>
      <c r="O345" s="660"/>
      <c r="P345" s="660"/>
      <c r="Q345" s="660"/>
      <c r="R345" s="660"/>
      <c r="S345" s="51"/>
      <c r="T345" s="51"/>
    </row>
    <row r="346" spans="1:20" ht="15.75" customHeight="1">
      <c r="A346" s="669"/>
      <c r="B346" s="51"/>
      <c r="C346" s="51"/>
      <c r="D346" s="51"/>
      <c r="E346" s="51"/>
      <c r="F346" s="669"/>
      <c r="G346" s="669"/>
      <c r="H346" s="660"/>
      <c r="I346" s="660"/>
      <c r="J346" s="660"/>
      <c r="K346" s="660"/>
      <c r="L346" s="660"/>
      <c r="M346" s="660"/>
      <c r="N346" s="660"/>
      <c r="O346" s="660"/>
      <c r="P346" s="660"/>
      <c r="Q346" s="660"/>
      <c r="R346" s="660"/>
      <c r="S346" s="51"/>
      <c r="T346" s="51"/>
    </row>
    <row r="347" spans="1:20" ht="15.75" customHeight="1">
      <c r="A347" s="669"/>
      <c r="B347" s="51"/>
      <c r="C347" s="51"/>
      <c r="D347" s="51"/>
      <c r="E347" s="51"/>
      <c r="F347" s="669"/>
      <c r="G347" s="669"/>
      <c r="H347" s="660"/>
      <c r="I347" s="660"/>
      <c r="J347" s="660"/>
      <c r="K347" s="660"/>
      <c r="L347" s="660"/>
      <c r="M347" s="660"/>
      <c r="N347" s="660"/>
      <c r="O347" s="660"/>
      <c r="P347" s="660"/>
      <c r="Q347" s="660"/>
      <c r="R347" s="660"/>
      <c r="S347" s="51"/>
      <c r="T347" s="51"/>
    </row>
    <row r="348" spans="1:20" ht="15.75" customHeight="1">
      <c r="A348" s="669"/>
      <c r="B348" s="51"/>
      <c r="C348" s="51"/>
      <c r="D348" s="51"/>
      <c r="E348" s="51"/>
      <c r="F348" s="669"/>
      <c r="G348" s="669"/>
      <c r="H348" s="660"/>
      <c r="I348" s="660"/>
      <c r="J348" s="660"/>
      <c r="K348" s="660"/>
      <c r="L348" s="660"/>
      <c r="M348" s="660"/>
      <c r="N348" s="660"/>
      <c r="O348" s="660"/>
      <c r="P348" s="660"/>
      <c r="Q348" s="660"/>
      <c r="R348" s="660"/>
      <c r="S348" s="51"/>
      <c r="T348" s="51"/>
    </row>
    <row r="349" spans="1:20" ht="15.75" customHeight="1">
      <c r="A349" s="669"/>
      <c r="B349" s="51"/>
      <c r="C349" s="51"/>
      <c r="D349" s="51"/>
      <c r="E349" s="51"/>
      <c r="F349" s="669"/>
      <c r="G349" s="669"/>
      <c r="H349" s="660"/>
      <c r="I349" s="660"/>
      <c r="J349" s="660"/>
      <c r="K349" s="660"/>
      <c r="L349" s="660"/>
      <c r="M349" s="660"/>
      <c r="N349" s="660"/>
      <c r="O349" s="660"/>
      <c r="P349" s="660"/>
      <c r="Q349" s="660"/>
      <c r="R349" s="660"/>
      <c r="S349" s="51"/>
      <c r="T349" s="51"/>
    </row>
    <row r="350" spans="1:20" ht="15.75" customHeight="1">
      <c r="A350" s="669"/>
      <c r="B350" s="51"/>
      <c r="C350" s="51"/>
      <c r="D350" s="51"/>
      <c r="E350" s="51"/>
      <c r="F350" s="669"/>
      <c r="G350" s="669"/>
      <c r="H350" s="660"/>
      <c r="I350" s="660"/>
      <c r="J350" s="660"/>
      <c r="K350" s="660"/>
      <c r="L350" s="660"/>
      <c r="M350" s="660"/>
      <c r="N350" s="660"/>
      <c r="O350" s="660"/>
      <c r="P350" s="660"/>
      <c r="Q350" s="660"/>
      <c r="R350" s="660"/>
      <c r="S350" s="51"/>
      <c r="T350" s="51"/>
    </row>
    <row r="351" spans="1:20" ht="15.75" customHeight="1">
      <c r="A351" s="669"/>
      <c r="B351" s="51"/>
      <c r="C351" s="51"/>
      <c r="D351" s="51"/>
      <c r="E351" s="51"/>
      <c r="F351" s="669"/>
      <c r="G351" s="669"/>
      <c r="H351" s="660"/>
      <c r="I351" s="660"/>
      <c r="J351" s="660"/>
      <c r="K351" s="660"/>
      <c r="L351" s="660"/>
      <c r="M351" s="660"/>
      <c r="N351" s="660"/>
      <c r="O351" s="660"/>
      <c r="P351" s="660"/>
      <c r="Q351" s="660"/>
      <c r="R351" s="660"/>
      <c r="S351" s="51"/>
      <c r="T351" s="51"/>
    </row>
    <row r="352" spans="1:20" ht="15.75" customHeight="1">
      <c r="A352" s="669"/>
      <c r="B352" s="51"/>
      <c r="C352" s="51"/>
      <c r="D352" s="51"/>
      <c r="E352" s="51"/>
      <c r="F352" s="669"/>
      <c r="G352" s="669"/>
      <c r="H352" s="660"/>
      <c r="I352" s="660"/>
      <c r="J352" s="660"/>
      <c r="K352" s="660"/>
      <c r="L352" s="660"/>
      <c r="M352" s="660"/>
      <c r="N352" s="660"/>
      <c r="O352" s="660"/>
      <c r="P352" s="660"/>
      <c r="Q352" s="660"/>
      <c r="R352" s="660"/>
      <c r="S352" s="51"/>
      <c r="T352" s="51"/>
    </row>
    <row r="353" spans="1:20" ht="15.75" customHeight="1">
      <c r="A353" s="669"/>
      <c r="B353" s="51"/>
      <c r="C353" s="51"/>
      <c r="D353" s="51"/>
      <c r="E353" s="51"/>
      <c r="F353" s="669"/>
      <c r="G353" s="669"/>
      <c r="H353" s="660"/>
      <c r="I353" s="660"/>
      <c r="J353" s="660"/>
      <c r="K353" s="660"/>
      <c r="L353" s="660"/>
      <c r="M353" s="660"/>
      <c r="N353" s="660"/>
      <c r="O353" s="660"/>
      <c r="P353" s="660"/>
      <c r="Q353" s="660"/>
      <c r="R353" s="660"/>
      <c r="S353" s="51"/>
      <c r="T353" s="51"/>
    </row>
    <row r="354" spans="1:20" ht="15.75" customHeight="1">
      <c r="A354" s="669"/>
      <c r="B354" s="51"/>
      <c r="C354" s="51"/>
      <c r="D354" s="51"/>
      <c r="E354" s="51"/>
      <c r="F354" s="669"/>
      <c r="G354" s="669"/>
      <c r="H354" s="660"/>
      <c r="I354" s="660"/>
      <c r="J354" s="660"/>
      <c r="K354" s="660"/>
      <c r="L354" s="660"/>
      <c r="M354" s="660"/>
      <c r="N354" s="660"/>
      <c r="O354" s="660"/>
      <c r="P354" s="660"/>
      <c r="Q354" s="660"/>
      <c r="R354" s="660"/>
      <c r="S354" s="51"/>
      <c r="T354" s="51"/>
    </row>
    <row r="355" spans="1:20" ht="15.75" customHeight="1">
      <c r="A355" s="669"/>
      <c r="B355" s="51"/>
      <c r="C355" s="51"/>
      <c r="D355" s="51"/>
      <c r="E355" s="51"/>
      <c r="F355" s="669"/>
      <c r="G355" s="669"/>
      <c r="H355" s="660"/>
      <c r="I355" s="660"/>
      <c r="J355" s="660"/>
      <c r="K355" s="660"/>
      <c r="L355" s="660"/>
      <c r="M355" s="660"/>
      <c r="N355" s="660"/>
      <c r="O355" s="660"/>
      <c r="P355" s="660"/>
      <c r="Q355" s="660"/>
      <c r="R355" s="660"/>
      <c r="S355" s="51"/>
      <c r="T355" s="51"/>
    </row>
    <row r="356" spans="1:20" ht="15.75" customHeight="1">
      <c r="A356" s="669"/>
      <c r="B356" s="51"/>
      <c r="C356" s="51"/>
      <c r="D356" s="51"/>
      <c r="E356" s="51"/>
      <c r="F356" s="669"/>
      <c r="G356" s="669"/>
      <c r="H356" s="660"/>
      <c r="I356" s="660"/>
      <c r="J356" s="660"/>
      <c r="K356" s="660"/>
      <c r="L356" s="660"/>
      <c r="M356" s="660"/>
      <c r="N356" s="660"/>
      <c r="O356" s="660"/>
      <c r="P356" s="660"/>
      <c r="Q356" s="660"/>
      <c r="R356" s="660"/>
      <c r="S356" s="51"/>
      <c r="T356" s="51"/>
    </row>
    <row r="357" spans="1:20" ht="15.75" customHeight="1">
      <c r="A357" s="669"/>
      <c r="B357" s="51"/>
      <c r="C357" s="51"/>
      <c r="D357" s="51"/>
      <c r="E357" s="51"/>
      <c r="F357" s="669"/>
      <c r="G357" s="669"/>
      <c r="H357" s="660"/>
      <c r="I357" s="660"/>
      <c r="J357" s="660"/>
      <c r="K357" s="660"/>
      <c r="L357" s="660"/>
      <c r="M357" s="660"/>
      <c r="N357" s="660"/>
      <c r="O357" s="660"/>
      <c r="P357" s="660"/>
      <c r="Q357" s="660"/>
      <c r="R357" s="660"/>
      <c r="S357" s="51"/>
      <c r="T357" s="51"/>
    </row>
    <row r="358" spans="1:20" ht="15.75" customHeight="1">
      <c r="A358" s="669"/>
      <c r="B358" s="51"/>
      <c r="C358" s="51"/>
      <c r="D358" s="51"/>
      <c r="E358" s="51"/>
      <c r="F358" s="669"/>
      <c r="G358" s="669"/>
      <c r="H358" s="660"/>
      <c r="I358" s="660"/>
      <c r="J358" s="660"/>
      <c r="K358" s="660"/>
      <c r="L358" s="660"/>
      <c r="M358" s="660"/>
      <c r="N358" s="660"/>
      <c r="O358" s="660"/>
      <c r="P358" s="660"/>
      <c r="Q358" s="660"/>
      <c r="R358" s="660"/>
      <c r="S358" s="51"/>
      <c r="T358" s="51"/>
    </row>
    <row r="359" spans="1:20" ht="15.75" customHeight="1">
      <c r="A359" s="669"/>
      <c r="B359" s="51"/>
      <c r="C359" s="51"/>
      <c r="D359" s="51"/>
      <c r="E359" s="51"/>
      <c r="F359" s="669"/>
      <c r="G359" s="669"/>
      <c r="H359" s="660"/>
      <c r="I359" s="660"/>
      <c r="J359" s="660"/>
      <c r="K359" s="660"/>
      <c r="L359" s="660"/>
      <c r="M359" s="660"/>
      <c r="N359" s="660"/>
      <c r="O359" s="660"/>
      <c r="P359" s="660"/>
      <c r="Q359" s="660"/>
      <c r="R359" s="660"/>
      <c r="S359" s="51"/>
      <c r="T359" s="51"/>
    </row>
    <row r="360" spans="1:20" ht="15.75" customHeight="1">
      <c r="A360" s="669"/>
      <c r="B360" s="51"/>
      <c r="C360" s="51"/>
      <c r="D360" s="51"/>
      <c r="E360" s="51"/>
      <c r="F360" s="669"/>
      <c r="G360" s="669"/>
      <c r="H360" s="660"/>
      <c r="I360" s="660"/>
      <c r="J360" s="660"/>
      <c r="K360" s="660"/>
      <c r="L360" s="660"/>
      <c r="M360" s="660"/>
      <c r="N360" s="660"/>
      <c r="O360" s="660"/>
      <c r="P360" s="660"/>
      <c r="Q360" s="660"/>
      <c r="R360" s="660"/>
      <c r="S360" s="51"/>
      <c r="T360" s="51"/>
    </row>
    <row r="361" spans="1:20" ht="15.75" customHeight="1">
      <c r="A361" s="669"/>
      <c r="B361" s="51"/>
      <c r="C361" s="51"/>
      <c r="D361" s="51"/>
      <c r="E361" s="51"/>
      <c r="F361" s="669"/>
      <c r="G361" s="669"/>
      <c r="H361" s="660"/>
      <c r="I361" s="660"/>
      <c r="J361" s="660"/>
      <c r="K361" s="660"/>
      <c r="L361" s="660"/>
      <c r="M361" s="660"/>
      <c r="N361" s="660"/>
      <c r="O361" s="660"/>
      <c r="P361" s="660"/>
      <c r="Q361" s="660"/>
      <c r="R361" s="660"/>
      <c r="S361" s="51"/>
      <c r="T361" s="51"/>
    </row>
    <row r="362" spans="1:20" ht="15.75" customHeight="1">
      <c r="A362" s="669"/>
      <c r="B362" s="51"/>
      <c r="C362" s="51"/>
      <c r="D362" s="51"/>
      <c r="E362" s="51"/>
      <c r="F362" s="669"/>
      <c r="G362" s="669"/>
      <c r="H362" s="660"/>
      <c r="I362" s="660"/>
      <c r="J362" s="660"/>
      <c r="K362" s="660"/>
      <c r="L362" s="660"/>
      <c r="M362" s="660"/>
      <c r="N362" s="660"/>
      <c r="O362" s="660"/>
      <c r="P362" s="660"/>
      <c r="Q362" s="660"/>
      <c r="R362" s="660"/>
      <c r="S362" s="51"/>
      <c r="T362" s="51"/>
    </row>
    <row r="363" spans="1:20" ht="15.75" customHeight="1">
      <c r="A363" s="669"/>
      <c r="B363" s="51"/>
      <c r="C363" s="51"/>
      <c r="D363" s="51"/>
      <c r="E363" s="51"/>
      <c r="F363" s="669"/>
      <c r="G363" s="669"/>
      <c r="H363" s="660"/>
      <c r="I363" s="660"/>
      <c r="J363" s="660"/>
      <c r="K363" s="660"/>
      <c r="L363" s="660"/>
      <c r="M363" s="660"/>
      <c r="N363" s="660"/>
      <c r="O363" s="660"/>
      <c r="P363" s="660"/>
      <c r="Q363" s="660"/>
      <c r="R363" s="660"/>
      <c r="S363" s="51"/>
      <c r="T363" s="51"/>
    </row>
    <row r="364" spans="1:20" ht="15.75" customHeight="1">
      <c r="A364" s="669"/>
      <c r="B364" s="51"/>
      <c r="C364" s="51"/>
      <c r="D364" s="51"/>
      <c r="E364" s="51"/>
      <c r="F364" s="669"/>
      <c r="G364" s="669"/>
      <c r="H364" s="660"/>
      <c r="I364" s="660"/>
      <c r="J364" s="660"/>
      <c r="K364" s="660"/>
      <c r="L364" s="660"/>
      <c r="M364" s="660"/>
      <c r="N364" s="660"/>
      <c r="O364" s="660"/>
      <c r="P364" s="660"/>
      <c r="Q364" s="660"/>
      <c r="R364" s="660"/>
      <c r="S364" s="51"/>
      <c r="T364" s="51"/>
    </row>
    <row r="365" spans="1:20" ht="15.75" customHeight="1">
      <c r="A365" s="669"/>
      <c r="B365" s="51"/>
      <c r="C365" s="51"/>
      <c r="D365" s="51"/>
      <c r="E365" s="51"/>
      <c r="F365" s="669"/>
      <c r="G365" s="669"/>
      <c r="H365" s="660"/>
      <c r="I365" s="660"/>
      <c r="J365" s="660"/>
      <c r="K365" s="660"/>
      <c r="L365" s="660"/>
      <c r="M365" s="660"/>
      <c r="N365" s="660"/>
      <c r="O365" s="660"/>
      <c r="P365" s="660"/>
      <c r="Q365" s="660"/>
      <c r="R365" s="660"/>
      <c r="S365" s="51"/>
      <c r="T365" s="51"/>
    </row>
    <row r="366" spans="1:20" ht="15.75" customHeight="1">
      <c r="A366" s="669"/>
      <c r="B366" s="51"/>
      <c r="C366" s="51"/>
      <c r="D366" s="51"/>
      <c r="E366" s="51"/>
      <c r="F366" s="669"/>
      <c r="G366" s="669"/>
      <c r="H366" s="660"/>
      <c r="I366" s="660"/>
      <c r="J366" s="660"/>
      <c r="K366" s="660"/>
      <c r="L366" s="660"/>
      <c r="M366" s="660"/>
      <c r="N366" s="660"/>
      <c r="O366" s="660"/>
      <c r="P366" s="660"/>
      <c r="Q366" s="660"/>
      <c r="R366" s="660"/>
      <c r="S366" s="51"/>
      <c r="T366" s="51"/>
    </row>
    <row r="367" spans="1:20" ht="15.75" customHeight="1">
      <c r="A367" s="669"/>
      <c r="B367" s="51"/>
      <c r="C367" s="51"/>
      <c r="D367" s="51"/>
      <c r="E367" s="51"/>
      <c r="F367" s="669"/>
      <c r="G367" s="669"/>
      <c r="H367" s="660"/>
      <c r="I367" s="660"/>
      <c r="J367" s="660"/>
      <c r="K367" s="660"/>
      <c r="L367" s="660"/>
      <c r="M367" s="660"/>
      <c r="N367" s="660"/>
      <c r="O367" s="660"/>
      <c r="P367" s="660"/>
      <c r="Q367" s="660"/>
      <c r="R367" s="660"/>
      <c r="S367" s="51"/>
      <c r="T367" s="51"/>
    </row>
    <row r="368" spans="1:20" ht="15.75" customHeight="1">
      <c r="A368" s="669"/>
      <c r="B368" s="51"/>
      <c r="C368" s="51"/>
      <c r="D368" s="51"/>
      <c r="E368" s="51"/>
      <c r="F368" s="669"/>
      <c r="G368" s="669"/>
      <c r="H368" s="660"/>
      <c r="I368" s="660"/>
      <c r="J368" s="660"/>
      <c r="K368" s="660"/>
      <c r="L368" s="660"/>
      <c r="M368" s="660"/>
      <c r="N368" s="660"/>
      <c r="O368" s="660"/>
      <c r="P368" s="660"/>
      <c r="Q368" s="660"/>
      <c r="R368" s="660"/>
      <c r="S368" s="51"/>
      <c r="T368" s="51"/>
    </row>
    <row r="369" spans="1:20" ht="15.75" customHeight="1">
      <c r="A369" s="669"/>
      <c r="B369" s="51"/>
      <c r="C369" s="51"/>
      <c r="D369" s="51"/>
      <c r="E369" s="51"/>
      <c r="F369" s="669"/>
      <c r="G369" s="669"/>
      <c r="H369" s="660"/>
      <c r="I369" s="660"/>
      <c r="J369" s="660"/>
      <c r="K369" s="660"/>
      <c r="L369" s="660"/>
      <c r="M369" s="660"/>
      <c r="N369" s="660"/>
      <c r="O369" s="660"/>
      <c r="P369" s="660"/>
      <c r="Q369" s="660"/>
      <c r="R369" s="660"/>
      <c r="S369" s="51"/>
      <c r="T369" s="51"/>
    </row>
    <row r="370" spans="1:20" ht="15.75" customHeight="1">
      <c r="A370" s="669"/>
      <c r="B370" s="51"/>
      <c r="C370" s="51"/>
      <c r="D370" s="51"/>
      <c r="E370" s="51"/>
      <c r="F370" s="669"/>
      <c r="G370" s="669"/>
      <c r="H370" s="660"/>
      <c r="I370" s="660"/>
      <c r="J370" s="660"/>
      <c r="K370" s="660"/>
      <c r="L370" s="660"/>
      <c r="M370" s="660"/>
      <c r="N370" s="660"/>
      <c r="O370" s="660"/>
      <c r="P370" s="660"/>
      <c r="Q370" s="660"/>
      <c r="R370" s="660"/>
      <c r="S370" s="51"/>
      <c r="T370" s="51"/>
    </row>
    <row r="371" spans="1:20" ht="15.75" customHeight="1">
      <c r="A371" s="669"/>
      <c r="B371" s="51"/>
      <c r="C371" s="51"/>
      <c r="D371" s="51"/>
      <c r="E371" s="51"/>
      <c r="F371" s="669"/>
      <c r="G371" s="669"/>
      <c r="H371" s="660"/>
      <c r="I371" s="660"/>
      <c r="J371" s="660"/>
      <c r="K371" s="660"/>
      <c r="L371" s="660"/>
      <c r="M371" s="660"/>
      <c r="N371" s="660"/>
      <c r="O371" s="660"/>
      <c r="P371" s="660"/>
      <c r="Q371" s="660"/>
      <c r="R371" s="660"/>
      <c r="S371" s="51"/>
      <c r="T371" s="51"/>
    </row>
    <row r="372" spans="1:20" ht="15.75" customHeight="1">
      <c r="A372" s="669"/>
      <c r="B372" s="51"/>
      <c r="C372" s="51"/>
      <c r="D372" s="51"/>
      <c r="E372" s="51"/>
      <c r="F372" s="669"/>
      <c r="G372" s="669"/>
      <c r="H372" s="660"/>
      <c r="I372" s="660"/>
      <c r="J372" s="660"/>
      <c r="K372" s="660"/>
      <c r="L372" s="660"/>
      <c r="M372" s="660"/>
      <c r="N372" s="660"/>
      <c r="O372" s="660"/>
      <c r="P372" s="660"/>
      <c r="Q372" s="660"/>
      <c r="R372" s="660"/>
      <c r="S372" s="51"/>
      <c r="T372" s="51"/>
    </row>
    <row r="373" spans="1:20" ht="15.75" customHeight="1">
      <c r="A373" s="669"/>
      <c r="B373" s="51"/>
      <c r="C373" s="51"/>
      <c r="D373" s="51"/>
      <c r="E373" s="51"/>
      <c r="F373" s="669"/>
      <c r="G373" s="669"/>
      <c r="H373" s="660"/>
      <c r="I373" s="660"/>
      <c r="J373" s="660"/>
      <c r="K373" s="660"/>
      <c r="L373" s="660"/>
      <c r="M373" s="660"/>
      <c r="N373" s="660"/>
      <c r="O373" s="660"/>
      <c r="P373" s="660"/>
      <c r="Q373" s="660"/>
      <c r="R373" s="660"/>
      <c r="S373" s="51"/>
      <c r="T373" s="51"/>
    </row>
    <row r="374" spans="1:20" ht="15.75" customHeight="1">
      <c r="A374" s="669"/>
      <c r="B374" s="51"/>
      <c r="C374" s="51"/>
      <c r="D374" s="51"/>
      <c r="E374" s="51"/>
      <c r="F374" s="669"/>
      <c r="G374" s="669"/>
      <c r="H374" s="660"/>
      <c r="I374" s="660"/>
      <c r="J374" s="660"/>
      <c r="K374" s="660"/>
      <c r="L374" s="660"/>
      <c r="M374" s="660"/>
      <c r="N374" s="660"/>
      <c r="O374" s="660"/>
      <c r="P374" s="660"/>
      <c r="Q374" s="660"/>
      <c r="R374" s="660"/>
      <c r="S374" s="51"/>
      <c r="T374" s="51"/>
    </row>
    <row r="375" spans="1:20" ht="15.75" customHeight="1">
      <c r="A375" s="669"/>
      <c r="B375" s="51"/>
      <c r="C375" s="51"/>
      <c r="D375" s="51"/>
      <c r="E375" s="51"/>
      <c r="F375" s="669"/>
      <c r="G375" s="669"/>
      <c r="H375" s="660"/>
      <c r="I375" s="660"/>
      <c r="J375" s="660"/>
      <c r="K375" s="660"/>
      <c r="L375" s="660"/>
      <c r="M375" s="660"/>
      <c r="N375" s="660"/>
      <c r="O375" s="660"/>
      <c r="P375" s="660"/>
      <c r="Q375" s="660"/>
      <c r="R375" s="660"/>
      <c r="S375" s="51"/>
      <c r="T375" s="51"/>
    </row>
    <row r="376" spans="1:20" ht="15.75" customHeight="1">
      <c r="A376" s="669"/>
      <c r="B376" s="51"/>
      <c r="C376" s="51"/>
      <c r="D376" s="51"/>
      <c r="E376" s="51"/>
      <c r="F376" s="669"/>
      <c r="G376" s="669"/>
      <c r="H376" s="660"/>
      <c r="I376" s="660"/>
      <c r="J376" s="660"/>
      <c r="K376" s="660"/>
      <c r="L376" s="660"/>
      <c r="M376" s="660"/>
      <c r="N376" s="660"/>
      <c r="O376" s="660"/>
      <c r="P376" s="660"/>
      <c r="Q376" s="660"/>
      <c r="R376" s="660"/>
      <c r="S376" s="51"/>
      <c r="T376" s="51"/>
    </row>
    <row r="377" spans="1:20" ht="15.75" customHeight="1">
      <c r="A377" s="669"/>
      <c r="B377" s="51"/>
      <c r="C377" s="51"/>
      <c r="D377" s="51"/>
      <c r="E377" s="51"/>
      <c r="F377" s="669"/>
      <c r="G377" s="669"/>
      <c r="H377" s="660"/>
      <c r="I377" s="660"/>
      <c r="J377" s="660"/>
      <c r="K377" s="660"/>
      <c r="L377" s="660"/>
      <c r="M377" s="660"/>
      <c r="N377" s="660"/>
      <c r="O377" s="660"/>
      <c r="P377" s="660"/>
      <c r="Q377" s="660"/>
      <c r="R377" s="660"/>
      <c r="S377" s="51"/>
      <c r="T377" s="51"/>
    </row>
    <row r="378" spans="1:20" ht="15.75" customHeight="1">
      <c r="A378" s="669"/>
      <c r="B378" s="51"/>
      <c r="C378" s="51"/>
      <c r="D378" s="51"/>
      <c r="E378" s="51"/>
      <c r="F378" s="669"/>
      <c r="G378" s="669"/>
      <c r="H378" s="660"/>
      <c r="I378" s="660"/>
      <c r="J378" s="660"/>
      <c r="K378" s="660"/>
      <c r="L378" s="660"/>
      <c r="M378" s="660"/>
      <c r="N378" s="660"/>
      <c r="O378" s="660"/>
      <c r="P378" s="660"/>
      <c r="Q378" s="660"/>
      <c r="R378" s="660"/>
      <c r="S378" s="51"/>
      <c r="T378" s="51"/>
    </row>
    <row r="379" spans="1:20" ht="15.75" customHeight="1">
      <c r="A379" s="669"/>
      <c r="B379" s="51"/>
      <c r="C379" s="51"/>
      <c r="D379" s="51"/>
      <c r="E379" s="51"/>
      <c r="F379" s="669"/>
      <c r="G379" s="669"/>
      <c r="H379" s="660"/>
      <c r="I379" s="660"/>
      <c r="J379" s="660"/>
      <c r="K379" s="660"/>
      <c r="L379" s="660"/>
      <c r="M379" s="660"/>
      <c r="N379" s="660"/>
      <c r="O379" s="660"/>
      <c r="P379" s="660"/>
      <c r="Q379" s="660"/>
      <c r="R379" s="660"/>
      <c r="S379" s="51"/>
      <c r="T379" s="51"/>
    </row>
    <row r="380" spans="1:20" ht="15.75" customHeight="1">
      <c r="A380" s="669"/>
      <c r="B380" s="51"/>
      <c r="C380" s="51"/>
      <c r="D380" s="51"/>
      <c r="E380" s="51"/>
      <c r="F380" s="669"/>
      <c r="G380" s="669"/>
      <c r="H380" s="660"/>
      <c r="I380" s="660"/>
      <c r="J380" s="660"/>
      <c r="K380" s="660"/>
      <c r="L380" s="660"/>
      <c r="M380" s="660"/>
      <c r="N380" s="660"/>
      <c r="O380" s="660"/>
      <c r="P380" s="660"/>
      <c r="Q380" s="660"/>
      <c r="R380" s="660"/>
      <c r="S380" s="51"/>
      <c r="T380" s="51"/>
    </row>
    <row r="381" spans="1:20" ht="15.75" customHeight="1">
      <c r="A381" s="669"/>
      <c r="B381" s="51"/>
      <c r="C381" s="51"/>
      <c r="D381" s="51"/>
      <c r="E381" s="51"/>
      <c r="F381" s="669"/>
      <c r="G381" s="669"/>
      <c r="H381" s="660"/>
      <c r="I381" s="660"/>
      <c r="J381" s="660"/>
      <c r="K381" s="660"/>
      <c r="L381" s="660"/>
      <c r="M381" s="660"/>
      <c r="N381" s="660"/>
      <c r="O381" s="660"/>
      <c r="P381" s="660"/>
      <c r="Q381" s="660"/>
      <c r="R381" s="660"/>
      <c r="S381" s="51"/>
      <c r="T381" s="51"/>
    </row>
    <row r="382" spans="1:20" ht="15.75" customHeight="1">
      <c r="A382" s="669"/>
      <c r="B382" s="51"/>
      <c r="C382" s="51"/>
      <c r="D382" s="51"/>
      <c r="E382" s="51"/>
      <c r="F382" s="669"/>
      <c r="G382" s="669"/>
      <c r="H382" s="660"/>
      <c r="I382" s="660"/>
      <c r="J382" s="660"/>
      <c r="K382" s="660"/>
      <c r="L382" s="660"/>
      <c r="M382" s="660"/>
      <c r="N382" s="660"/>
      <c r="O382" s="660"/>
      <c r="P382" s="660"/>
      <c r="Q382" s="660"/>
      <c r="R382" s="660"/>
      <c r="S382" s="51"/>
      <c r="T382" s="51"/>
    </row>
    <row r="383" spans="1:20" ht="15.75" customHeight="1">
      <c r="A383" s="669"/>
      <c r="B383" s="51"/>
      <c r="C383" s="51"/>
      <c r="D383" s="51"/>
      <c r="E383" s="51"/>
      <c r="F383" s="669"/>
      <c r="G383" s="669"/>
      <c r="H383" s="660"/>
      <c r="I383" s="660"/>
      <c r="J383" s="660"/>
      <c r="K383" s="660"/>
      <c r="L383" s="660"/>
      <c r="M383" s="660"/>
      <c r="N383" s="660"/>
      <c r="O383" s="660"/>
      <c r="P383" s="660"/>
      <c r="Q383" s="660"/>
      <c r="R383" s="660"/>
      <c r="S383" s="51"/>
      <c r="T383" s="51"/>
    </row>
    <row r="384" spans="1:20" ht="15.75" customHeight="1">
      <c r="A384" s="669"/>
      <c r="B384" s="51"/>
      <c r="C384" s="51"/>
      <c r="D384" s="51"/>
      <c r="E384" s="51"/>
      <c r="F384" s="669"/>
      <c r="G384" s="669"/>
      <c r="H384" s="660"/>
      <c r="I384" s="660"/>
      <c r="J384" s="660"/>
      <c r="K384" s="660"/>
      <c r="L384" s="660"/>
      <c r="M384" s="660"/>
      <c r="N384" s="660"/>
      <c r="O384" s="660"/>
      <c r="P384" s="660"/>
      <c r="Q384" s="660"/>
      <c r="R384" s="660"/>
      <c r="S384" s="51"/>
      <c r="T384" s="51"/>
    </row>
    <row r="385" spans="1:20" ht="15.75" customHeight="1">
      <c r="A385" s="669"/>
      <c r="B385" s="51"/>
      <c r="C385" s="51"/>
      <c r="D385" s="51"/>
      <c r="E385" s="51"/>
      <c r="F385" s="669"/>
      <c r="G385" s="669"/>
      <c r="H385" s="660"/>
      <c r="I385" s="660"/>
      <c r="J385" s="660"/>
      <c r="K385" s="660"/>
      <c r="L385" s="660"/>
      <c r="M385" s="660"/>
      <c r="N385" s="660"/>
      <c r="O385" s="660"/>
      <c r="P385" s="660"/>
      <c r="Q385" s="660"/>
      <c r="R385" s="660"/>
      <c r="S385" s="51"/>
      <c r="T385" s="51"/>
    </row>
    <row r="386" spans="1:20" ht="15.75" customHeight="1">
      <c r="A386" s="669"/>
      <c r="B386" s="51"/>
      <c r="C386" s="51"/>
      <c r="D386" s="51"/>
      <c r="E386" s="51"/>
      <c r="F386" s="669"/>
      <c r="G386" s="669"/>
      <c r="H386" s="660"/>
      <c r="I386" s="660"/>
      <c r="J386" s="660"/>
      <c r="K386" s="660"/>
      <c r="L386" s="660"/>
      <c r="M386" s="660"/>
      <c r="N386" s="660"/>
      <c r="O386" s="660"/>
      <c r="P386" s="660"/>
      <c r="Q386" s="660"/>
      <c r="R386" s="660"/>
      <c r="S386" s="51"/>
      <c r="T386" s="51"/>
    </row>
    <row r="387" spans="1:20" ht="15.75" customHeight="1">
      <c r="A387" s="669"/>
      <c r="B387" s="51"/>
      <c r="C387" s="51"/>
      <c r="D387" s="51"/>
      <c r="E387" s="51"/>
      <c r="F387" s="669"/>
      <c r="G387" s="669"/>
      <c r="H387" s="660"/>
      <c r="I387" s="660"/>
      <c r="J387" s="660"/>
      <c r="K387" s="660"/>
      <c r="L387" s="660"/>
      <c r="M387" s="660"/>
      <c r="N387" s="660"/>
      <c r="O387" s="660"/>
      <c r="P387" s="660"/>
      <c r="Q387" s="660"/>
      <c r="R387" s="660"/>
      <c r="S387" s="51"/>
      <c r="T387" s="51"/>
    </row>
    <row r="388" spans="1:20" ht="15.75" customHeight="1">
      <c r="A388" s="669"/>
      <c r="B388" s="51"/>
      <c r="C388" s="51"/>
      <c r="D388" s="51"/>
      <c r="E388" s="51"/>
      <c r="F388" s="669"/>
      <c r="G388" s="669"/>
      <c r="H388" s="660"/>
      <c r="I388" s="660"/>
      <c r="J388" s="660"/>
      <c r="K388" s="660"/>
      <c r="L388" s="660"/>
      <c r="M388" s="660"/>
      <c r="N388" s="660"/>
      <c r="O388" s="660"/>
      <c r="P388" s="660"/>
      <c r="Q388" s="660"/>
      <c r="R388" s="660"/>
      <c r="S388" s="51"/>
      <c r="T388" s="51"/>
    </row>
    <row r="389" spans="1:20" ht="15.75" customHeight="1">
      <c r="A389" s="669"/>
      <c r="B389" s="51"/>
      <c r="C389" s="51"/>
      <c r="D389" s="51"/>
      <c r="E389" s="51"/>
      <c r="F389" s="669"/>
      <c r="G389" s="669"/>
      <c r="H389" s="660"/>
      <c r="I389" s="660"/>
      <c r="J389" s="660"/>
      <c r="K389" s="660"/>
      <c r="L389" s="660"/>
      <c r="M389" s="660"/>
      <c r="N389" s="660"/>
      <c r="O389" s="660"/>
      <c r="P389" s="660"/>
      <c r="Q389" s="660"/>
      <c r="R389" s="660"/>
      <c r="S389" s="51"/>
      <c r="T389" s="51"/>
    </row>
    <row r="390" spans="1:20" ht="15.75" customHeight="1">
      <c r="A390" s="669"/>
      <c r="B390" s="51"/>
      <c r="C390" s="51"/>
      <c r="D390" s="51"/>
      <c r="E390" s="51"/>
      <c r="F390" s="669"/>
      <c r="G390" s="669"/>
      <c r="H390" s="660"/>
      <c r="I390" s="660"/>
      <c r="J390" s="660"/>
      <c r="K390" s="660"/>
      <c r="L390" s="660"/>
      <c r="M390" s="660"/>
      <c r="N390" s="660"/>
      <c r="O390" s="660"/>
      <c r="P390" s="660"/>
      <c r="Q390" s="660"/>
      <c r="R390" s="660"/>
      <c r="S390" s="51"/>
      <c r="T390" s="51"/>
    </row>
    <row r="391" spans="1:20" ht="15.75" customHeight="1">
      <c r="A391" s="669"/>
      <c r="B391" s="51"/>
      <c r="C391" s="51"/>
      <c r="D391" s="51"/>
      <c r="E391" s="51"/>
      <c r="F391" s="669"/>
      <c r="G391" s="669"/>
      <c r="H391" s="660"/>
      <c r="I391" s="660"/>
      <c r="J391" s="660"/>
      <c r="K391" s="660"/>
      <c r="L391" s="660"/>
      <c r="M391" s="660"/>
      <c r="N391" s="660"/>
      <c r="O391" s="660"/>
      <c r="P391" s="660"/>
      <c r="Q391" s="660"/>
      <c r="R391" s="660"/>
      <c r="S391" s="51"/>
      <c r="T391" s="51"/>
    </row>
    <row r="392" spans="1:20" ht="15.75" customHeight="1">
      <c r="A392" s="669"/>
      <c r="B392" s="51"/>
      <c r="C392" s="51"/>
      <c r="D392" s="51"/>
      <c r="E392" s="51"/>
      <c r="F392" s="669"/>
      <c r="G392" s="669"/>
      <c r="H392" s="660"/>
      <c r="I392" s="660"/>
      <c r="J392" s="660"/>
      <c r="K392" s="660"/>
      <c r="L392" s="660"/>
      <c r="M392" s="660"/>
      <c r="N392" s="660"/>
      <c r="O392" s="660"/>
      <c r="P392" s="660"/>
      <c r="Q392" s="660"/>
      <c r="R392" s="660"/>
      <c r="S392" s="51"/>
      <c r="T392" s="51"/>
    </row>
    <row r="393" spans="1:20" ht="15.75" customHeight="1">
      <c r="A393" s="669"/>
      <c r="B393" s="51"/>
      <c r="C393" s="51"/>
      <c r="D393" s="51"/>
      <c r="E393" s="51"/>
      <c r="F393" s="669"/>
      <c r="G393" s="669"/>
      <c r="H393" s="660"/>
      <c r="I393" s="660"/>
      <c r="J393" s="660"/>
      <c r="K393" s="660"/>
      <c r="L393" s="660"/>
      <c r="M393" s="660"/>
      <c r="N393" s="660"/>
      <c r="O393" s="660"/>
      <c r="P393" s="660"/>
      <c r="Q393" s="660"/>
      <c r="R393" s="660"/>
      <c r="S393" s="51"/>
      <c r="T393" s="51"/>
    </row>
    <row r="394" spans="1:20" ht="15.75" customHeight="1">
      <c r="A394" s="669"/>
      <c r="B394" s="51"/>
      <c r="C394" s="51"/>
      <c r="D394" s="51"/>
      <c r="E394" s="51"/>
      <c r="F394" s="669"/>
      <c r="G394" s="669"/>
      <c r="H394" s="660"/>
      <c r="I394" s="660"/>
      <c r="J394" s="660"/>
      <c r="K394" s="660"/>
      <c r="L394" s="660"/>
      <c r="M394" s="660"/>
      <c r="N394" s="660"/>
      <c r="O394" s="660"/>
      <c r="P394" s="660"/>
      <c r="Q394" s="660"/>
      <c r="R394" s="660"/>
      <c r="S394" s="51"/>
      <c r="T394" s="51"/>
    </row>
    <row r="395" spans="1:20" ht="15.75" customHeight="1">
      <c r="A395" s="669"/>
      <c r="B395" s="51"/>
      <c r="C395" s="51"/>
      <c r="D395" s="51"/>
      <c r="E395" s="51"/>
      <c r="F395" s="669"/>
      <c r="G395" s="669"/>
      <c r="H395" s="660"/>
      <c r="I395" s="660"/>
      <c r="J395" s="660"/>
      <c r="K395" s="660"/>
      <c r="L395" s="660"/>
      <c r="M395" s="660"/>
      <c r="N395" s="660"/>
      <c r="O395" s="660"/>
      <c r="P395" s="660"/>
      <c r="Q395" s="660"/>
      <c r="R395" s="660"/>
      <c r="S395" s="51"/>
      <c r="T395" s="51"/>
    </row>
    <row r="396" spans="1:20" ht="15.75" customHeight="1">
      <c r="A396" s="669"/>
      <c r="B396" s="51"/>
      <c r="C396" s="51"/>
      <c r="D396" s="51"/>
      <c r="E396" s="51"/>
      <c r="F396" s="669"/>
      <c r="G396" s="669"/>
      <c r="H396" s="660"/>
      <c r="I396" s="660"/>
      <c r="J396" s="660"/>
      <c r="K396" s="660"/>
      <c r="L396" s="660"/>
      <c r="M396" s="660"/>
      <c r="N396" s="660"/>
      <c r="O396" s="660"/>
      <c r="P396" s="660"/>
      <c r="Q396" s="660"/>
      <c r="R396" s="660"/>
      <c r="S396" s="51"/>
      <c r="T396" s="51"/>
    </row>
    <row r="397" spans="1:20" ht="15.75" customHeight="1">
      <c r="A397" s="669"/>
      <c r="B397" s="51"/>
      <c r="C397" s="51"/>
      <c r="D397" s="51"/>
      <c r="E397" s="51"/>
      <c r="F397" s="669"/>
      <c r="G397" s="669"/>
      <c r="H397" s="660"/>
      <c r="I397" s="660"/>
      <c r="J397" s="660"/>
      <c r="K397" s="660"/>
      <c r="L397" s="660"/>
      <c r="M397" s="660"/>
      <c r="N397" s="660"/>
      <c r="O397" s="660"/>
      <c r="P397" s="660"/>
      <c r="Q397" s="660"/>
      <c r="R397" s="660"/>
      <c r="S397" s="51"/>
      <c r="T397" s="51"/>
    </row>
    <row r="398" spans="1:20" ht="15.75" customHeight="1">
      <c r="A398" s="669"/>
      <c r="B398" s="51"/>
      <c r="C398" s="51"/>
      <c r="D398" s="51"/>
      <c r="E398" s="51"/>
      <c r="F398" s="669"/>
      <c r="G398" s="669"/>
      <c r="H398" s="660"/>
      <c r="I398" s="660"/>
      <c r="J398" s="660"/>
      <c r="K398" s="660"/>
      <c r="L398" s="660"/>
      <c r="M398" s="660"/>
      <c r="N398" s="660"/>
      <c r="O398" s="660"/>
      <c r="P398" s="660"/>
      <c r="Q398" s="660"/>
      <c r="R398" s="660"/>
      <c r="S398" s="51"/>
      <c r="T398" s="51"/>
    </row>
    <row r="399" spans="1:20" ht="15.75" customHeight="1">
      <c r="A399" s="669"/>
      <c r="B399" s="51"/>
      <c r="C399" s="51"/>
      <c r="D399" s="51"/>
      <c r="E399" s="51"/>
      <c r="F399" s="669"/>
      <c r="G399" s="669"/>
      <c r="H399" s="660"/>
      <c r="I399" s="660"/>
      <c r="J399" s="660"/>
      <c r="K399" s="660"/>
      <c r="L399" s="660"/>
      <c r="M399" s="660"/>
      <c r="N399" s="660"/>
      <c r="O399" s="660"/>
      <c r="P399" s="660"/>
      <c r="Q399" s="660"/>
      <c r="R399" s="660"/>
      <c r="S399" s="51"/>
      <c r="T399" s="51"/>
    </row>
    <row r="400" spans="1:20" ht="15.75" customHeight="1">
      <c r="A400" s="669"/>
      <c r="B400" s="51"/>
      <c r="C400" s="51"/>
      <c r="D400" s="51"/>
      <c r="E400" s="51"/>
      <c r="F400" s="669"/>
      <c r="G400" s="669"/>
      <c r="H400" s="660"/>
      <c r="I400" s="660"/>
      <c r="J400" s="660"/>
      <c r="K400" s="660"/>
      <c r="L400" s="660"/>
      <c r="M400" s="660"/>
      <c r="N400" s="660"/>
      <c r="O400" s="660"/>
      <c r="P400" s="660"/>
      <c r="Q400" s="660"/>
      <c r="R400" s="660"/>
      <c r="S400" s="51"/>
      <c r="T400" s="51"/>
    </row>
    <row r="401" spans="1:20" ht="15.75" customHeight="1">
      <c r="A401" s="669"/>
      <c r="B401" s="51"/>
      <c r="C401" s="51"/>
      <c r="D401" s="51"/>
      <c r="E401" s="51"/>
      <c r="F401" s="669"/>
      <c r="G401" s="669"/>
      <c r="H401" s="660"/>
      <c r="I401" s="660"/>
      <c r="J401" s="660"/>
      <c r="K401" s="660"/>
      <c r="L401" s="660"/>
      <c r="M401" s="660"/>
      <c r="N401" s="660"/>
      <c r="O401" s="660"/>
      <c r="P401" s="660"/>
      <c r="Q401" s="660"/>
      <c r="R401" s="660"/>
      <c r="S401" s="51"/>
      <c r="T401" s="51"/>
    </row>
    <row r="402" spans="1:20" ht="15.75" customHeight="1">
      <c r="A402" s="669"/>
      <c r="B402" s="51"/>
      <c r="C402" s="51"/>
      <c r="D402" s="51"/>
      <c r="E402" s="51"/>
      <c r="F402" s="669"/>
      <c r="G402" s="669"/>
      <c r="H402" s="660"/>
      <c r="I402" s="660"/>
      <c r="J402" s="660"/>
      <c r="K402" s="660"/>
      <c r="L402" s="660"/>
      <c r="M402" s="660"/>
      <c r="N402" s="660"/>
      <c r="O402" s="660"/>
      <c r="P402" s="660"/>
      <c r="Q402" s="660"/>
      <c r="R402" s="660"/>
      <c r="S402" s="51"/>
      <c r="T402" s="51"/>
    </row>
    <row r="403" spans="1:20" ht="15.75" customHeight="1">
      <c r="A403" s="669"/>
      <c r="B403" s="51"/>
      <c r="C403" s="51"/>
      <c r="D403" s="51"/>
      <c r="E403" s="51"/>
      <c r="F403" s="669"/>
      <c r="G403" s="669"/>
      <c r="H403" s="660"/>
      <c r="I403" s="660"/>
      <c r="J403" s="660"/>
      <c r="K403" s="660"/>
      <c r="L403" s="660"/>
      <c r="M403" s="660"/>
      <c r="N403" s="660"/>
      <c r="O403" s="660"/>
      <c r="P403" s="660"/>
      <c r="Q403" s="660"/>
      <c r="R403" s="660"/>
      <c r="S403" s="51"/>
      <c r="T403" s="51"/>
    </row>
    <row r="404" spans="1:20" ht="15.75" customHeight="1">
      <c r="A404" s="669"/>
      <c r="B404" s="51"/>
      <c r="C404" s="51"/>
      <c r="D404" s="51"/>
      <c r="E404" s="51"/>
      <c r="F404" s="669"/>
      <c r="G404" s="669"/>
      <c r="H404" s="660"/>
      <c r="I404" s="660"/>
      <c r="J404" s="660"/>
      <c r="K404" s="660"/>
      <c r="L404" s="660"/>
      <c r="M404" s="660"/>
      <c r="N404" s="660"/>
      <c r="O404" s="660"/>
      <c r="P404" s="660"/>
      <c r="Q404" s="660"/>
      <c r="R404" s="660"/>
      <c r="S404" s="51"/>
      <c r="T404" s="51"/>
    </row>
    <row r="405" spans="1:20" ht="15.75" customHeight="1">
      <c r="A405" s="669"/>
      <c r="B405" s="51"/>
      <c r="C405" s="51"/>
      <c r="D405" s="51"/>
      <c r="E405" s="51"/>
      <c r="F405" s="669"/>
      <c r="G405" s="669"/>
      <c r="H405" s="660"/>
      <c r="I405" s="660"/>
      <c r="J405" s="660"/>
      <c r="K405" s="660"/>
      <c r="L405" s="660"/>
      <c r="M405" s="660"/>
      <c r="N405" s="660"/>
      <c r="O405" s="660"/>
      <c r="P405" s="660"/>
      <c r="Q405" s="660"/>
      <c r="R405" s="660"/>
      <c r="S405" s="51"/>
      <c r="T405" s="51"/>
    </row>
    <row r="406" spans="1:20" ht="15.75" customHeight="1">
      <c r="A406" s="669"/>
      <c r="B406" s="51"/>
      <c r="C406" s="51"/>
      <c r="D406" s="51"/>
      <c r="E406" s="51"/>
      <c r="F406" s="669"/>
      <c r="G406" s="669"/>
      <c r="H406" s="660"/>
      <c r="I406" s="660"/>
      <c r="J406" s="660"/>
      <c r="K406" s="660"/>
      <c r="L406" s="660"/>
      <c r="M406" s="660"/>
      <c r="N406" s="660"/>
      <c r="O406" s="660"/>
      <c r="P406" s="660"/>
      <c r="Q406" s="660"/>
      <c r="R406" s="660"/>
      <c r="S406" s="51"/>
      <c r="T406" s="51"/>
    </row>
    <row r="407" spans="1:20" ht="15.75" customHeight="1">
      <c r="A407" s="669"/>
      <c r="B407" s="51"/>
      <c r="C407" s="51"/>
      <c r="D407" s="51"/>
      <c r="E407" s="51"/>
      <c r="F407" s="669"/>
      <c r="G407" s="669"/>
      <c r="H407" s="660"/>
      <c r="I407" s="660"/>
      <c r="J407" s="660"/>
      <c r="K407" s="660"/>
      <c r="L407" s="660"/>
      <c r="M407" s="660"/>
      <c r="N407" s="660"/>
      <c r="O407" s="660"/>
      <c r="P407" s="660"/>
      <c r="Q407" s="660"/>
      <c r="R407" s="660"/>
      <c r="S407" s="51"/>
      <c r="T407" s="51"/>
    </row>
    <row r="408" spans="1:20" ht="15.75" customHeight="1">
      <c r="A408" s="669"/>
      <c r="B408" s="51"/>
      <c r="C408" s="51"/>
      <c r="D408" s="51"/>
      <c r="E408" s="51"/>
      <c r="F408" s="669"/>
      <c r="G408" s="669"/>
      <c r="H408" s="660"/>
      <c r="I408" s="660"/>
      <c r="J408" s="660"/>
      <c r="K408" s="660"/>
      <c r="L408" s="660"/>
      <c r="M408" s="660"/>
      <c r="N408" s="660"/>
      <c r="O408" s="660"/>
      <c r="P408" s="660"/>
      <c r="Q408" s="660"/>
      <c r="R408" s="660"/>
      <c r="S408" s="51"/>
      <c r="T408" s="51"/>
    </row>
    <row r="409" spans="1:20" ht="15.75" customHeight="1">
      <c r="A409" s="669"/>
      <c r="B409" s="51"/>
      <c r="C409" s="51"/>
      <c r="D409" s="51"/>
      <c r="E409" s="51"/>
      <c r="F409" s="669"/>
      <c r="G409" s="669"/>
      <c r="H409" s="660"/>
      <c r="I409" s="660"/>
      <c r="J409" s="660"/>
      <c r="K409" s="660"/>
      <c r="L409" s="660"/>
      <c r="M409" s="660"/>
      <c r="N409" s="660"/>
      <c r="O409" s="660"/>
      <c r="P409" s="660"/>
      <c r="Q409" s="660"/>
      <c r="R409" s="660"/>
      <c r="S409" s="51"/>
      <c r="T409" s="51"/>
    </row>
    <row r="410" spans="1:20" ht="15.75" customHeight="1">
      <c r="A410" s="669"/>
      <c r="B410" s="51"/>
      <c r="C410" s="51"/>
      <c r="D410" s="51"/>
      <c r="E410" s="51"/>
      <c r="F410" s="669"/>
      <c r="G410" s="669"/>
      <c r="H410" s="660"/>
      <c r="I410" s="660"/>
      <c r="J410" s="660"/>
      <c r="K410" s="660"/>
      <c r="L410" s="660"/>
      <c r="M410" s="660"/>
      <c r="N410" s="660"/>
      <c r="O410" s="660"/>
      <c r="P410" s="660"/>
      <c r="Q410" s="660"/>
      <c r="R410" s="660"/>
      <c r="S410" s="51"/>
      <c r="T410" s="51"/>
    </row>
    <row r="411" spans="1:20" ht="15.75" customHeight="1">
      <c r="A411" s="669"/>
      <c r="B411" s="51"/>
      <c r="C411" s="51"/>
      <c r="D411" s="51"/>
      <c r="E411" s="51"/>
      <c r="F411" s="669"/>
      <c r="G411" s="669"/>
      <c r="H411" s="660"/>
      <c r="I411" s="660"/>
      <c r="J411" s="660"/>
      <c r="K411" s="660"/>
      <c r="L411" s="660"/>
      <c r="M411" s="660"/>
      <c r="N411" s="660"/>
      <c r="O411" s="660"/>
      <c r="P411" s="660"/>
      <c r="Q411" s="660"/>
      <c r="R411" s="660"/>
      <c r="S411" s="51"/>
      <c r="T411" s="51"/>
    </row>
    <row r="412" spans="1:20" ht="15.75" customHeight="1">
      <c r="A412" s="669"/>
      <c r="B412" s="51"/>
      <c r="C412" s="51"/>
      <c r="D412" s="51"/>
      <c r="E412" s="51"/>
      <c r="F412" s="669"/>
      <c r="G412" s="669"/>
      <c r="H412" s="660"/>
      <c r="I412" s="660"/>
      <c r="J412" s="660"/>
      <c r="K412" s="660"/>
      <c r="L412" s="660"/>
      <c r="M412" s="660"/>
      <c r="N412" s="660"/>
      <c r="O412" s="660"/>
      <c r="P412" s="660"/>
      <c r="Q412" s="660"/>
      <c r="R412" s="660"/>
      <c r="S412" s="51"/>
      <c r="T412" s="51"/>
    </row>
    <row r="413" spans="1:20" ht="15.75" customHeight="1">
      <c r="A413" s="669"/>
      <c r="B413" s="51"/>
      <c r="C413" s="51"/>
      <c r="D413" s="51"/>
      <c r="E413" s="51"/>
      <c r="F413" s="669"/>
      <c r="G413" s="669"/>
      <c r="H413" s="660"/>
      <c r="I413" s="660"/>
      <c r="J413" s="660"/>
      <c r="K413" s="660"/>
      <c r="L413" s="660"/>
      <c r="M413" s="660"/>
      <c r="N413" s="660"/>
      <c r="O413" s="660"/>
      <c r="P413" s="660"/>
      <c r="Q413" s="660"/>
      <c r="R413" s="660"/>
      <c r="S413" s="51"/>
      <c r="T413" s="51"/>
    </row>
    <row r="414" spans="1:20" ht="15.75" customHeight="1">
      <c r="A414" s="669"/>
      <c r="B414" s="51"/>
      <c r="C414" s="51"/>
      <c r="D414" s="51"/>
      <c r="E414" s="51"/>
      <c r="F414" s="669"/>
      <c r="G414" s="669"/>
      <c r="H414" s="660"/>
      <c r="I414" s="660"/>
      <c r="J414" s="660"/>
      <c r="K414" s="660"/>
      <c r="L414" s="660"/>
      <c r="M414" s="660"/>
      <c r="N414" s="660"/>
      <c r="O414" s="660"/>
      <c r="P414" s="660"/>
      <c r="Q414" s="660"/>
      <c r="R414" s="660"/>
      <c r="S414" s="51"/>
      <c r="T414" s="51"/>
    </row>
    <row r="415" spans="1:20" ht="15.75" customHeight="1">
      <c r="A415" s="669"/>
      <c r="B415" s="51"/>
      <c r="C415" s="51"/>
      <c r="D415" s="51"/>
      <c r="E415" s="51"/>
      <c r="F415" s="669"/>
      <c r="G415" s="669"/>
      <c r="H415" s="660"/>
      <c r="I415" s="660"/>
      <c r="J415" s="660"/>
      <c r="K415" s="660"/>
      <c r="L415" s="660"/>
      <c r="M415" s="660"/>
      <c r="N415" s="660"/>
      <c r="O415" s="660"/>
      <c r="P415" s="660"/>
      <c r="Q415" s="660"/>
      <c r="R415" s="660"/>
      <c r="S415" s="51"/>
      <c r="T415" s="51"/>
    </row>
    <row r="416" spans="1:20" ht="15.75" customHeight="1">
      <c r="A416" s="669"/>
      <c r="B416" s="51"/>
      <c r="C416" s="51"/>
      <c r="D416" s="51"/>
      <c r="E416" s="51"/>
      <c r="F416" s="669"/>
      <c r="G416" s="669"/>
      <c r="H416" s="660"/>
      <c r="I416" s="660"/>
      <c r="J416" s="660"/>
      <c r="K416" s="660"/>
      <c r="L416" s="660"/>
      <c r="M416" s="660"/>
      <c r="N416" s="660"/>
      <c r="O416" s="660"/>
      <c r="P416" s="660"/>
      <c r="Q416" s="660"/>
      <c r="R416" s="660"/>
      <c r="S416" s="51"/>
      <c r="T416" s="51"/>
    </row>
    <row r="417" spans="1:20" ht="15.75" customHeight="1">
      <c r="A417" s="669"/>
      <c r="B417" s="51"/>
      <c r="C417" s="51"/>
      <c r="D417" s="51"/>
      <c r="E417" s="51"/>
      <c r="F417" s="669"/>
      <c r="G417" s="669"/>
      <c r="H417" s="660"/>
      <c r="I417" s="660"/>
      <c r="J417" s="660"/>
      <c r="K417" s="660"/>
      <c r="L417" s="660"/>
      <c r="M417" s="660"/>
      <c r="N417" s="660"/>
      <c r="O417" s="660"/>
      <c r="P417" s="660"/>
      <c r="Q417" s="660"/>
      <c r="R417" s="660"/>
      <c r="S417" s="51"/>
      <c r="T417" s="51"/>
    </row>
    <row r="418" spans="1:20" ht="15.75" customHeight="1">
      <c r="A418" s="669"/>
      <c r="B418" s="51"/>
      <c r="C418" s="51"/>
      <c r="D418" s="51"/>
      <c r="E418" s="51"/>
      <c r="F418" s="669"/>
      <c r="G418" s="669"/>
      <c r="H418" s="660"/>
      <c r="I418" s="660"/>
      <c r="J418" s="660"/>
      <c r="K418" s="660"/>
      <c r="L418" s="660"/>
      <c r="M418" s="660"/>
      <c r="N418" s="660"/>
      <c r="O418" s="660"/>
      <c r="P418" s="660"/>
      <c r="Q418" s="660"/>
      <c r="R418" s="660"/>
      <c r="S418" s="51"/>
      <c r="T418" s="51"/>
    </row>
    <row r="419" spans="1:20" ht="15.75" customHeight="1">
      <c r="A419" s="669"/>
      <c r="B419" s="51"/>
      <c r="C419" s="51"/>
      <c r="D419" s="51"/>
      <c r="E419" s="51"/>
      <c r="F419" s="669"/>
      <c r="G419" s="669"/>
      <c r="H419" s="660"/>
      <c r="I419" s="660"/>
      <c r="J419" s="660"/>
      <c r="K419" s="660"/>
      <c r="L419" s="660"/>
      <c r="M419" s="660"/>
      <c r="N419" s="660"/>
      <c r="O419" s="660"/>
      <c r="P419" s="660"/>
      <c r="Q419" s="660"/>
      <c r="R419" s="660"/>
      <c r="S419" s="51"/>
      <c r="T419" s="51"/>
    </row>
    <row r="420" spans="1:20" ht="15.75" customHeight="1">
      <c r="A420" s="669"/>
      <c r="B420" s="51"/>
      <c r="C420" s="51"/>
      <c r="D420" s="51"/>
      <c r="E420" s="51"/>
      <c r="F420" s="669"/>
      <c r="G420" s="669"/>
      <c r="H420" s="660"/>
      <c r="I420" s="660"/>
      <c r="J420" s="660"/>
      <c r="K420" s="660"/>
      <c r="L420" s="660"/>
      <c r="M420" s="660"/>
      <c r="N420" s="660"/>
      <c r="O420" s="660"/>
      <c r="P420" s="660"/>
      <c r="Q420" s="660"/>
      <c r="R420" s="660"/>
      <c r="S420" s="51"/>
      <c r="T420" s="51"/>
    </row>
    <row r="421" spans="1:20" ht="15.75" customHeight="1">
      <c r="A421" s="669"/>
      <c r="B421" s="51"/>
      <c r="C421" s="51"/>
      <c r="D421" s="51"/>
      <c r="E421" s="51"/>
      <c r="F421" s="669"/>
      <c r="G421" s="669"/>
      <c r="H421" s="660"/>
      <c r="I421" s="660"/>
      <c r="J421" s="660"/>
      <c r="K421" s="660"/>
      <c r="L421" s="660"/>
      <c r="M421" s="660"/>
      <c r="N421" s="660"/>
      <c r="O421" s="660"/>
      <c r="P421" s="660"/>
      <c r="Q421" s="660"/>
      <c r="R421" s="660"/>
      <c r="S421" s="51"/>
      <c r="T421" s="51"/>
    </row>
    <row r="422" spans="1:20" ht="15.75" customHeight="1">
      <c r="A422" s="669"/>
      <c r="B422" s="51"/>
      <c r="C422" s="51"/>
      <c r="D422" s="51"/>
      <c r="E422" s="51"/>
      <c r="F422" s="669"/>
      <c r="G422" s="669"/>
      <c r="H422" s="660"/>
      <c r="I422" s="660"/>
      <c r="J422" s="660"/>
      <c r="K422" s="660"/>
      <c r="L422" s="660"/>
      <c r="M422" s="660"/>
      <c r="N422" s="660"/>
      <c r="O422" s="660"/>
      <c r="P422" s="660"/>
      <c r="Q422" s="660"/>
      <c r="R422" s="660"/>
      <c r="S422" s="51"/>
      <c r="T422" s="51"/>
    </row>
    <row r="423" spans="1:20" ht="15.75" customHeight="1">
      <c r="A423" s="669"/>
      <c r="B423" s="51"/>
      <c r="C423" s="51"/>
      <c r="D423" s="51"/>
      <c r="E423" s="51"/>
      <c r="F423" s="669"/>
      <c r="G423" s="669"/>
      <c r="H423" s="660"/>
      <c r="I423" s="660"/>
      <c r="J423" s="660"/>
      <c r="K423" s="660"/>
      <c r="L423" s="660"/>
      <c r="M423" s="660"/>
      <c r="N423" s="660"/>
      <c r="O423" s="660"/>
      <c r="P423" s="660"/>
      <c r="Q423" s="660"/>
      <c r="R423" s="660"/>
      <c r="S423" s="51"/>
      <c r="T423" s="51"/>
    </row>
    <row r="424" spans="1:20" ht="15.75" customHeight="1">
      <c r="A424" s="669"/>
      <c r="B424" s="51"/>
      <c r="C424" s="51"/>
      <c r="D424" s="51"/>
      <c r="E424" s="51"/>
      <c r="F424" s="669"/>
      <c r="G424" s="669"/>
      <c r="H424" s="660"/>
      <c r="I424" s="660"/>
      <c r="J424" s="660"/>
      <c r="K424" s="660"/>
      <c r="L424" s="660"/>
      <c r="M424" s="660"/>
      <c r="N424" s="660"/>
      <c r="O424" s="660"/>
      <c r="P424" s="660"/>
      <c r="Q424" s="660"/>
      <c r="R424" s="660"/>
      <c r="S424" s="51"/>
      <c r="T424" s="51"/>
    </row>
    <row r="425" spans="1:20" ht="15.75" customHeight="1">
      <c r="A425" s="669"/>
      <c r="B425" s="51"/>
      <c r="C425" s="51"/>
      <c r="D425" s="51"/>
      <c r="E425" s="51"/>
      <c r="F425" s="669"/>
      <c r="G425" s="669"/>
      <c r="H425" s="660"/>
      <c r="I425" s="660"/>
      <c r="J425" s="660"/>
      <c r="K425" s="660"/>
      <c r="L425" s="660"/>
      <c r="M425" s="660"/>
      <c r="N425" s="660"/>
      <c r="O425" s="660"/>
      <c r="P425" s="660"/>
      <c r="Q425" s="660"/>
      <c r="R425" s="660"/>
      <c r="S425" s="51"/>
      <c r="T425" s="51"/>
    </row>
    <row r="426" spans="1:20" ht="15.75" customHeight="1">
      <c r="A426" s="669"/>
      <c r="B426" s="51"/>
      <c r="C426" s="51"/>
      <c r="D426" s="51"/>
      <c r="E426" s="51"/>
      <c r="F426" s="669"/>
      <c r="G426" s="669"/>
      <c r="H426" s="660"/>
      <c r="I426" s="660"/>
      <c r="J426" s="660"/>
      <c r="K426" s="660"/>
      <c r="L426" s="660"/>
      <c r="M426" s="660"/>
      <c r="N426" s="660"/>
      <c r="O426" s="660"/>
      <c r="P426" s="660"/>
      <c r="Q426" s="660"/>
      <c r="R426" s="660"/>
      <c r="S426" s="51"/>
      <c r="T426" s="51"/>
    </row>
    <row r="427" spans="1:20" ht="15.75" customHeight="1">
      <c r="A427" s="669"/>
      <c r="B427" s="51"/>
      <c r="C427" s="51"/>
      <c r="D427" s="51"/>
      <c r="E427" s="51"/>
      <c r="F427" s="669"/>
      <c r="G427" s="669"/>
      <c r="H427" s="660"/>
      <c r="I427" s="660"/>
      <c r="J427" s="660"/>
      <c r="K427" s="660"/>
      <c r="L427" s="660"/>
      <c r="M427" s="660"/>
      <c r="N427" s="660"/>
      <c r="O427" s="660"/>
      <c r="P427" s="660"/>
      <c r="Q427" s="660"/>
      <c r="R427" s="660"/>
      <c r="S427" s="51"/>
      <c r="T427" s="51"/>
    </row>
    <row r="428" spans="1:20" ht="15.75" customHeight="1">
      <c r="A428" s="669"/>
      <c r="B428" s="51"/>
      <c r="C428" s="51"/>
      <c r="D428" s="51"/>
      <c r="E428" s="51"/>
      <c r="F428" s="669"/>
      <c r="G428" s="669"/>
      <c r="H428" s="660"/>
      <c r="I428" s="660"/>
      <c r="J428" s="660"/>
      <c r="K428" s="660"/>
      <c r="L428" s="660"/>
      <c r="M428" s="660"/>
      <c r="N428" s="660"/>
      <c r="O428" s="660"/>
      <c r="P428" s="660"/>
      <c r="Q428" s="660"/>
      <c r="R428" s="660"/>
      <c r="S428" s="51"/>
      <c r="T428" s="51"/>
    </row>
    <row r="429" spans="1:20" ht="15.75" customHeight="1">
      <c r="A429" s="669"/>
      <c r="B429" s="51"/>
      <c r="C429" s="51"/>
      <c r="D429" s="51"/>
      <c r="E429" s="51"/>
      <c r="F429" s="669"/>
      <c r="G429" s="669"/>
      <c r="H429" s="660"/>
      <c r="I429" s="660"/>
      <c r="J429" s="660"/>
      <c r="K429" s="660"/>
      <c r="L429" s="660"/>
      <c r="M429" s="660"/>
      <c r="N429" s="660"/>
      <c r="O429" s="660"/>
      <c r="P429" s="660"/>
      <c r="Q429" s="660"/>
      <c r="R429" s="660"/>
      <c r="S429" s="51"/>
      <c r="T429" s="51"/>
    </row>
    <row r="430" spans="1:20" ht="15.75" customHeight="1">
      <c r="A430" s="669"/>
      <c r="B430" s="51"/>
      <c r="C430" s="51"/>
      <c r="D430" s="51"/>
      <c r="E430" s="51"/>
      <c r="F430" s="669"/>
      <c r="G430" s="669"/>
      <c r="H430" s="660"/>
      <c r="I430" s="660"/>
      <c r="J430" s="660"/>
      <c r="K430" s="660"/>
      <c r="L430" s="660"/>
      <c r="M430" s="660"/>
      <c r="N430" s="660"/>
      <c r="O430" s="660"/>
      <c r="P430" s="660"/>
      <c r="Q430" s="660"/>
      <c r="R430" s="660"/>
      <c r="S430" s="51"/>
      <c r="T430" s="51"/>
    </row>
    <row r="431" spans="1:20" ht="15.75" customHeight="1">
      <c r="A431" s="669"/>
      <c r="B431" s="51"/>
      <c r="C431" s="51"/>
      <c r="D431" s="51"/>
      <c r="E431" s="51"/>
      <c r="F431" s="669"/>
      <c r="G431" s="669"/>
      <c r="H431" s="660"/>
      <c r="I431" s="660"/>
      <c r="J431" s="660"/>
      <c r="K431" s="660"/>
      <c r="L431" s="660"/>
      <c r="M431" s="660"/>
      <c r="N431" s="660"/>
      <c r="O431" s="660"/>
      <c r="P431" s="660"/>
      <c r="Q431" s="660"/>
      <c r="R431" s="660"/>
      <c r="S431" s="51"/>
      <c r="T431" s="51"/>
    </row>
    <row r="432" spans="1:20" ht="15.75" customHeight="1">
      <c r="A432" s="669"/>
      <c r="B432" s="51"/>
      <c r="C432" s="51"/>
      <c r="D432" s="51"/>
      <c r="E432" s="51"/>
      <c r="F432" s="669"/>
      <c r="G432" s="669"/>
      <c r="H432" s="660"/>
      <c r="I432" s="660"/>
      <c r="J432" s="660"/>
      <c r="K432" s="660"/>
      <c r="L432" s="660"/>
      <c r="M432" s="660"/>
      <c r="N432" s="660"/>
      <c r="O432" s="660"/>
      <c r="P432" s="660"/>
      <c r="Q432" s="660"/>
      <c r="R432" s="660"/>
      <c r="S432" s="51"/>
      <c r="T432" s="51"/>
    </row>
    <row r="433" spans="1:20" ht="15.75" customHeight="1">
      <c r="A433" s="669"/>
      <c r="B433" s="51"/>
      <c r="C433" s="51"/>
      <c r="D433" s="51"/>
      <c r="E433" s="51"/>
      <c r="F433" s="669"/>
      <c r="G433" s="669"/>
      <c r="H433" s="660"/>
      <c r="I433" s="660"/>
      <c r="J433" s="660"/>
      <c r="K433" s="660"/>
      <c r="L433" s="660"/>
      <c r="M433" s="660"/>
      <c r="N433" s="660"/>
      <c r="O433" s="660"/>
      <c r="P433" s="660"/>
      <c r="Q433" s="660"/>
      <c r="R433" s="660"/>
      <c r="S433" s="51"/>
      <c r="T433" s="51"/>
    </row>
    <row r="434" spans="1:20" ht="15.75" customHeight="1">
      <c r="A434" s="669"/>
      <c r="B434" s="51"/>
      <c r="C434" s="51"/>
      <c r="D434" s="51"/>
      <c r="E434" s="51"/>
      <c r="F434" s="669"/>
      <c r="G434" s="669"/>
      <c r="H434" s="660"/>
      <c r="I434" s="660"/>
      <c r="J434" s="660"/>
      <c r="K434" s="660"/>
      <c r="L434" s="660"/>
      <c r="M434" s="660"/>
      <c r="N434" s="660"/>
      <c r="O434" s="660"/>
      <c r="P434" s="660"/>
      <c r="Q434" s="660"/>
      <c r="R434" s="660"/>
      <c r="S434" s="51"/>
      <c r="T434" s="51"/>
    </row>
    <row r="435" spans="1:20" ht="15.75" customHeight="1">
      <c r="A435" s="669"/>
      <c r="B435" s="51"/>
      <c r="C435" s="51"/>
      <c r="D435" s="51"/>
      <c r="E435" s="51"/>
      <c r="F435" s="669"/>
      <c r="G435" s="669"/>
      <c r="H435" s="660"/>
      <c r="I435" s="660"/>
      <c r="J435" s="660"/>
      <c r="K435" s="660"/>
      <c r="L435" s="660"/>
      <c r="M435" s="660"/>
      <c r="N435" s="660"/>
      <c r="O435" s="660"/>
      <c r="P435" s="660"/>
      <c r="Q435" s="660"/>
      <c r="R435" s="660"/>
      <c r="S435" s="51"/>
      <c r="T435" s="51"/>
    </row>
    <row r="436" spans="1:20" ht="15.75" customHeight="1">
      <c r="A436" s="669"/>
      <c r="B436" s="51"/>
      <c r="C436" s="51"/>
      <c r="D436" s="51"/>
      <c r="E436" s="51"/>
      <c r="F436" s="669"/>
      <c r="G436" s="669"/>
      <c r="H436" s="660"/>
      <c r="I436" s="660"/>
      <c r="J436" s="660"/>
      <c r="K436" s="660"/>
      <c r="L436" s="660"/>
      <c r="M436" s="660"/>
      <c r="N436" s="660"/>
      <c r="O436" s="660"/>
      <c r="P436" s="660"/>
      <c r="Q436" s="660"/>
      <c r="R436" s="660"/>
      <c r="S436" s="51"/>
      <c r="T436" s="51"/>
    </row>
    <row r="437" spans="1:20" ht="15.75" customHeight="1">
      <c r="A437" s="669"/>
      <c r="B437" s="51"/>
      <c r="C437" s="51"/>
      <c r="D437" s="51"/>
      <c r="E437" s="51"/>
      <c r="F437" s="669"/>
      <c r="G437" s="669"/>
      <c r="H437" s="660"/>
      <c r="I437" s="660"/>
      <c r="J437" s="660"/>
      <c r="K437" s="660"/>
      <c r="L437" s="660"/>
      <c r="M437" s="660"/>
      <c r="N437" s="660"/>
      <c r="O437" s="660"/>
      <c r="P437" s="660"/>
      <c r="Q437" s="660"/>
      <c r="R437" s="660"/>
      <c r="S437" s="51"/>
      <c r="T437" s="51"/>
    </row>
    <row r="438" spans="1:20" ht="15.75" customHeight="1">
      <c r="A438" s="669"/>
      <c r="B438" s="51"/>
      <c r="C438" s="51"/>
      <c r="D438" s="51"/>
      <c r="E438" s="51"/>
      <c r="F438" s="669"/>
      <c r="G438" s="669"/>
      <c r="H438" s="660"/>
      <c r="I438" s="660"/>
      <c r="J438" s="660"/>
      <c r="K438" s="660"/>
      <c r="L438" s="660"/>
      <c r="M438" s="660"/>
      <c r="N438" s="660"/>
      <c r="O438" s="660"/>
      <c r="P438" s="660"/>
      <c r="Q438" s="660"/>
      <c r="R438" s="660"/>
      <c r="S438" s="51"/>
      <c r="T438" s="51"/>
    </row>
    <row r="439" spans="1:20" ht="15.75" customHeight="1">
      <c r="A439" s="669"/>
      <c r="B439" s="51"/>
      <c r="C439" s="51"/>
      <c r="D439" s="51"/>
      <c r="E439" s="51"/>
      <c r="F439" s="669"/>
      <c r="G439" s="669"/>
      <c r="H439" s="660"/>
      <c r="I439" s="660"/>
      <c r="J439" s="660"/>
      <c r="K439" s="660"/>
      <c r="L439" s="660"/>
      <c r="M439" s="660"/>
      <c r="N439" s="660"/>
      <c r="O439" s="660"/>
      <c r="P439" s="660"/>
      <c r="Q439" s="660"/>
      <c r="R439" s="660"/>
      <c r="S439" s="51"/>
      <c r="T439" s="51"/>
    </row>
    <row r="440" spans="1:20" ht="15.75" customHeight="1">
      <c r="A440" s="669"/>
      <c r="B440" s="51"/>
      <c r="C440" s="51"/>
      <c r="D440" s="51"/>
      <c r="E440" s="51"/>
      <c r="F440" s="669"/>
      <c r="G440" s="669"/>
      <c r="H440" s="660"/>
      <c r="I440" s="660"/>
      <c r="J440" s="660"/>
      <c r="K440" s="660"/>
      <c r="L440" s="660"/>
      <c r="M440" s="660"/>
      <c r="N440" s="660"/>
      <c r="O440" s="660"/>
      <c r="P440" s="660"/>
      <c r="Q440" s="660"/>
      <c r="R440" s="660"/>
      <c r="S440" s="51"/>
      <c r="T440" s="51"/>
    </row>
    <row r="441" spans="1:20" ht="15.75" customHeight="1">
      <c r="A441" s="669"/>
      <c r="B441" s="51"/>
      <c r="C441" s="51"/>
      <c r="D441" s="51"/>
      <c r="E441" s="51"/>
      <c r="F441" s="669"/>
      <c r="G441" s="669"/>
      <c r="H441" s="660"/>
      <c r="I441" s="660"/>
      <c r="J441" s="660"/>
      <c r="K441" s="660"/>
      <c r="L441" s="660"/>
      <c r="M441" s="660"/>
      <c r="N441" s="660"/>
      <c r="O441" s="660"/>
      <c r="P441" s="660"/>
      <c r="Q441" s="660"/>
      <c r="R441" s="660"/>
      <c r="S441" s="51"/>
      <c r="T441" s="51"/>
    </row>
    <row r="442" spans="1:20" ht="15.75" customHeight="1">
      <c r="A442" s="669"/>
      <c r="B442" s="51"/>
      <c r="C442" s="51"/>
      <c r="D442" s="51"/>
      <c r="E442" s="51"/>
      <c r="F442" s="669"/>
      <c r="G442" s="669"/>
      <c r="H442" s="660"/>
      <c r="I442" s="660"/>
      <c r="J442" s="660"/>
      <c r="K442" s="660"/>
      <c r="L442" s="660"/>
      <c r="M442" s="660"/>
      <c r="N442" s="660"/>
      <c r="O442" s="660"/>
      <c r="P442" s="660"/>
      <c r="Q442" s="660"/>
      <c r="R442" s="660"/>
      <c r="S442" s="51"/>
      <c r="T442" s="51"/>
    </row>
    <row r="443" spans="1:20" ht="15.75" customHeight="1">
      <c r="A443" s="669"/>
      <c r="B443" s="51"/>
      <c r="C443" s="51"/>
      <c r="D443" s="51"/>
      <c r="E443" s="51"/>
      <c r="F443" s="669"/>
      <c r="G443" s="669"/>
      <c r="H443" s="660"/>
      <c r="I443" s="660"/>
      <c r="J443" s="660"/>
      <c r="K443" s="660"/>
      <c r="L443" s="660"/>
      <c r="M443" s="660"/>
      <c r="N443" s="660"/>
      <c r="O443" s="660"/>
      <c r="P443" s="660"/>
      <c r="Q443" s="660"/>
      <c r="R443" s="660"/>
      <c r="S443" s="51"/>
      <c r="T443" s="51"/>
    </row>
    <row r="444" spans="1:20" ht="15.75" customHeight="1">
      <c r="A444" s="669"/>
      <c r="B444" s="51"/>
      <c r="C444" s="51"/>
      <c r="D444" s="51"/>
      <c r="E444" s="51"/>
      <c r="F444" s="669"/>
      <c r="G444" s="669"/>
      <c r="H444" s="660"/>
      <c r="I444" s="660"/>
      <c r="J444" s="660"/>
      <c r="K444" s="660"/>
      <c r="L444" s="660"/>
      <c r="M444" s="660"/>
      <c r="N444" s="660"/>
      <c r="O444" s="660"/>
      <c r="P444" s="660"/>
      <c r="Q444" s="660"/>
      <c r="R444" s="660"/>
      <c r="S444" s="51"/>
      <c r="T444" s="51"/>
    </row>
    <row r="445" spans="1:20" ht="15.75" customHeight="1">
      <c r="A445" s="669"/>
      <c r="B445" s="51"/>
      <c r="C445" s="51"/>
      <c r="D445" s="51"/>
      <c r="E445" s="51"/>
      <c r="F445" s="669"/>
      <c r="G445" s="669"/>
      <c r="H445" s="660"/>
      <c r="I445" s="660"/>
      <c r="J445" s="660"/>
      <c r="K445" s="660"/>
      <c r="L445" s="660"/>
      <c r="M445" s="660"/>
      <c r="N445" s="660"/>
      <c r="O445" s="660"/>
      <c r="P445" s="660"/>
      <c r="Q445" s="660"/>
      <c r="R445" s="660"/>
      <c r="S445" s="51"/>
      <c r="T445" s="51"/>
    </row>
    <row r="446" spans="1:20" ht="15.75" customHeight="1">
      <c r="A446" s="669"/>
      <c r="B446" s="51"/>
      <c r="C446" s="51"/>
      <c r="D446" s="51"/>
      <c r="E446" s="51"/>
      <c r="F446" s="669"/>
      <c r="G446" s="669"/>
      <c r="H446" s="660"/>
      <c r="I446" s="660"/>
      <c r="J446" s="660"/>
      <c r="K446" s="660"/>
      <c r="L446" s="660"/>
      <c r="M446" s="660"/>
      <c r="N446" s="660"/>
      <c r="O446" s="660"/>
      <c r="P446" s="660"/>
      <c r="Q446" s="660"/>
      <c r="R446" s="660"/>
      <c r="S446" s="51"/>
      <c r="T446" s="51"/>
    </row>
    <row r="447" spans="1:20" ht="15.75" customHeight="1">
      <c r="A447" s="669"/>
      <c r="B447" s="51"/>
      <c r="C447" s="51"/>
      <c r="D447" s="51"/>
      <c r="E447" s="51"/>
      <c r="F447" s="669"/>
      <c r="G447" s="669"/>
      <c r="H447" s="660"/>
      <c r="I447" s="660"/>
      <c r="J447" s="660"/>
      <c r="K447" s="660"/>
      <c r="L447" s="660"/>
      <c r="M447" s="660"/>
      <c r="N447" s="660"/>
      <c r="O447" s="660"/>
      <c r="P447" s="660"/>
      <c r="Q447" s="660"/>
      <c r="R447" s="660"/>
      <c r="S447" s="51"/>
      <c r="T447" s="51"/>
    </row>
    <row r="448" spans="1:20" ht="15.75" customHeight="1">
      <c r="A448" s="669"/>
      <c r="B448" s="51"/>
      <c r="C448" s="51"/>
      <c r="D448" s="51"/>
      <c r="E448" s="51"/>
      <c r="F448" s="669"/>
      <c r="G448" s="669"/>
      <c r="H448" s="660"/>
      <c r="I448" s="660"/>
      <c r="J448" s="660"/>
      <c r="K448" s="660"/>
      <c r="L448" s="660"/>
      <c r="M448" s="660"/>
      <c r="N448" s="660"/>
      <c r="O448" s="660"/>
      <c r="P448" s="660"/>
      <c r="Q448" s="660"/>
      <c r="R448" s="660"/>
      <c r="S448" s="51"/>
      <c r="T448" s="51"/>
    </row>
    <row r="449" spans="1:20" ht="15.75" customHeight="1">
      <c r="A449" s="669"/>
      <c r="B449" s="51"/>
      <c r="C449" s="51"/>
      <c r="D449" s="51"/>
      <c r="E449" s="51"/>
      <c r="F449" s="669"/>
      <c r="G449" s="669"/>
      <c r="H449" s="660"/>
      <c r="I449" s="660"/>
      <c r="J449" s="660"/>
      <c r="K449" s="660"/>
      <c r="L449" s="660"/>
      <c r="M449" s="660"/>
      <c r="N449" s="660"/>
      <c r="O449" s="660"/>
      <c r="P449" s="660"/>
      <c r="Q449" s="660"/>
      <c r="R449" s="660"/>
      <c r="S449" s="51"/>
      <c r="T449" s="51"/>
    </row>
    <row r="450" spans="1:20" ht="15.75" customHeight="1">
      <c r="A450" s="669"/>
      <c r="B450" s="51"/>
      <c r="C450" s="51"/>
      <c r="D450" s="51"/>
      <c r="E450" s="51"/>
      <c r="F450" s="669"/>
      <c r="G450" s="669"/>
      <c r="H450" s="660"/>
      <c r="I450" s="660"/>
      <c r="J450" s="660"/>
      <c r="K450" s="660"/>
      <c r="L450" s="660"/>
      <c r="M450" s="660"/>
      <c r="N450" s="660"/>
      <c r="O450" s="660"/>
      <c r="P450" s="660"/>
      <c r="Q450" s="660"/>
      <c r="R450" s="660"/>
      <c r="S450" s="51"/>
      <c r="T450" s="51"/>
    </row>
    <row r="451" spans="1:20" ht="15.75" customHeight="1">
      <c r="A451" s="669"/>
      <c r="B451" s="51"/>
      <c r="C451" s="51"/>
      <c r="D451" s="51"/>
      <c r="E451" s="51"/>
      <c r="F451" s="669"/>
      <c r="G451" s="669"/>
      <c r="H451" s="660"/>
      <c r="I451" s="660"/>
      <c r="J451" s="660"/>
      <c r="K451" s="660"/>
      <c r="L451" s="660"/>
      <c r="M451" s="660"/>
      <c r="N451" s="660"/>
      <c r="O451" s="660"/>
      <c r="P451" s="660"/>
      <c r="Q451" s="660"/>
      <c r="R451" s="660"/>
      <c r="S451" s="51"/>
      <c r="T451" s="51"/>
    </row>
    <row r="452" spans="1:20" ht="15.75" customHeight="1">
      <c r="A452" s="669"/>
      <c r="B452" s="51"/>
      <c r="C452" s="51"/>
      <c r="D452" s="51"/>
      <c r="E452" s="51"/>
      <c r="F452" s="669"/>
      <c r="G452" s="669"/>
      <c r="H452" s="660"/>
      <c r="I452" s="660"/>
      <c r="J452" s="660"/>
      <c r="K452" s="660"/>
      <c r="L452" s="660"/>
      <c r="M452" s="660"/>
      <c r="N452" s="660"/>
      <c r="O452" s="660"/>
      <c r="P452" s="660"/>
      <c r="Q452" s="660"/>
      <c r="R452" s="660"/>
      <c r="S452" s="51"/>
      <c r="T452" s="51"/>
    </row>
    <row r="453" spans="1:20" ht="15.75" customHeight="1">
      <c r="A453" s="669"/>
      <c r="B453" s="51"/>
      <c r="C453" s="51"/>
      <c r="D453" s="51"/>
      <c r="E453" s="51"/>
      <c r="F453" s="669"/>
      <c r="G453" s="669"/>
      <c r="H453" s="660"/>
      <c r="I453" s="660"/>
      <c r="J453" s="660"/>
      <c r="K453" s="660"/>
      <c r="L453" s="660"/>
      <c r="M453" s="660"/>
      <c r="N453" s="660"/>
      <c r="O453" s="660"/>
      <c r="P453" s="660"/>
      <c r="Q453" s="660"/>
      <c r="R453" s="660"/>
      <c r="S453" s="51"/>
      <c r="T453" s="51"/>
    </row>
    <row r="454" spans="1:20" ht="15.75" customHeight="1">
      <c r="A454" s="669"/>
      <c r="B454" s="51"/>
      <c r="C454" s="51"/>
      <c r="D454" s="51"/>
      <c r="E454" s="51"/>
      <c r="F454" s="669"/>
      <c r="G454" s="669"/>
      <c r="H454" s="660"/>
      <c r="I454" s="660"/>
      <c r="J454" s="660"/>
      <c r="K454" s="660"/>
      <c r="L454" s="660"/>
      <c r="M454" s="660"/>
      <c r="N454" s="660"/>
      <c r="O454" s="660"/>
      <c r="P454" s="660"/>
      <c r="Q454" s="660"/>
      <c r="R454" s="660"/>
      <c r="S454" s="51"/>
      <c r="T454" s="51"/>
    </row>
    <row r="455" spans="1:20" ht="15.75" customHeight="1">
      <c r="A455" s="669"/>
      <c r="B455" s="51"/>
      <c r="C455" s="51"/>
      <c r="D455" s="51"/>
      <c r="E455" s="51"/>
      <c r="F455" s="669"/>
      <c r="G455" s="669"/>
      <c r="H455" s="660"/>
      <c r="I455" s="660"/>
      <c r="J455" s="660"/>
      <c r="K455" s="660"/>
      <c r="L455" s="660"/>
      <c r="M455" s="660"/>
      <c r="N455" s="660"/>
      <c r="O455" s="660"/>
      <c r="P455" s="660"/>
      <c r="Q455" s="660"/>
      <c r="R455" s="660"/>
      <c r="S455" s="51"/>
      <c r="T455" s="51"/>
    </row>
    <row r="456" spans="1:20" ht="15.75" customHeight="1">
      <c r="A456" s="669"/>
      <c r="B456" s="51"/>
      <c r="C456" s="51"/>
      <c r="D456" s="51"/>
      <c r="E456" s="51"/>
      <c r="F456" s="669"/>
      <c r="G456" s="669"/>
      <c r="H456" s="660"/>
      <c r="I456" s="660"/>
      <c r="J456" s="660"/>
      <c r="K456" s="660"/>
      <c r="L456" s="660"/>
      <c r="M456" s="660"/>
      <c r="N456" s="660"/>
      <c r="O456" s="660"/>
      <c r="P456" s="660"/>
      <c r="Q456" s="660"/>
      <c r="R456" s="660"/>
      <c r="S456" s="51"/>
      <c r="T456" s="51"/>
    </row>
    <row r="457" spans="1:20" ht="15.75" customHeight="1">
      <c r="A457" s="669"/>
      <c r="B457" s="51"/>
      <c r="C457" s="51"/>
      <c r="D457" s="51"/>
      <c r="E457" s="51"/>
      <c r="F457" s="669"/>
      <c r="G457" s="669"/>
      <c r="H457" s="660"/>
      <c r="I457" s="660"/>
      <c r="J457" s="660"/>
      <c r="K457" s="660"/>
      <c r="L457" s="660"/>
      <c r="M457" s="660"/>
      <c r="N457" s="660"/>
      <c r="O457" s="660"/>
      <c r="P457" s="660"/>
      <c r="Q457" s="660"/>
      <c r="R457" s="660"/>
      <c r="S457" s="51"/>
      <c r="T457" s="51"/>
    </row>
    <row r="458" spans="1:20" ht="15.75" customHeight="1">
      <c r="A458" s="669"/>
      <c r="B458" s="51"/>
      <c r="C458" s="51"/>
      <c r="D458" s="51"/>
      <c r="E458" s="51"/>
      <c r="F458" s="669"/>
      <c r="G458" s="669"/>
      <c r="H458" s="660"/>
      <c r="I458" s="660"/>
      <c r="J458" s="660"/>
      <c r="K458" s="660"/>
      <c r="L458" s="660"/>
      <c r="M458" s="660"/>
      <c r="N458" s="660"/>
      <c r="O458" s="660"/>
      <c r="P458" s="660"/>
      <c r="Q458" s="660"/>
      <c r="R458" s="660"/>
      <c r="S458" s="51"/>
      <c r="T458" s="51"/>
    </row>
    <row r="459" spans="1:20" ht="15.75" customHeight="1">
      <c r="A459" s="669"/>
      <c r="B459" s="51"/>
      <c r="C459" s="51"/>
      <c r="D459" s="51"/>
      <c r="E459" s="51"/>
      <c r="F459" s="669"/>
      <c r="G459" s="669"/>
      <c r="H459" s="660"/>
      <c r="I459" s="660"/>
      <c r="J459" s="660"/>
      <c r="K459" s="660"/>
      <c r="L459" s="660"/>
      <c r="M459" s="660"/>
      <c r="N459" s="660"/>
      <c r="O459" s="660"/>
      <c r="P459" s="660"/>
      <c r="Q459" s="660"/>
      <c r="R459" s="660"/>
      <c r="S459" s="51"/>
      <c r="T459" s="51"/>
    </row>
    <row r="460" spans="1:20" ht="15.75" customHeight="1">
      <c r="A460" s="669"/>
      <c r="B460" s="51"/>
      <c r="C460" s="51"/>
      <c r="D460" s="51"/>
      <c r="E460" s="51"/>
      <c r="F460" s="669"/>
      <c r="G460" s="669"/>
      <c r="H460" s="660"/>
      <c r="I460" s="660"/>
      <c r="J460" s="660"/>
      <c r="K460" s="660"/>
      <c r="L460" s="660"/>
      <c r="M460" s="660"/>
      <c r="N460" s="660"/>
      <c r="O460" s="660"/>
      <c r="P460" s="660"/>
      <c r="Q460" s="660"/>
      <c r="R460" s="660"/>
      <c r="S460" s="51"/>
      <c r="T460" s="51"/>
    </row>
    <row r="461" spans="1:20" ht="15.75" customHeight="1">
      <c r="A461" s="669"/>
      <c r="B461" s="51"/>
      <c r="C461" s="51"/>
      <c r="D461" s="51"/>
      <c r="E461" s="51"/>
      <c r="F461" s="669"/>
      <c r="G461" s="669"/>
      <c r="H461" s="660"/>
      <c r="I461" s="660"/>
      <c r="J461" s="660"/>
      <c r="K461" s="660"/>
      <c r="L461" s="660"/>
      <c r="M461" s="660"/>
      <c r="N461" s="660"/>
      <c r="O461" s="660"/>
      <c r="P461" s="660"/>
      <c r="Q461" s="660"/>
      <c r="R461" s="660"/>
      <c r="S461" s="51"/>
      <c r="T461" s="51"/>
    </row>
    <row r="462" spans="1:20" ht="15.75" customHeight="1">
      <c r="A462" s="669"/>
      <c r="B462" s="51"/>
      <c r="C462" s="51"/>
      <c r="D462" s="51"/>
      <c r="E462" s="51"/>
      <c r="F462" s="669"/>
      <c r="G462" s="669"/>
      <c r="H462" s="660"/>
      <c r="I462" s="660"/>
      <c r="J462" s="660"/>
      <c r="K462" s="660"/>
      <c r="L462" s="660"/>
      <c r="M462" s="660"/>
      <c r="N462" s="660"/>
      <c r="O462" s="660"/>
      <c r="P462" s="660"/>
      <c r="Q462" s="660"/>
      <c r="R462" s="660"/>
      <c r="S462" s="51"/>
      <c r="T462" s="51"/>
    </row>
    <row r="463" spans="1:20" ht="15.75" customHeight="1">
      <c r="A463" s="669"/>
      <c r="B463" s="51"/>
      <c r="C463" s="51"/>
      <c r="D463" s="51"/>
      <c r="E463" s="51"/>
      <c r="F463" s="669"/>
      <c r="G463" s="669"/>
      <c r="H463" s="660"/>
      <c r="I463" s="660"/>
      <c r="J463" s="660"/>
      <c r="K463" s="660"/>
      <c r="L463" s="660"/>
      <c r="M463" s="660"/>
      <c r="N463" s="660"/>
      <c r="O463" s="660"/>
      <c r="P463" s="660"/>
      <c r="Q463" s="660"/>
      <c r="R463" s="660"/>
      <c r="S463" s="51"/>
      <c r="T463" s="51"/>
    </row>
    <row r="464" spans="1:20" ht="15.75" customHeight="1">
      <c r="A464" s="669"/>
      <c r="B464" s="51"/>
      <c r="C464" s="51"/>
      <c r="D464" s="51"/>
      <c r="E464" s="51"/>
      <c r="F464" s="669"/>
      <c r="G464" s="669"/>
      <c r="H464" s="660"/>
      <c r="I464" s="660"/>
      <c r="J464" s="660"/>
      <c r="K464" s="660"/>
      <c r="L464" s="660"/>
      <c r="M464" s="660"/>
      <c r="N464" s="660"/>
      <c r="O464" s="660"/>
      <c r="P464" s="660"/>
      <c r="Q464" s="660"/>
      <c r="R464" s="660"/>
      <c r="S464" s="51"/>
      <c r="T464" s="51"/>
    </row>
    <row r="465" spans="1:20" ht="15.75" customHeight="1">
      <c r="A465" s="669"/>
      <c r="B465" s="51"/>
      <c r="C465" s="51"/>
      <c r="D465" s="51"/>
      <c r="E465" s="51"/>
      <c r="F465" s="669"/>
      <c r="G465" s="669"/>
      <c r="H465" s="660"/>
      <c r="I465" s="660"/>
      <c r="J465" s="660"/>
      <c r="K465" s="660"/>
      <c r="L465" s="660"/>
      <c r="M465" s="660"/>
      <c r="N465" s="660"/>
      <c r="O465" s="660"/>
      <c r="P465" s="660"/>
      <c r="Q465" s="660"/>
      <c r="R465" s="660"/>
      <c r="S465" s="51"/>
      <c r="T465" s="51"/>
    </row>
    <row r="466" spans="1:20" ht="15.75" customHeight="1">
      <c r="A466" s="669"/>
      <c r="B466" s="51"/>
      <c r="C466" s="51"/>
      <c r="D466" s="51"/>
      <c r="E466" s="51"/>
      <c r="F466" s="669"/>
      <c r="G466" s="669"/>
      <c r="H466" s="660"/>
      <c r="I466" s="660"/>
      <c r="J466" s="660"/>
      <c r="K466" s="660"/>
      <c r="L466" s="660"/>
      <c r="M466" s="660"/>
      <c r="N466" s="660"/>
      <c r="O466" s="660"/>
      <c r="P466" s="660"/>
      <c r="Q466" s="660"/>
      <c r="R466" s="660"/>
      <c r="S466" s="51"/>
      <c r="T466" s="51"/>
    </row>
    <row r="467" spans="1:20" ht="15.75" customHeight="1">
      <c r="A467" s="669"/>
      <c r="B467" s="51"/>
      <c r="C467" s="51"/>
      <c r="D467" s="51"/>
      <c r="E467" s="51"/>
      <c r="F467" s="669"/>
      <c r="G467" s="669"/>
      <c r="H467" s="660"/>
      <c r="I467" s="660"/>
      <c r="J467" s="660"/>
      <c r="K467" s="660"/>
      <c r="L467" s="660"/>
      <c r="M467" s="660"/>
      <c r="N467" s="660"/>
      <c r="O467" s="660"/>
      <c r="P467" s="660"/>
      <c r="Q467" s="660"/>
      <c r="R467" s="660"/>
      <c r="S467" s="51"/>
      <c r="T467" s="51"/>
    </row>
    <row r="468" spans="1:20" ht="15.75" customHeight="1">
      <c r="A468" s="669"/>
      <c r="B468" s="51"/>
      <c r="C468" s="51"/>
      <c r="D468" s="51"/>
      <c r="E468" s="51"/>
      <c r="F468" s="669"/>
      <c r="G468" s="669"/>
      <c r="H468" s="660"/>
      <c r="I468" s="660"/>
      <c r="J468" s="660"/>
      <c r="K468" s="660"/>
      <c r="L468" s="660"/>
      <c r="M468" s="660"/>
      <c r="N468" s="660"/>
      <c r="O468" s="660"/>
      <c r="P468" s="660"/>
      <c r="Q468" s="660"/>
      <c r="R468" s="660"/>
      <c r="S468" s="51"/>
      <c r="T468" s="51"/>
    </row>
    <row r="469" spans="1:20" ht="15.75" customHeight="1">
      <c r="A469" s="669"/>
      <c r="B469" s="51"/>
      <c r="C469" s="51"/>
      <c r="D469" s="51"/>
      <c r="E469" s="51"/>
      <c r="F469" s="669"/>
      <c r="G469" s="669"/>
      <c r="H469" s="660"/>
      <c r="I469" s="660"/>
      <c r="J469" s="660"/>
      <c r="K469" s="660"/>
      <c r="L469" s="660"/>
      <c r="M469" s="660"/>
      <c r="N469" s="660"/>
      <c r="O469" s="660"/>
      <c r="P469" s="660"/>
      <c r="Q469" s="660"/>
      <c r="R469" s="660"/>
      <c r="S469" s="51"/>
      <c r="T469" s="51"/>
    </row>
    <row r="470" spans="1:20" ht="15.75" customHeight="1">
      <c r="A470" s="669"/>
      <c r="B470" s="51"/>
      <c r="C470" s="51"/>
      <c r="D470" s="51"/>
      <c r="E470" s="51"/>
      <c r="F470" s="669"/>
      <c r="G470" s="669"/>
      <c r="H470" s="660"/>
      <c r="I470" s="660"/>
      <c r="J470" s="660"/>
      <c r="K470" s="660"/>
      <c r="L470" s="660"/>
      <c r="M470" s="660"/>
      <c r="N470" s="660"/>
      <c r="O470" s="660"/>
      <c r="P470" s="660"/>
      <c r="Q470" s="660"/>
      <c r="R470" s="660"/>
      <c r="S470" s="51"/>
      <c r="T470" s="51"/>
    </row>
    <row r="471" spans="1:20" ht="15.75" customHeight="1">
      <c r="A471" s="669"/>
      <c r="B471" s="51"/>
      <c r="C471" s="51"/>
      <c r="D471" s="51"/>
      <c r="E471" s="51"/>
      <c r="F471" s="669"/>
      <c r="G471" s="669"/>
      <c r="H471" s="660"/>
      <c r="I471" s="660"/>
      <c r="J471" s="660"/>
      <c r="K471" s="660"/>
      <c r="L471" s="660"/>
      <c r="M471" s="660"/>
      <c r="N471" s="660"/>
      <c r="O471" s="660"/>
      <c r="P471" s="660"/>
      <c r="Q471" s="660"/>
      <c r="R471" s="660"/>
      <c r="S471" s="51"/>
      <c r="T471" s="51"/>
    </row>
    <row r="472" spans="1:20" ht="15.75" customHeight="1">
      <c r="A472" s="669"/>
      <c r="B472" s="51"/>
      <c r="C472" s="51"/>
      <c r="D472" s="51"/>
      <c r="E472" s="51"/>
      <c r="F472" s="669"/>
      <c r="G472" s="669"/>
      <c r="H472" s="660"/>
      <c r="I472" s="660"/>
      <c r="J472" s="660"/>
      <c r="K472" s="660"/>
      <c r="L472" s="660"/>
      <c r="M472" s="660"/>
      <c r="N472" s="660"/>
      <c r="O472" s="660"/>
      <c r="P472" s="660"/>
      <c r="Q472" s="660"/>
      <c r="R472" s="660"/>
      <c r="S472" s="51"/>
      <c r="T472" s="51"/>
    </row>
    <row r="473" spans="1:20" ht="15.75" customHeight="1">
      <c r="A473" s="669"/>
      <c r="B473" s="51"/>
      <c r="C473" s="51"/>
      <c r="D473" s="51"/>
      <c r="E473" s="51"/>
      <c r="F473" s="669"/>
      <c r="G473" s="669"/>
      <c r="H473" s="660"/>
      <c r="I473" s="660"/>
      <c r="J473" s="660"/>
      <c r="K473" s="660"/>
      <c r="L473" s="660"/>
      <c r="M473" s="660"/>
      <c r="N473" s="660"/>
      <c r="O473" s="660"/>
      <c r="P473" s="660"/>
      <c r="Q473" s="660"/>
      <c r="R473" s="660"/>
      <c r="S473" s="51"/>
      <c r="T473" s="51"/>
    </row>
    <row r="474" spans="1:20" ht="15.75" customHeight="1">
      <c r="A474" s="669"/>
      <c r="B474" s="51"/>
      <c r="C474" s="51"/>
      <c r="D474" s="51"/>
      <c r="E474" s="51"/>
      <c r="F474" s="669"/>
      <c r="G474" s="669"/>
      <c r="H474" s="660"/>
      <c r="I474" s="660"/>
      <c r="J474" s="660"/>
      <c r="K474" s="660"/>
      <c r="L474" s="660"/>
      <c r="M474" s="660"/>
      <c r="N474" s="660"/>
      <c r="O474" s="660"/>
      <c r="P474" s="660"/>
      <c r="Q474" s="660"/>
      <c r="R474" s="660"/>
      <c r="S474" s="51"/>
      <c r="T474" s="51"/>
    </row>
    <row r="475" spans="1:20" ht="15.75" customHeight="1">
      <c r="A475" s="669"/>
      <c r="B475" s="51"/>
      <c r="C475" s="51"/>
      <c r="D475" s="51"/>
      <c r="E475" s="51"/>
      <c r="F475" s="669"/>
      <c r="G475" s="669"/>
      <c r="H475" s="660"/>
      <c r="I475" s="660"/>
      <c r="J475" s="660"/>
      <c r="K475" s="660"/>
      <c r="L475" s="660"/>
      <c r="M475" s="660"/>
      <c r="N475" s="660"/>
      <c r="O475" s="660"/>
      <c r="P475" s="660"/>
      <c r="Q475" s="660"/>
      <c r="R475" s="660"/>
      <c r="S475" s="51"/>
      <c r="T475" s="51"/>
    </row>
    <row r="476" spans="1:20" ht="15.75" customHeight="1">
      <c r="A476" s="669"/>
      <c r="B476" s="51"/>
      <c r="C476" s="51"/>
      <c r="D476" s="51"/>
      <c r="E476" s="51"/>
      <c r="F476" s="669"/>
      <c r="G476" s="669"/>
      <c r="H476" s="660"/>
      <c r="I476" s="660"/>
      <c r="J476" s="660"/>
      <c r="K476" s="660"/>
      <c r="L476" s="660"/>
      <c r="M476" s="660"/>
      <c r="N476" s="660"/>
      <c r="O476" s="660"/>
      <c r="P476" s="660"/>
      <c r="Q476" s="660"/>
      <c r="R476" s="660"/>
      <c r="S476" s="51"/>
      <c r="T476" s="51"/>
    </row>
    <row r="477" spans="1:20" ht="15.75" customHeight="1">
      <c r="A477" s="669"/>
      <c r="B477" s="51"/>
      <c r="C477" s="51"/>
      <c r="D477" s="51"/>
      <c r="E477" s="51"/>
      <c r="F477" s="669"/>
      <c r="G477" s="669"/>
      <c r="H477" s="660"/>
      <c r="I477" s="660"/>
      <c r="J477" s="660"/>
      <c r="K477" s="660"/>
      <c r="L477" s="660"/>
      <c r="M477" s="660"/>
      <c r="N477" s="660"/>
      <c r="O477" s="660"/>
      <c r="P477" s="660"/>
      <c r="Q477" s="660"/>
      <c r="R477" s="660"/>
      <c r="S477" s="51"/>
      <c r="T477" s="51"/>
    </row>
    <row r="478" spans="1:20" ht="15.75" customHeight="1">
      <c r="A478" s="669"/>
      <c r="B478" s="51"/>
      <c r="C478" s="51"/>
      <c r="D478" s="51"/>
      <c r="E478" s="51"/>
      <c r="F478" s="669"/>
      <c r="G478" s="669"/>
      <c r="H478" s="660"/>
      <c r="I478" s="660"/>
      <c r="J478" s="660"/>
      <c r="K478" s="660"/>
      <c r="L478" s="660"/>
      <c r="M478" s="660"/>
      <c r="N478" s="660"/>
      <c r="O478" s="660"/>
      <c r="P478" s="660"/>
      <c r="Q478" s="660"/>
      <c r="R478" s="660"/>
      <c r="S478" s="51"/>
      <c r="T478" s="51"/>
    </row>
    <row r="479" spans="1:20" ht="15.75" customHeight="1">
      <c r="A479" s="669"/>
      <c r="B479" s="51"/>
      <c r="C479" s="51"/>
      <c r="D479" s="51"/>
      <c r="E479" s="51"/>
      <c r="F479" s="669"/>
      <c r="G479" s="669"/>
      <c r="H479" s="660"/>
      <c r="I479" s="660"/>
      <c r="J479" s="660"/>
      <c r="K479" s="660"/>
      <c r="L479" s="660"/>
      <c r="M479" s="660"/>
      <c r="N479" s="660"/>
      <c r="O479" s="660"/>
      <c r="P479" s="660"/>
      <c r="Q479" s="660"/>
      <c r="R479" s="660"/>
      <c r="S479" s="51"/>
      <c r="T479" s="51"/>
    </row>
    <row r="480" spans="1:20" ht="15.75" customHeight="1">
      <c r="A480" s="669"/>
      <c r="B480" s="51"/>
      <c r="C480" s="51"/>
      <c r="D480" s="51"/>
      <c r="E480" s="51"/>
      <c r="F480" s="669"/>
      <c r="G480" s="669"/>
      <c r="H480" s="660"/>
      <c r="I480" s="660"/>
      <c r="J480" s="660"/>
      <c r="K480" s="660"/>
      <c r="L480" s="660"/>
      <c r="M480" s="660"/>
      <c r="N480" s="660"/>
      <c r="O480" s="660"/>
      <c r="P480" s="660"/>
      <c r="Q480" s="660"/>
      <c r="R480" s="660"/>
      <c r="S480" s="51"/>
      <c r="T480" s="51"/>
    </row>
    <row r="481" spans="1:20" ht="15.75" customHeight="1">
      <c r="A481" s="669"/>
      <c r="B481" s="51"/>
      <c r="C481" s="51"/>
      <c r="D481" s="51"/>
      <c r="E481" s="51"/>
      <c r="F481" s="669"/>
      <c r="G481" s="669"/>
      <c r="H481" s="660"/>
      <c r="I481" s="660"/>
      <c r="J481" s="660"/>
      <c r="K481" s="660"/>
      <c r="L481" s="660"/>
      <c r="M481" s="660"/>
      <c r="N481" s="660"/>
      <c r="O481" s="660"/>
      <c r="P481" s="660"/>
      <c r="Q481" s="660"/>
      <c r="R481" s="660"/>
      <c r="S481" s="51"/>
      <c r="T481" s="51"/>
    </row>
    <row r="482" spans="1:20" ht="15.75" customHeight="1">
      <c r="A482" s="669"/>
      <c r="B482" s="51"/>
      <c r="C482" s="51"/>
      <c r="D482" s="51"/>
      <c r="E482" s="51"/>
      <c r="F482" s="669"/>
      <c r="G482" s="669"/>
      <c r="H482" s="660"/>
      <c r="I482" s="660"/>
      <c r="J482" s="660"/>
      <c r="K482" s="660"/>
      <c r="L482" s="660"/>
      <c r="M482" s="660"/>
      <c r="N482" s="660"/>
      <c r="O482" s="660"/>
      <c r="P482" s="660"/>
      <c r="Q482" s="660"/>
      <c r="R482" s="660"/>
      <c r="S482" s="51"/>
      <c r="T482" s="51"/>
    </row>
    <row r="483" spans="1:20" ht="15.75" customHeight="1">
      <c r="A483" s="669"/>
      <c r="B483" s="51"/>
      <c r="C483" s="51"/>
      <c r="D483" s="51"/>
      <c r="E483" s="51"/>
      <c r="F483" s="669"/>
      <c r="G483" s="669"/>
      <c r="H483" s="660"/>
      <c r="I483" s="660"/>
      <c r="J483" s="660"/>
      <c r="K483" s="660"/>
      <c r="L483" s="660"/>
      <c r="M483" s="660"/>
      <c r="N483" s="660"/>
      <c r="O483" s="660"/>
      <c r="P483" s="660"/>
      <c r="Q483" s="660"/>
      <c r="R483" s="660"/>
      <c r="S483" s="51"/>
      <c r="T483" s="51"/>
    </row>
    <row r="484" spans="1:20" ht="15.75" customHeight="1">
      <c r="A484" s="669"/>
      <c r="B484" s="51"/>
      <c r="C484" s="51"/>
      <c r="D484" s="51"/>
      <c r="E484" s="51"/>
      <c r="F484" s="669"/>
      <c r="G484" s="669"/>
      <c r="H484" s="660"/>
      <c r="I484" s="660"/>
      <c r="J484" s="660"/>
      <c r="K484" s="660"/>
      <c r="L484" s="660"/>
      <c r="M484" s="660"/>
      <c r="N484" s="660"/>
      <c r="O484" s="660"/>
      <c r="P484" s="660"/>
      <c r="Q484" s="660"/>
      <c r="R484" s="660"/>
      <c r="S484" s="51"/>
      <c r="T484" s="51"/>
    </row>
    <row r="485" spans="1:20" ht="15.75" customHeight="1">
      <c r="A485" s="669"/>
      <c r="B485" s="51"/>
      <c r="C485" s="51"/>
      <c r="D485" s="51"/>
      <c r="E485" s="51"/>
      <c r="F485" s="669"/>
      <c r="G485" s="669"/>
      <c r="H485" s="660"/>
      <c r="I485" s="660"/>
      <c r="J485" s="660"/>
      <c r="K485" s="660"/>
      <c r="L485" s="660"/>
      <c r="M485" s="660"/>
      <c r="N485" s="660"/>
      <c r="O485" s="660"/>
      <c r="P485" s="660"/>
      <c r="Q485" s="660"/>
      <c r="R485" s="660"/>
      <c r="S485" s="51"/>
      <c r="T485" s="51"/>
    </row>
    <row r="486" spans="1:20" ht="15.75" customHeight="1">
      <c r="A486" s="669"/>
      <c r="B486" s="51"/>
      <c r="C486" s="51"/>
      <c r="D486" s="51"/>
      <c r="E486" s="51"/>
      <c r="F486" s="669"/>
      <c r="G486" s="669"/>
      <c r="H486" s="660"/>
      <c r="I486" s="660"/>
      <c r="J486" s="660"/>
      <c r="K486" s="660"/>
      <c r="L486" s="660"/>
      <c r="M486" s="660"/>
      <c r="N486" s="660"/>
      <c r="O486" s="660"/>
      <c r="P486" s="660"/>
      <c r="Q486" s="660"/>
      <c r="R486" s="660"/>
      <c r="S486" s="51"/>
      <c r="T486" s="51"/>
    </row>
    <row r="487" spans="1:20" ht="15.75" customHeight="1">
      <c r="A487" s="669"/>
      <c r="B487" s="51"/>
      <c r="C487" s="51"/>
      <c r="D487" s="51"/>
      <c r="E487" s="51"/>
      <c r="F487" s="669"/>
      <c r="G487" s="669"/>
      <c r="H487" s="660"/>
      <c r="I487" s="660"/>
      <c r="J487" s="660"/>
      <c r="K487" s="660"/>
      <c r="L487" s="660"/>
      <c r="M487" s="660"/>
      <c r="N487" s="660"/>
      <c r="O487" s="660"/>
      <c r="P487" s="660"/>
      <c r="Q487" s="660"/>
      <c r="R487" s="660"/>
      <c r="S487" s="51"/>
      <c r="T487" s="51"/>
    </row>
    <row r="488" spans="1:20" ht="15.75" customHeight="1">
      <c r="A488" s="669"/>
      <c r="B488" s="51"/>
      <c r="C488" s="51"/>
      <c r="D488" s="51"/>
      <c r="E488" s="51"/>
      <c r="F488" s="669"/>
      <c r="G488" s="669"/>
      <c r="H488" s="660"/>
      <c r="I488" s="660"/>
      <c r="J488" s="660"/>
      <c r="K488" s="660"/>
      <c r="L488" s="660"/>
      <c r="M488" s="660"/>
      <c r="N488" s="660"/>
      <c r="O488" s="660"/>
      <c r="P488" s="660"/>
      <c r="Q488" s="660"/>
      <c r="R488" s="660"/>
      <c r="S488" s="51"/>
      <c r="T488" s="51"/>
    </row>
    <row r="489" spans="1:20" ht="15.75" customHeight="1">
      <c r="A489" s="669"/>
      <c r="B489" s="51"/>
      <c r="C489" s="51"/>
      <c r="D489" s="51"/>
      <c r="E489" s="51"/>
      <c r="F489" s="669"/>
      <c r="G489" s="669"/>
      <c r="H489" s="660"/>
      <c r="I489" s="660"/>
      <c r="J489" s="660"/>
      <c r="K489" s="660"/>
      <c r="L489" s="660"/>
      <c r="M489" s="660"/>
      <c r="N489" s="660"/>
      <c r="O489" s="660"/>
      <c r="P489" s="660"/>
      <c r="Q489" s="660"/>
      <c r="R489" s="660"/>
      <c r="S489" s="51"/>
      <c r="T489" s="51"/>
    </row>
    <row r="490" spans="1:20" ht="15.75" customHeight="1">
      <c r="A490" s="669"/>
      <c r="B490" s="51"/>
      <c r="C490" s="51"/>
      <c r="D490" s="51"/>
      <c r="E490" s="51"/>
      <c r="F490" s="669"/>
      <c r="G490" s="669"/>
      <c r="H490" s="660"/>
      <c r="I490" s="660"/>
      <c r="J490" s="660"/>
      <c r="K490" s="660"/>
      <c r="L490" s="660"/>
      <c r="M490" s="660"/>
      <c r="N490" s="660"/>
      <c r="O490" s="660"/>
      <c r="P490" s="660"/>
      <c r="Q490" s="660"/>
      <c r="R490" s="660"/>
      <c r="S490" s="51"/>
      <c r="T490" s="51"/>
    </row>
    <row r="491" spans="1:20" ht="15.75" customHeight="1">
      <c r="A491" s="669"/>
      <c r="B491" s="51"/>
      <c r="C491" s="51"/>
      <c r="D491" s="51"/>
      <c r="E491" s="51"/>
      <c r="F491" s="669"/>
      <c r="G491" s="669"/>
      <c r="H491" s="660"/>
      <c r="I491" s="660"/>
      <c r="J491" s="660"/>
      <c r="K491" s="660"/>
      <c r="L491" s="660"/>
      <c r="M491" s="660"/>
      <c r="N491" s="660"/>
      <c r="O491" s="660"/>
      <c r="P491" s="660"/>
      <c r="Q491" s="660"/>
      <c r="R491" s="660"/>
      <c r="S491" s="51"/>
      <c r="T491" s="51"/>
    </row>
    <row r="492" spans="1:20" ht="15.75" customHeight="1">
      <c r="A492" s="669"/>
      <c r="B492" s="51"/>
      <c r="C492" s="51"/>
      <c r="D492" s="51"/>
      <c r="E492" s="51"/>
      <c r="F492" s="669"/>
      <c r="G492" s="669"/>
      <c r="H492" s="660"/>
      <c r="I492" s="660"/>
      <c r="J492" s="660"/>
      <c r="K492" s="660"/>
      <c r="L492" s="660"/>
      <c r="M492" s="660"/>
      <c r="N492" s="660"/>
      <c r="O492" s="660"/>
      <c r="P492" s="660"/>
      <c r="Q492" s="660"/>
      <c r="R492" s="660"/>
      <c r="S492" s="51"/>
      <c r="T492" s="51"/>
    </row>
    <row r="493" spans="1:20" ht="15.75" customHeight="1">
      <c r="A493" s="669"/>
      <c r="B493" s="51"/>
      <c r="C493" s="51"/>
      <c r="D493" s="51"/>
      <c r="E493" s="51"/>
      <c r="F493" s="669"/>
      <c r="G493" s="669"/>
      <c r="H493" s="660"/>
      <c r="I493" s="660"/>
      <c r="J493" s="660"/>
      <c r="K493" s="660"/>
      <c r="L493" s="660"/>
      <c r="M493" s="660"/>
      <c r="N493" s="660"/>
      <c r="O493" s="660"/>
      <c r="P493" s="660"/>
      <c r="Q493" s="660"/>
      <c r="R493" s="660"/>
      <c r="S493" s="51"/>
      <c r="T493" s="51"/>
    </row>
    <row r="494" spans="1:20" ht="15.75" customHeight="1">
      <c r="A494" s="669"/>
      <c r="B494" s="51"/>
      <c r="C494" s="51"/>
      <c r="D494" s="51"/>
      <c r="E494" s="51"/>
      <c r="F494" s="669"/>
      <c r="G494" s="669"/>
      <c r="H494" s="660"/>
      <c r="I494" s="660"/>
      <c r="J494" s="660"/>
      <c r="K494" s="660"/>
      <c r="L494" s="660"/>
      <c r="M494" s="660"/>
      <c r="N494" s="660"/>
      <c r="O494" s="660"/>
      <c r="P494" s="660"/>
      <c r="Q494" s="660"/>
      <c r="R494" s="660"/>
      <c r="S494" s="51"/>
      <c r="T494" s="51"/>
    </row>
    <row r="495" spans="1:20" ht="15.75" customHeight="1">
      <c r="A495" s="669"/>
      <c r="B495" s="51"/>
      <c r="C495" s="51"/>
      <c r="D495" s="51"/>
      <c r="E495" s="51"/>
      <c r="F495" s="669"/>
      <c r="G495" s="669"/>
      <c r="H495" s="660"/>
      <c r="I495" s="660"/>
      <c r="J495" s="660"/>
      <c r="K495" s="660"/>
      <c r="L495" s="660"/>
      <c r="M495" s="660"/>
      <c r="N495" s="660"/>
      <c r="O495" s="660"/>
      <c r="P495" s="660"/>
      <c r="Q495" s="660"/>
      <c r="R495" s="660"/>
      <c r="S495" s="51"/>
      <c r="T495" s="51"/>
    </row>
    <row r="496" spans="1:20" ht="15.75" customHeight="1">
      <c r="A496" s="669"/>
      <c r="B496" s="51"/>
      <c r="C496" s="51"/>
      <c r="D496" s="51"/>
      <c r="E496" s="51"/>
      <c r="F496" s="669"/>
      <c r="G496" s="669"/>
      <c r="H496" s="660"/>
      <c r="I496" s="660"/>
      <c r="J496" s="660"/>
      <c r="K496" s="660"/>
      <c r="L496" s="660"/>
      <c r="M496" s="660"/>
      <c r="N496" s="660"/>
      <c r="O496" s="660"/>
      <c r="P496" s="660"/>
      <c r="Q496" s="660"/>
      <c r="R496" s="660"/>
      <c r="S496" s="51"/>
      <c r="T496" s="51"/>
    </row>
    <row r="497" spans="1:20" ht="15.75" customHeight="1">
      <c r="A497" s="669"/>
      <c r="B497" s="51"/>
      <c r="C497" s="51"/>
      <c r="D497" s="51"/>
      <c r="E497" s="51"/>
      <c r="F497" s="669"/>
      <c r="G497" s="669"/>
      <c r="H497" s="660"/>
      <c r="I497" s="660"/>
      <c r="J497" s="660"/>
      <c r="K497" s="660"/>
      <c r="L497" s="660"/>
      <c r="M497" s="660"/>
      <c r="N497" s="660"/>
      <c r="O497" s="660"/>
      <c r="P497" s="660"/>
      <c r="Q497" s="660"/>
      <c r="R497" s="660"/>
      <c r="S497" s="51"/>
      <c r="T497" s="51"/>
    </row>
    <row r="498" spans="1:20" ht="15.75" customHeight="1">
      <c r="A498" s="669"/>
      <c r="B498" s="51"/>
      <c r="C498" s="51"/>
      <c r="D498" s="51"/>
      <c r="E498" s="51"/>
      <c r="F498" s="669"/>
      <c r="G498" s="669"/>
      <c r="H498" s="660"/>
      <c r="I498" s="660"/>
      <c r="J498" s="660"/>
      <c r="K498" s="660"/>
      <c r="L498" s="660"/>
      <c r="M498" s="660"/>
      <c r="N498" s="660"/>
      <c r="O498" s="660"/>
      <c r="P498" s="660"/>
      <c r="Q498" s="660"/>
      <c r="R498" s="660"/>
      <c r="S498" s="51"/>
      <c r="T498" s="51"/>
    </row>
    <row r="499" spans="1:20" ht="15.75" customHeight="1">
      <c r="A499" s="669"/>
      <c r="B499" s="51"/>
      <c r="C499" s="51"/>
      <c r="D499" s="51"/>
      <c r="E499" s="51"/>
      <c r="F499" s="669"/>
      <c r="G499" s="669"/>
      <c r="H499" s="660"/>
      <c r="I499" s="660"/>
      <c r="J499" s="660"/>
      <c r="K499" s="660"/>
      <c r="L499" s="660"/>
      <c r="M499" s="660"/>
      <c r="N499" s="660"/>
      <c r="O499" s="660"/>
      <c r="P499" s="660"/>
      <c r="Q499" s="660"/>
      <c r="R499" s="660"/>
      <c r="S499" s="51"/>
      <c r="T499" s="51"/>
    </row>
    <row r="500" spans="1:20" ht="15.75" customHeight="1">
      <c r="A500" s="669"/>
      <c r="B500" s="51"/>
      <c r="C500" s="51"/>
      <c r="D500" s="51"/>
      <c r="E500" s="51"/>
      <c r="F500" s="669"/>
      <c r="G500" s="669"/>
      <c r="H500" s="660"/>
      <c r="I500" s="660"/>
      <c r="J500" s="660"/>
      <c r="K500" s="660"/>
      <c r="L500" s="660"/>
      <c r="M500" s="660"/>
      <c r="N500" s="660"/>
      <c r="O500" s="660"/>
      <c r="P500" s="660"/>
      <c r="Q500" s="660"/>
      <c r="R500" s="660"/>
      <c r="S500" s="51"/>
      <c r="T500" s="51"/>
    </row>
    <row r="501" spans="1:20" ht="15.75" customHeight="1">
      <c r="A501" s="669"/>
      <c r="B501" s="51"/>
      <c r="C501" s="51"/>
      <c r="D501" s="51"/>
      <c r="E501" s="51"/>
      <c r="F501" s="669"/>
      <c r="G501" s="669"/>
      <c r="H501" s="660"/>
      <c r="I501" s="660"/>
      <c r="J501" s="660"/>
      <c r="K501" s="660"/>
      <c r="L501" s="660"/>
      <c r="M501" s="660"/>
      <c r="N501" s="660"/>
      <c r="O501" s="660"/>
      <c r="P501" s="660"/>
      <c r="Q501" s="660"/>
      <c r="R501" s="660"/>
      <c r="S501" s="51"/>
      <c r="T501" s="51"/>
    </row>
    <row r="502" spans="1:20" ht="15.75" customHeight="1">
      <c r="A502" s="669"/>
      <c r="B502" s="51"/>
      <c r="C502" s="51"/>
      <c r="D502" s="51"/>
      <c r="E502" s="51"/>
      <c r="F502" s="669"/>
      <c r="G502" s="669"/>
      <c r="H502" s="660"/>
      <c r="I502" s="660"/>
      <c r="J502" s="660"/>
      <c r="K502" s="660"/>
      <c r="L502" s="660"/>
      <c r="M502" s="660"/>
      <c r="N502" s="660"/>
      <c r="O502" s="660"/>
      <c r="P502" s="660"/>
      <c r="Q502" s="660"/>
      <c r="R502" s="660"/>
      <c r="S502" s="51"/>
      <c r="T502" s="51"/>
    </row>
    <row r="503" spans="1:20" ht="15.75" customHeight="1">
      <c r="A503" s="669"/>
      <c r="B503" s="51"/>
      <c r="C503" s="51"/>
      <c r="D503" s="51"/>
      <c r="E503" s="51"/>
      <c r="F503" s="669"/>
      <c r="G503" s="669"/>
      <c r="H503" s="660"/>
      <c r="I503" s="660"/>
      <c r="J503" s="660"/>
      <c r="K503" s="660"/>
      <c r="L503" s="660"/>
      <c r="M503" s="660"/>
      <c r="N503" s="660"/>
      <c r="O503" s="660"/>
      <c r="P503" s="660"/>
      <c r="Q503" s="660"/>
      <c r="R503" s="660"/>
      <c r="S503" s="51"/>
      <c r="T503" s="51"/>
    </row>
    <row r="504" spans="1:20" ht="15.75" customHeight="1">
      <c r="A504" s="669"/>
      <c r="B504" s="51"/>
      <c r="C504" s="51"/>
      <c r="D504" s="51"/>
      <c r="E504" s="51"/>
      <c r="F504" s="669"/>
      <c r="G504" s="669"/>
      <c r="H504" s="660"/>
      <c r="I504" s="660"/>
      <c r="J504" s="660"/>
      <c r="K504" s="660"/>
      <c r="L504" s="660"/>
      <c r="M504" s="660"/>
      <c r="N504" s="660"/>
      <c r="O504" s="660"/>
      <c r="P504" s="660"/>
      <c r="Q504" s="660"/>
      <c r="R504" s="660"/>
      <c r="S504" s="51"/>
      <c r="T504" s="51"/>
    </row>
    <row r="505" spans="1:20" ht="15.75" customHeight="1">
      <c r="A505" s="669"/>
      <c r="B505" s="51"/>
      <c r="C505" s="51"/>
      <c r="D505" s="51"/>
      <c r="E505" s="51"/>
      <c r="F505" s="669"/>
      <c r="G505" s="669"/>
      <c r="H505" s="660"/>
      <c r="I505" s="660"/>
      <c r="J505" s="660"/>
      <c r="K505" s="660"/>
      <c r="L505" s="660"/>
      <c r="M505" s="660"/>
      <c r="N505" s="660"/>
      <c r="O505" s="660"/>
      <c r="P505" s="660"/>
      <c r="Q505" s="660"/>
      <c r="R505" s="660"/>
      <c r="S505" s="51"/>
      <c r="T505" s="51"/>
    </row>
    <row r="506" spans="1:20" ht="15.75" customHeight="1">
      <c r="A506" s="669"/>
      <c r="B506" s="51"/>
      <c r="C506" s="51"/>
      <c r="D506" s="51"/>
      <c r="E506" s="51"/>
      <c r="F506" s="669"/>
      <c r="G506" s="669"/>
      <c r="H506" s="660"/>
      <c r="I506" s="660"/>
      <c r="J506" s="660"/>
      <c r="K506" s="660"/>
      <c r="L506" s="660"/>
      <c r="M506" s="660"/>
      <c r="N506" s="660"/>
      <c r="O506" s="660"/>
      <c r="P506" s="660"/>
      <c r="Q506" s="660"/>
      <c r="R506" s="660"/>
      <c r="S506" s="51"/>
      <c r="T506" s="51"/>
    </row>
    <row r="507" spans="1:20" ht="15.75" customHeight="1">
      <c r="A507" s="669"/>
      <c r="B507" s="51"/>
      <c r="C507" s="51"/>
      <c r="D507" s="51"/>
      <c r="E507" s="51"/>
      <c r="F507" s="669"/>
      <c r="G507" s="669"/>
      <c r="H507" s="660"/>
      <c r="I507" s="660"/>
      <c r="J507" s="660"/>
      <c r="K507" s="660"/>
      <c r="L507" s="660"/>
      <c r="M507" s="660"/>
      <c r="N507" s="660"/>
      <c r="O507" s="660"/>
      <c r="P507" s="660"/>
      <c r="Q507" s="660"/>
      <c r="R507" s="660"/>
      <c r="S507" s="51"/>
      <c r="T507" s="51"/>
    </row>
    <row r="508" spans="1:20" ht="15.75" customHeight="1">
      <c r="A508" s="669"/>
      <c r="B508" s="51"/>
      <c r="C508" s="51"/>
      <c r="D508" s="51"/>
      <c r="E508" s="51"/>
      <c r="F508" s="669"/>
      <c r="G508" s="669"/>
      <c r="H508" s="660"/>
      <c r="I508" s="660"/>
      <c r="J508" s="660"/>
      <c r="K508" s="660"/>
      <c r="L508" s="660"/>
      <c r="M508" s="660"/>
      <c r="N508" s="660"/>
      <c r="O508" s="660"/>
      <c r="P508" s="660"/>
      <c r="Q508" s="660"/>
      <c r="R508" s="660"/>
      <c r="S508" s="51"/>
      <c r="T508" s="51"/>
    </row>
    <row r="509" spans="1:20" ht="15.75" customHeight="1">
      <c r="A509" s="669"/>
      <c r="B509" s="51"/>
      <c r="C509" s="51"/>
      <c r="D509" s="51"/>
      <c r="E509" s="51"/>
      <c r="F509" s="669"/>
      <c r="G509" s="669"/>
      <c r="H509" s="660"/>
      <c r="I509" s="660"/>
      <c r="J509" s="660"/>
      <c r="K509" s="660"/>
      <c r="L509" s="660"/>
      <c r="M509" s="660"/>
      <c r="N509" s="660"/>
      <c r="O509" s="660"/>
      <c r="P509" s="660"/>
      <c r="Q509" s="660"/>
      <c r="R509" s="660"/>
      <c r="S509" s="51"/>
      <c r="T509" s="51"/>
    </row>
    <row r="510" spans="1:20" ht="15.75" customHeight="1">
      <c r="A510" s="669"/>
      <c r="B510" s="51"/>
      <c r="C510" s="51"/>
      <c r="D510" s="51"/>
      <c r="E510" s="51"/>
      <c r="F510" s="669"/>
      <c r="G510" s="669"/>
      <c r="H510" s="660"/>
      <c r="I510" s="660"/>
      <c r="J510" s="660"/>
      <c r="K510" s="660"/>
      <c r="L510" s="660"/>
      <c r="M510" s="660"/>
      <c r="N510" s="660"/>
      <c r="O510" s="660"/>
      <c r="P510" s="660"/>
      <c r="Q510" s="660"/>
      <c r="R510" s="660"/>
      <c r="S510" s="51"/>
      <c r="T510" s="51"/>
    </row>
    <row r="511" spans="1:20" ht="15.75" customHeight="1">
      <c r="A511" s="669"/>
      <c r="B511" s="51"/>
      <c r="C511" s="51"/>
      <c r="D511" s="51"/>
      <c r="E511" s="51"/>
      <c r="F511" s="669"/>
      <c r="G511" s="669"/>
      <c r="H511" s="660"/>
      <c r="I511" s="660"/>
      <c r="J511" s="660"/>
      <c r="K511" s="660"/>
      <c r="L511" s="660"/>
      <c r="M511" s="660"/>
      <c r="N511" s="660"/>
      <c r="O511" s="660"/>
      <c r="P511" s="660"/>
      <c r="Q511" s="660"/>
      <c r="R511" s="660"/>
      <c r="S511" s="51"/>
      <c r="T511" s="51"/>
    </row>
    <row r="512" spans="1:20" ht="15.75" customHeight="1">
      <c r="A512" s="669"/>
      <c r="B512" s="51"/>
      <c r="C512" s="51"/>
      <c r="D512" s="51"/>
      <c r="E512" s="51"/>
      <c r="F512" s="669"/>
      <c r="G512" s="669"/>
      <c r="H512" s="660"/>
      <c r="I512" s="660"/>
      <c r="J512" s="660"/>
      <c r="K512" s="660"/>
      <c r="L512" s="660"/>
      <c r="M512" s="660"/>
      <c r="N512" s="660"/>
      <c r="O512" s="660"/>
      <c r="P512" s="660"/>
      <c r="Q512" s="660"/>
      <c r="R512" s="660"/>
      <c r="S512" s="51"/>
      <c r="T512" s="51"/>
    </row>
    <row r="513" spans="1:20" ht="15.75" customHeight="1">
      <c r="A513" s="669"/>
      <c r="B513" s="51"/>
      <c r="C513" s="51"/>
      <c r="D513" s="51"/>
      <c r="E513" s="51"/>
      <c r="F513" s="669"/>
      <c r="G513" s="669"/>
      <c r="H513" s="660"/>
      <c r="I513" s="660"/>
      <c r="J513" s="660"/>
      <c r="K513" s="660"/>
      <c r="L513" s="660"/>
      <c r="M513" s="660"/>
      <c r="N513" s="660"/>
      <c r="O513" s="660"/>
      <c r="P513" s="660"/>
      <c r="Q513" s="660"/>
      <c r="R513" s="660"/>
      <c r="S513" s="51"/>
      <c r="T513" s="51"/>
    </row>
    <row r="514" spans="1:20" ht="15.75" customHeight="1">
      <c r="A514" s="669"/>
      <c r="B514" s="51"/>
      <c r="C514" s="51"/>
      <c r="D514" s="51"/>
      <c r="E514" s="51"/>
      <c r="F514" s="669"/>
      <c r="G514" s="669"/>
      <c r="H514" s="660"/>
      <c r="I514" s="660"/>
      <c r="J514" s="660"/>
      <c r="K514" s="660"/>
      <c r="L514" s="660"/>
      <c r="M514" s="660"/>
      <c r="N514" s="660"/>
      <c r="O514" s="660"/>
      <c r="P514" s="660"/>
      <c r="Q514" s="660"/>
      <c r="R514" s="660"/>
      <c r="S514" s="51"/>
      <c r="T514" s="51"/>
    </row>
    <row r="515" spans="1:20" ht="15.75" customHeight="1">
      <c r="A515" s="669"/>
      <c r="B515" s="51"/>
      <c r="C515" s="51"/>
      <c r="D515" s="51"/>
      <c r="E515" s="51"/>
      <c r="F515" s="669"/>
      <c r="G515" s="669"/>
      <c r="H515" s="660"/>
      <c r="I515" s="660"/>
      <c r="J515" s="660"/>
      <c r="K515" s="660"/>
      <c r="L515" s="660"/>
      <c r="M515" s="660"/>
      <c r="N515" s="660"/>
      <c r="O515" s="660"/>
      <c r="P515" s="660"/>
      <c r="Q515" s="660"/>
      <c r="R515" s="660"/>
      <c r="S515" s="51"/>
      <c r="T515" s="51"/>
    </row>
    <row r="516" spans="1:20" ht="15.75" customHeight="1">
      <c r="A516" s="669"/>
      <c r="B516" s="51"/>
      <c r="C516" s="51"/>
      <c r="D516" s="51"/>
      <c r="E516" s="51"/>
      <c r="F516" s="669"/>
      <c r="G516" s="669"/>
      <c r="H516" s="660"/>
      <c r="I516" s="660"/>
      <c r="J516" s="660"/>
      <c r="K516" s="660"/>
      <c r="L516" s="660"/>
      <c r="M516" s="660"/>
      <c r="N516" s="660"/>
      <c r="O516" s="660"/>
      <c r="P516" s="660"/>
      <c r="Q516" s="660"/>
      <c r="R516" s="660"/>
      <c r="S516" s="51"/>
      <c r="T516" s="51"/>
    </row>
    <row r="517" spans="1:20" ht="15.75" customHeight="1">
      <c r="A517" s="669"/>
      <c r="B517" s="51"/>
      <c r="C517" s="51"/>
      <c r="D517" s="51"/>
      <c r="E517" s="51"/>
      <c r="F517" s="669"/>
      <c r="G517" s="669"/>
      <c r="H517" s="660"/>
      <c r="I517" s="660"/>
      <c r="J517" s="660"/>
      <c r="K517" s="660"/>
      <c r="L517" s="660"/>
      <c r="M517" s="660"/>
      <c r="N517" s="660"/>
      <c r="O517" s="660"/>
      <c r="P517" s="660"/>
      <c r="Q517" s="660"/>
      <c r="R517" s="660"/>
      <c r="S517" s="51"/>
      <c r="T517" s="51"/>
    </row>
    <row r="518" spans="1:20" ht="15.75" customHeight="1">
      <c r="A518" s="669"/>
      <c r="B518" s="51"/>
      <c r="C518" s="51"/>
      <c r="D518" s="51"/>
      <c r="E518" s="51"/>
      <c r="F518" s="669"/>
      <c r="G518" s="669"/>
      <c r="H518" s="660"/>
      <c r="I518" s="660"/>
      <c r="J518" s="660"/>
      <c r="K518" s="660"/>
      <c r="L518" s="660"/>
      <c r="M518" s="660"/>
      <c r="N518" s="660"/>
      <c r="O518" s="660"/>
      <c r="P518" s="660"/>
      <c r="Q518" s="660"/>
      <c r="R518" s="660"/>
      <c r="S518" s="51"/>
      <c r="T518" s="51"/>
    </row>
    <row r="519" spans="1:20" ht="15.75" customHeight="1">
      <c r="A519" s="669"/>
      <c r="B519" s="51"/>
      <c r="C519" s="51"/>
      <c r="D519" s="51"/>
      <c r="E519" s="51"/>
      <c r="F519" s="669"/>
      <c r="G519" s="669"/>
      <c r="H519" s="660"/>
      <c r="I519" s="660"/>
      <c r="J519" s="660"/>
      <c r="K519" s="660"/>
      <c r="L519" s="660"/>
      <c r="M519" s="660"/>
      <c r="N519" s="660"/>
      <c r="O519" s="660"/>
      <c r="P519" s="660"/>
      <c r="Q519" s="660"/>
      <c r="R519" s="660"/>
      <c r="S519" s="51"/>
      <c r="T519" s="51"/>
    </row>
    <row r="520" spans="1:20" ht="15.75" customHeight="1">
      <c r="A520" s="669"/>
      <c r="B520" s="51"/>
      <c r="C520" s="51"/>
      <c r="D520" s="51"/>
      <c r="E520" s="51"/>
      <c r="F520" s="669"/>
      <c r="G520" s="669"/>
      <c r="H520" s="660"/>
      <c r="I520" s="660"/>
      <c r="J520" s="660"/>
      <c r="K520" s="660"/>
      <c r="L520" s="660"/>
      <c r="M520" s="660"/>
      <c r="N520" s="660"/>
      <c r="O520" s="660"/>
      <c r="P520" s="660"/>
      <c r="Q520" s="660"/>
      <c r="R520" s="660"/>
      <c r="S520" s="51"/>
      <c r="T520" s="51"/>
    </row>
    <row r="521" spans="1:20" ht="15.75" customHeight="1">
      <c r="A521" s="669"/>
      <c r="B521" s="51"/>
      <c r="C521" s="51"/>
      <c r="D521" s="51"/>
      <c r="E521" s="51"/>
      <c r="F521" s="669"/>
      <c r="G521" s="669"/>
      <c r="H521" s="660"/>
      <c r="I521" s="660"/>
      <c r="J521" s="660"/>
      <c r="K521" s="660"/>
      <c r="L521" s="660"/>
      <c r="M521" s="660"/>
      <c r="N521" s="660"/>
      <c r="O521" s="660"/>
      <c r="P521" s="660"/>
      <c r="Q521" s="660"/>
      <c r="R521" s="660"/>
      <c r="S521" s="51"/>
      <c r="T521" s="51"/>
    </row>
    <row r="522" spans="1:20" ht="15.75" customHeight="1">
      <c r="A522" s="669"/>
      <c r="B522" s="51"/>
      <c r="C522" s="51"/>
      <c r="D522" s="51"/>
      <c r="E522" s="51"/>
      <c r="F522" s="669"/>
      <c r="G522" s="669"/>
      <c r="H522" s="660"/>
      <c r="I522" s="660"/>
      <c r="J522" s="660"/>
      <c r="K522" s="660"/>
      <c r="L522" s="660"/>
      <c r="M522" s="660"/>
      <c r="N522" s="660"/>
      <c r="O522" s="660"/>
      <c r="P522" s="660"/>
      <c r="Q522" s="660"/>
      <c r="R522" s="660"/>
      <c r="S522" s="51"/>
      <c r="T522" s="51"/>
    </row>
    <row r="523" spans="1:20" ht="15.75" customHeight="1">
      <c r="A523" s="669"/>
      <c r="B523" s="51"/>
      <c r="C523" s="51"/>
      <c r="D523" s="51"/>
      <c r="E523" s="51"/>
      <c r="F523" s="669"/>
      <c r="G523" s="669"/>
      <c r="H523" s="660"/>
      <c r="I523" s="660"/>
      <c r="J523" s="660"/>
      <c r="K523" s="660"/>
      <c r="L523" s="660"/>
      <c r="M523" s="660"/>
      <c r="N523" s="660"/>
      <c r="O523" s="660"/>
      <c r="P523" s="660"/>
      <c r="Q523" s="660"/>
      <c r="R523" s="660"/>
      <c r="S523" s="51"/>
      <c r="T523" s="51"/>
    </row>
    <row r="524" spans="1:20" ht="15.75" customHeight="1">
      <c r="A524" s="669"/>
      <c r="B524" s="51"/>
      <c r="C524" s="51"/>
      <c r="D524" s="51"/>
      <c r="E524" s="51"/>
      <c r="F524" s="669"/>
      <c r="G524" s="669"/>
      <c r="H524" s="660"/>
      <c r="I524" s="660"/>
      <c r="J524" s="660"/>
      <c r="K524" s="660"/>
      <c r="L524" s="660"/>
      <c r="M524" s="660"/>
      <c r="N524" s="660"/>
      <c r="O524" s="660"/>
      <c r="P524" s="660"/>
      <c r="Q524" s="660"/>
      <c r="R524" s="660"/>
      <c r="S524" s="51"/>
      <c r="T524" s="51"/>
    </row>
    <row r="525" spans="1:20" ht="15.75" customHeight="1">
      <c r="A525" s="669"/>
      <c r="B525" s="51"/>
      <c r="C525" s="51"/>
      <c r="D525" s="51"/>
      <c r="E525" s="51"/>
      <c r="F525" s="669"/>
      <c r="G525" s="669"/>
      <c r="H525" s="660"/>
      <c r="I525" s="660"/>
      <c r="J525" s="660"/>
      <c r="K525" s="660"/>
      <c r="L525" s="660"/>
      <c r="M525" s="660"/>
      <c r="N525" s="660"/>
      <c r="O525" s="660"/>
      <c r="P525" s="660"/>
      <c r="Q525" s="660"/>
      <c r="R525" s="660"/>
      <c r="S525" s="51"/>
      <c r="T525" s="51"/>
    </row>
    <row r="526" spans="1:20" ht="15.75" customHeight="1">
      <c r="A526" s="669"/>
      <c r="B526" s="51"/>
      <c r="C526" s="51"/>
      <c r="D526" s="51"/>
      <c r="E526" s="51"/>
      <c r="F526" s="669"/>
      <c r="G526" s="669"/>
      <c r="H526" s="660"/>
      <c r="I526" s="660"/>
      <c r="J526" s="660"/>
      <c r="K526" s="660"/>
      <c r="L526" s="660"/>
      <c r="M526" s="660"/>
      <c r="N526" s="660"/>
      <c r="O526" s="660"/>
      <c r="P526" s="660"/>
      <c r="Q526" s="660"/>
      <c r="R526" s="660"/>
      <c r="S526" s="51"/>
      <c r="T526" s="51"/>
    </row>
    <row r="527" spans="1:20" ht="15.75" customHeight="1">
      <c r="A527" s="669"/>
      <c r="B527" s="51"/>
      <c r="C527" s="51"/>
      <c r="D527" s="51"/>
      <c r="E527" s="51"/>
      <c r="F527" s="669"/>
      <c r="G527" s="669"/>
      <c r="H527" s="660"/>
      <c r="I527" s="660"/>
      <c r="J527" s="660"/>
      <c r="K527" s="660"/>
      <c r="L527" s="660"/>
      <c r="M527" s="660"/>
      <c r="N527" s="660"/>
      <c r="O527" s="660"/>
      <c r="P527" s="660"/>
      <c r="Q527" s="660"/>
      <c r="R527" s="660"/>
      <c r="S527" s="51"/>
      <c r="T527" s="51"/>
    </row>
    <row r="528" spans="1:20" ht="15.75" customHeight="1">
      <c r="A528" s="669"/>
      <c r="B528" s="51"/>
      <c r="C528" s="51"/>
      <c r="D528" s="51"/>
      <c r="E528" s="51"/>
      <c r="F528" s="669"/>
      <c r="G528" s="669"/>
      <c r="H528" s="660"/>
      <c r="I528" s="660"/>
      <c r="J528" s="660"/>
      <c r="K528" s="660"/>
      <c r="L528" s="660"/>
      <c r="M528" s="660"/>
      <c r="N528" s="660"/>
      <c r="O528" s="660"/>
      <c r="P528" s="660"/>
      <c r="Q528" s="660"/>
      <c r="R528" s="660"/>
      <c r="S528" s="51"/>
      <c r="T528" s="51"/>
    </row>
    <row r="529" spans="1:20" ht="15.75" customHeight="1">
      <c r="A529" s="669"/>
      <c r="B529" s="51"/>
      <c r="C529" s="51"/>
      <c r="D529" s="51"/>
      <c r="E529" s="51"/>
      <c r="F529" s="669"/>
      <c r="G529" s="669"/>
      <c r="H529" s="660"/>
      <c r="I529" s="660"/>
      <c r="J529" s="660"/>
      <c r="K529" s="660"/>
      <c r="L529" s="660"/>
      <c r="M529" s="660"/>
      <c r="N529" s="660"/>
      <c r="O529" s="660"/>
      <c r="P529" s="660"/>
      <c r="Q529" s="660"/>
      <c r="R529" s="660"/>
      <c r="S529" s="51"/>
      <c r="T529" s="51"/>
    </row>
    <row r="530" spans="1:20" ht="15.75" customHeight="1">
      <c r="A530" s="669"/>
      <c r="B530" s="51"/>
      <c r="C530" s="51"/>
      <c r="D530" s="51"/>
      <c r="E530" s="51"/>
      <c r="F530" s="669"/>
      <c r="G530" s="669"/>
      <c r="H530" s="660"/>
      <c r="I530" s="660"/>
      <c r="J530" s="660"/>
      <c r="K530" s="660"/>
      <c r="L530" s="660"/>
      <c r="M530" s="660"/>
      <c r="N530" s="660"/>
      <c r="O530" s="660"/>
      <c r="P530" s="660"/>
      <c r="Q530" s="660"/>
      <c r="R530" s="660"/>
      <c r="S530" s="51"/>
      <c r="T530" s="51"/>
    </row>
    <row r="531" spans="1:20" ht="15.75" customHeight="1">
      <c r="A531" s="669"/>
      <c r="B531" s="51"/>
      <c r="C531" s="51"/>
      <c r="D531" s="51"/>
      <c r="E531" s="51"/>
      <c r="F531" s="669"/>
      <c r="G531" s="669"/>
      <c r="H531" s="660"/>
      <c r="I531" s="660"/>
      <c r="J531" s="660"/>
      <c r="K531" s="660"/>
      <c r="L531" s="660"/>
      <c r="M531" s="660"/>
      <c r="N531" s="660"/>
      <c r="O531" s="660"/>
      <c r="P531" s="660"/>
      <c r="Q531" s="660"/>
      <c r="R531" s="660"/>
      <c r="S531" s="51"/>
      <c r="T531" s="51"/>
    </row>
    <row r="532" spans="1:20" ht="15.75" customHeight="1">
      <c r="A532" s="669"/>
      <c r="B532" s="51"/>
      <c r="C532" s="51"/>
      <c r="D532" s="51"/>
      <c r="E532" s="51"/>
      <c r="F532" s="669"/>
      <c r="G532" s="669"/>
      <c r="H532" s="660"/>
      <c r="I532" s="660"/>
      <c r="J532" s="660"/>
      <c r="K532" s="660"/>
      <c r="L532" s="660"/>
      <c r="M532" s="660"/>
      <c r="N532" s="660"/>
      <c r="O532" s="660"/>
      <c r="P532" s="660"/>
      <c r="Q532" s="660"/>
      <c r="R532" s="660"/>
      <c r="S532" s="51"/>
      <c r="T532" s="51"/>
    </row>
    <row r="533" spans="1:20" ht="15.75" customHeight="1">
      <c r="A533" s="669"/>
      <c r="B533" s="51"/>
      <c r="C533" s="51"/>
      <c r="D533" s="51"/>
      <c r="E533" s="51"/>
      <c r="F533" s="669"/>
      <c r="G533" s="669"/>
      <c r="H533" s="660"/>
      <c r="I533" s="660"/>
      <c r="J533" s="660"/>
      <c r="K533" s="660"/>
      <c r="L533" s="660"/>
      <c r="M533" s="660"/>
      <c r="N533" s="660"/>
      <c r="O533" s="660"/>
      <c r="P533" s="660"/>
      <c r="Q533" s="660"/>
      <c r="R533" s="660"/>
      <c r="S533" s="51"/>
      <c r="T533" s="51"/>
    </row>
    <row r="534" spans="1:20" ht="15.75" customHeight="1">
      <c r="A534" s="669"/>
      <c r="B534" s="51"/>
      <c r="C534" s="51"/>
      <c r="D534" s="51"/>
      <c r="E534" s="51"/>
      <c r="F534" s="669"/>
      <c r="G534" s="669"/>
      <c r="H534" s="660"/>
      <c r="I534" s="660"/>
      <c r="J534" s="660"/>
      <c r="K534" s="660"/>
      <c r="L534" s="660"/>
      <c r="M534" s="660"/>
      <c r="N534" s="660"/>
      <c r="O534" s="660"/>
      <c r="P534" s="660"/>
      <c r="Q534" s="660"/>
      <c r="R534" s="660"/>
      <c r="S534" s="51"/>
      <c r="T534" s="51"/>
    </row>
    <row r="535" spans="1:20" ht="15.75" customHeight="1">
      <c r="A535" s="669"/>
      <c r="B535" s="51"/>
      <c r="C535" s="51"/>
      <c r="D535" s="51"/>
      <c r="E535" s="51"/>
      <c r="F535" s="669"/>
      <c r="G535" s="669"/>
      <c r="H535" s="660"/>
      <c r="I535" s="660"/>
      <c r="J535" s="660"/>
      <c r="K535" s="660"/>
      <c r="L535" s="660"/>
      <c r="M535" s="660"/>
      <c r="N535" s="660"/>
      <c r="O535" s="660"/>
      <c r="P535" s="660"/>
      <c r="Q535" s="660"/>
      <c r="R535" s="660"/>
      <c r="S535" s="51"/>
      <c r="T535" s="51"/>
    </row>
    <row r="536" spans="1:20" ht="15.75" customHeight="1">
      <c r="A536" s="669"/>
      <c r="B536" s="51"/>
      <c r="C536" s="51"/>
      <c r="D536" s="51"/>
      <c r="E536" s="51"/>
      <c r="F536" s="669"/>
      <c r="G536" s="669"/>
      <c r="H536" s="660"/>
      <c r="I536" s="660"/>
      <c r="J536" s="660"/>
      <c r="K536" s="660"/>
      <c r="L536" s="660"/>
      <c r="M536" s="660"/>
      <c r="N536" s="660"/>
      <c r="O536" s="660"/>
      <c r="P536" s="660"/>
      <c r="Q536" s="660"/>
      <c r="R536" s="660"/>
      <c r="S536" s="51"/>
      <c r="T536" s="51"/>
    </row>
    <row r="537" spans="1:20" ht="15.75" customHeight="1">
      <c r="A537" s="669"/>
      <c r="B537" s="51"/>
      <c r="C537" s="51"/>
      <c r="D537" s="51"/>
      <c r="E537" s="51"/>
      <c r="F537" s="669"/>
      <c r="G537" s="669"/>
      <c r="H537" s="660"/>
      <c r="I537" s="660"/>
      <c r="J537" s="660"/>
      <c r="K537" s="660"/>
      <c r="L537" s="660"/>
      <c r="M537" s="660"/>
      <c r="N537" s="660"/>
      <c r="O537" s="660"/>
      <c r="P537" s="660"/>
      <c r="Q537" s="660"/>
      <c r="R537" s="660"/>
      <c r="S537" s="51"/>
      <c r="T537" s="51"/>
    </row>
    <row r="538" spans="1:20" ht="15.75" customHeight="1">
      <c r="A538" s="669"/>
      <c r="B538" s="51"/>
      <c r="C538" s="51"/>
      <c r="D538" s="51"/>
      <c r="E538" s="51"/>
      <c r="F538" s="669"/>
      <c r="G538" s="669"/>
      <c r="H538" s="660"/>
      <c r="I538" s="660"/>
      <c r="J538" s="660"/>
      <c r="K538" s="660"/>
      <c r="L538" s="660"/>
      <c r="M538" s="660"/>
      <c r="N538" s="660"/>
      <c r="O538" s="660"/>
      <c r="P538" s="660"/>
      <c r="Q538" s="660"/>
      <c r="R538" s="660"/>
      <c r="S538" s="51"/>
      <c r="T538" s="51"/>
    </row>
    <row r="539" spans="1:20" ht="15.75" customHeight="1">
      <c r="A539" s="669"/>
      <c r="B539" s="51"/>
      <c r="C539" s="51"/>
      <c r="D539" s="51"/>
      <c r="E539" s="51"/>
      <c r="F539" s="669"/>
      <c r="G539" s="669"/>
      <c r="H539" s="660"/>
      <c r="I539" s="660"/>
      <c r="J539" s="660"/>
      <c r="K539" s="660"/>
      <c r="L539" s="660"/>
      <c r="M539" s="660"/>
      <c r="N539" s="660"/>
      <c r="O539" s="660"/>
      <c r="P539" s="660"/>
      <c r="Q539" s="660"/>
      <c r="R539" s="660"/>
      <c r="S539" s="51"/>
      <c r="T539" s="51"/>
    </row>
    <row r="540" spans="1:20" ht="15.75" customHeight="1">
      <c r="A540" s="669"/>
      <c r="B540" s="51"/>
      <c r="C540" s="51"/>
      <c r="D540" s="51"/>
      <c r="E540" s="51"/>
      <c r="F540" s="669"/>
      <c r="G540" s="669"/>
      <c r="H540" s="660"/>
      <c r="I540" s="660"/>
      <c r="J540" s="660"/>
      <c r="K540" s="660"/>
      <c r="L540" s="660"/>
      <c r="M540" s="660"/>
      <c r="N540" s="660"/>
      <c r="O540" s="660"/>
      <c r="P540" s="660"/>
      <c r="Q540" s="660"/>
      <c r="R540" s="660"/>
      <c r="S540" s="51"/>
      <c r="T540" s="51"/>
    </row>
    <row r="541" spans="1:20" ht="15.75" customHeight="1">
      <c r="A541" s="669"/>
      <c r="B541" s="51"/>
      <c r="C541" s="51"/>
      <c r="D541" s="51"/>
      <c r="E541" s="51"/>
      <c r="F541" s="669"/>
      <c r="G541" s="669"/>
      <c r="H541" s="660"/>
      <c r="I541" s="660"/>
      <c r="J541" s="660"/>
      <c r="K541" s="660"/>
      <c r="L541" s="660"/>
      <c r="M541" s="660"/>
      <c r="N541" s="660"/>
      <c r="O541" s="660"/>
      <c r="P541" s="660"/>
      <c r="Q541" s="660"/>
      <c r="R541" s="660"/>
      <c r="S541" s="51"/>
      <c r="T541" s="51"/>
    </row>
    <row r="542" spans="1:20" ht="15.75" customHeight="1">
      <c r="A542" s="669"/>
      <c r="B542" s="51"/>
      <c r="C542" s="51"/>
      <c r="D542" s="51"/>
      <c r="E542" s="51"/>
      <c r="F542" s="669"/>
      <c r="G542" s="669"/>
      <c r="H542" s="660"/>
      <c r="I542" s="660"/>
      <c r="J542" s="660"/>
      <c r="K542" s="660"/>
      <c r="L542" s="660"/>
      <c r="M542" s="660"/>
      <c r="N542" s="660"/>
      <c r="O542" s="660"/>
      <c r="P542" s="660"/>
      <c r="Q542" s="660"/>
      <c r="R542" s="660"/>
      <c r="S542" s="51"/>
      <c r="T542" s="51"/>
    </row>
    <row r="543" spans="1:20" ht="15.75" customHeight="1">
      <c r="A543" s="669"/>
      <c r="B543" s="51"/>
      <c r="C543" s="51"/>
      <c r="D543" s="51"/>
      <c r="E543" s="51"/>
      <c r="F543" s="669"/>
      <c r="G543" s="669"/>
      <c r="H543" s="660"/>
      <c r="I543" s="660"/>
      <c r="J543" s="660"/>
      <c r="K543" s="660"/>
      <c r="L543" s="660"/>
      <c r="M543" s="660"/>
      <c r="N543" s="660"/>
      <c r="O543" s="660"/>
      <c r="P543" s="660"/>
      <c r="Q543" s="660"/>
      <c r="R543" s="660"/>
      <c r="S543" s="51"/>
      <c r="T543" s="51"/>
    </row>
    <row r="544" spans="1:20" ht="15.75" customHeight="1">
      <c r="A544" s="669"/>
      <c r="B544" s="51"/>
      <c r="C544" s="51"/>
      <c r="D544" s="51"/>
      <c r="E544" s="51"/>
      <c r="F544" s="669"/>
      <c r="G544" s="669"/>
      <c r="H544" s="660"/>
      <c r="I544" s="660"/>
      <c r="J544" s="660"/>
      <c r="K544" s="660"/>
      <c r="L544" s="660"/>
      <c r="M544" s="660"/>
      <c r="N544" s="660"/>
      <c r="O544" s="660"/>
      <c r="P544" s="660"/>
      <c r="Q544" s="660"/>
      <c r="R544" s="660"/>
      <c r="S544" s="51"/>
      <c r="T544" s="51"/>
    </row>
    <row r="545" spans="1:20" ht="15.75" customHeight="1">
      <c r="A545" s="669"/>
      <c r="B545" s="51"/>
      <c r="C545" s="51"/>
      <c r="D545" s="51"/>
      <c r="E545" s="51"/>
      <c r="F545" s="669"/>
      <c r="G545" s="669"/>
      <c r="H545" s="660"/>
      <c r="I545" s="660"/>
      <c r="J545" s="660"/>
      <c r="K545" s="660"/>
      <c r="L545" s="660"/>
      <c r="M545" s="660"/>
      <c r="N545" s="660"/>
      <c r="O545" s="660"/>
      <c r="P545" s="660"/>
      <c r="Q545" s="660"/>
      <c r="R545" s="660"/>
      <c r="S545" s="51"/>
      <c r="T545" s="51"/>
    </row>
    <row r="546" spans="1:20" ht="15.75" customHeight="1">
      <c r="A546" s="669"/>
      <c r="B546" s="51"/>
      <c r="C546" s="51"/>
      <c r="D546" s="51"/>
      <c r="E546" s="51"/>
      <c r="F546" s="669"/>
      <c r="G546" s="669"/>
      <c r="H546" s="660"/>
      <c r="I546" s="660"/>
      <c r="J546" s="660"/>
      <c r="K546" s="660"/>
      <c r="L546" s="660"/>
      <c r="M546" s="660"/>
      <c r="N546" s="660"/>
      <c r="O546" s="660"/>
      <c r="P546" s="660"/>
      <c r="Q546" s="660"/>
      <c r="R546" s="660"/>
      <c r="S546" s="51"/>
      <c r="T546" s="51"/>
    </row>
    <row r="547" spans="1:20" ht="15.75" customHeight="1">
      <c r="A547" s="669"/>
      <c r="B547" s="51"/>
      <c r="C547" s="51"/>
      <c r="D547" s="51"/>
      <c r="E547" s="51"/>
      <c r="F547" s="669"/>
      <c r="G547" s="669"/>
      <c r="H547" s="660"/>
      <c r="I547" s="660"/>
      <c r="J547" s="660"/>
      <c r="K547" s="660"/>
      <c r="L547" s="660"/>
      <c r="M547" s="660"/>
      <c r="N547" s="660"/>
      <c r="O547" s="660"/>
      <c r="P547" s="660"/>
      <c r="Q547" s="660"/>
      <c r="R547" s="660"/>
      <c r="S547" s="51"/>
      <c r="T547" s="51"/>
    </row>
    <row r="548" spans="1:20" ht="15.75" customHeight="1">
      <c r="A548" s="669"/>
      <c r="B548" s="51"/>
      <c r="C548" s="51"/>
      <c r="D548" s="51"/>
      <c r="E548" s="51"/>
      <c r="F548" s="669"/>
      <c r="G548" s="669"/>
      <c r="H548" s="660"/>
      <c r="I548" s="660"/>
      <c r="J548" s="660"/>
      <c r="K548" s="660"/>
      <c r="L548" s="660"/>
      <c r="M548" s="660"/>
      <c r="N548" s="660"/>
      <c r="O548" s="660"/>
      <c r="P548" s="660"/>
      <c r="Q548" s="660"/>
      <c r="R548" s="660"/>
      <c r="S548" s="51"/>
      <c r="T548" s="51"/>
    </row>
    <row r="549" spans="1:20" ht="15.75" customHeight="1">
      <c r="A549" s="669"/>
      <c r="B549" s="51"/>
      <c r="C549" s="51"/>
      <c r="D549" s="51"/>
      <c r="E549" s="51"/>
      <c r="F549" s="669"/>
      <c r="G549" s="669"/>
      <c r="H549" s="660"/>
      <c r="I549" s="660"/>
      <c r="J549" s="660"/>
      <c r="K549" s="660"/>
      <c r="L549" s="660"/>
      <c r="M549" s="660"/>
      <c r="N549" s="660"/>
      <c r="O549" s="660"/>
      <c r="P549" s="660"/>
      <c r="Q549" s="660"/>
      <c r="R549" s="660"/>
      <c r="S549" s="51"/>
      <c r="T549" s="51"/>
    </row>
    <row r="550" spans="1:20" ht="15.75" customHeight="1">
      <c r="A550" s="669"/>
      <c r="B550" s="51"/>
      <c r="C550" s="51"/>
      <c r="D550" s="51"/>
      <c r="E550" s="51"/>
      <c r="F550" s="669"/>
      <c r="G550" s="669"/>
      <c r="H550" s="660"/>
      <c r="I550" s="660"/>
      <c r="J550" s="660"/>
      <c r="K550" s="660"/>
      <c r="L550" s="660"/>
      <c r="M550" s="660"/>
      <c r="N550" s="660"/>
      <c r="O550" s="660"/>
      <c r="P550" s="660"/>
      <c r="Q550" s="660"/>
      <c r="R550" s="660"/>
      <c r="S550" s="51"/>
      <c r="T550" s="51"/>
    </row>
    <row r="551" spans="1:20" ht="15.75" customHeight="1">
      <c r="A551" s="669"/>
      <c r="B551" s="51"/>
      <c r="C551" s="51"/>
      <c r="D551" s="51"/>
      <c r="E551" s="51"/>
      <c r="F551" s="669"/>
      <c r="G551" s="669"/>
      <c r="H551" s="660"/>
      <c r="I551" s="660"/>
      <c r="J551" s="660"/>
      <c r="K551" s="660"/>
      <c r="L551" s="660"/>
      <c r="M551" s="660"/>
      <c r="N551" s="660"/>
      <c r="O551" s="660"/>
      <c r="P551" s="660"/>
      <c r="Q551" s="660"/>
      <c r="R551" s="660"/>
      <c r="S551" s="51"/>
      <c r="T551" s="51"/>
    </row>
    <row r="552" spans="1:20" ht="15.75" customHeight="1">
      <c r="A552" s="669"/>
      <c r="B552" s="51"/>
      <c r="C552" s="51"/>
      <c r="D552" s="51"/>
      <c r="E552" s="51"/>
      <c r="F552" s="669"/>
      <c r="G552" s="669"/>
      <c r="H552" s="660"/>
      <c r="I552" s="660"/>
      <c r="J552" s="660"/>
      <c r="K552" s="660"/>
      <c r="L552" s="660"/>
      <c r="M552" s="660"/>
      <c r="N552" s="660"/>
      <c r="O552" s="660"/>
      <c r="P552" s="660"/>
      <c r="Q552" s="660"/>
      <c r="R552" s="660"/>
      <c r="S552" s="51"/>
      <c r="T552" s="51"/>
    </row>
    <row r="553" spans="1:20" ht="15.75" customHeight="1">
      <c r="A553" s="669"/>
      <c r="B553" s="51"/>
      <c r="C553" s="51"/>
      <c r="D553" s="51"/>
      <c r="E553" s="51"/>
      <c r="F553" s="669"/>
      <c r="G553" s="669"/>
      <c r="H553" s="660"/>
      <c r="I553" s="660"/>
      <c r="J553" s="660"/>
      <c r="K553" s="660"/>
      <c r="L553" s="660"/>
      <c r="M553" s="660"/>
      <c r="N553" s="660"/>
      <c r="O553" s="660"/>
      <c r="P553" s="660"/>
      <c r="Q553" s="660"/>
      <c r="R553" s="660"/>
      <c r="S553" s="51"/>
      <c r="T553" s="51"/>
    </row>
    <row r="554" spans="1:20" ht="15.75" customHeight="1">
      <c r="A554" s="669"/>
      <c r="B554" s="51"/>
      <c r="C554" s="51"/>
      <c r="D554" s="51"/>
      <c r="E554" s="51"/>
      <c r="F554" s="669"/>
      <c r="G554" s="669"/>
      <c r="H554" s="660"/>
      <c r="I554" s="660"/>
      <c r="J554" s="660"/>
      <c r="K554" s="660"/>
      <c r="L554" s="660"/>
      <c r="M554" s="660"/>
      <c r="N554" s="660"/>
      <c r="O554" s="660"/>
      <c r="P554" s="660"/>
      <c r="Q554" s="660"/>
      <c r="R554" s="660"/>
      <c r="S554" s="51"/>
      <c r="T554" s="51"/>
    </row>
    <row r="555" spans="1:20" ht="15.75" customHeight="1">
      <c r="A555" s="669"/>
      <c r="B555" s="51"/>
      <c r="C555" s="51"/>
      <c r="D555" s="51"/>
      <c r="E555" s="51"/>
      <c r="F555" s="669"/>
      <c r="G555" s="669"/>
      <c r="H555" s="660"/>
      <c r="I555" s="660"/>
      <c r="J555" s="660"/>
      <c r="K555" s="660"/>
      <c r="L555" s="660"/>
      <c r="M555" s="660"/>
      <c r="N555" s="660"/>
      <c r="O555" s="660"/>
      <c r="P555" s="660"/>
      <c r="Q555" s="660"/>
      <c r="R555" s="660"/>
      <c r="S555" s="51"/>
      <c r="T555" s="51"/>
    </row>
    <row r="556" spans="1:20" ht="15.75" customHeight="1">
      <c r="A556" s="669"/>
      <c r="B556" s="51"/>
      <c r="C556" s="51"/>
      <c r="D556" s="51"/>
      <c r="E556" s="51"/>
      <c r="F556" s="669"/>
      <c r="G556" s="669"/>
      <c r="H556" s="660"/>
      <c r="I556" s="660"/>
      <c r="J556" s="660"/>
      <c r="K556" s="660"/>
      <c r="L556" s="660"/>
      <c r="M556" s="660"/>
      <c r="N556" s="660"/>
      <c r="O556" s="660"/>
      <c r="P556" s="660"/>
      <c r="Q556" s="660"/>
      <c r="R556" s="660"/>
      <c r="S556" s="51"/>
      <c r="T556" s="51"/>
    </row>
    <row r="557" spans="1:20" ht="15.75" customHeight="1">
      <c r="A557" s="669"/>
      <c r="B557" s="51"/>
      <c r="C557" s="51"/>
      <c r="D557" s="51"/>
      <c r="E557" s="51"/>
      <c r="F557" s="669"/>
      <c r="G557" s="669"/>
      <c r="H557" s="660"/>
      <c r="I557" s="660"/>
      <c r="J557" s="660"/>
      <c r="K557" s="660"/>
      <c r="L557" s="660"/>
      <c r="M557" s="660"/>
      <c r="N557" s="660"/>
      <c r="O557" s="660"/>
      <c r="P557" s="660"/>
      <c r="Q557" s="660"/>
      <c r="R557" s="660"/>
      <c r="S557" s="51"/>
      <c r="T557" s="51"/>
    </row>
    <row r="558" spans="1:20" ht="15.75" customHeight="1">
      <c r="A558" s="669"/>
      <c r="B558" s="51"/>
      <c r="C558" s="51"/>
      <c r="D558" s="51"/>
      <c r="E558" s="51"/>
      <c r="F558" s="669"/>
      <c r="G558" s="669"/>
      <c r="H558" s="660"/>
      <c r="I558" s="660"/>
      <c r="J558" s="660"/>
      <c r="K558" s="660"/>
      <c r="L558" s="660"/>
      <c r="M558" s="660"/>
      <c r="N558" s="660"/>
      <c r="O558" s="660"/>
      <c r="P558" s="660"/>
      <c r="Q558" s="660"/>
      <c r="R558" s="660"/>
      <c r="S558" s="51"/>
      <c r="T558" s="51"/>
    </row>
    <row r="559" spans="1:20" ht="15.75" customHeight="1">
      <c r="A559" s="669"/>
      <c r="B559" s="51"/>
      <c r="C559" s="51"/>
      <c r="D559" s="51"/>
      <c r="E559" s="51"/>
      <c r="F559" s="669"/>
      <c r="G559" s="669"/>
      <c r="H559" s="660"/>
      <c r="I559" s="660"/>
      <c r="J559" s="660"/>
      <c r="K559" s="660"/>
      <c r="L559" s="660"/>
      <c r="M559" s="660"/>
      <c r="N559" s="660"/>
      <c r="O559" s="660"/>
      <c r="P559" s="660"/>
      <c r="Q559" s="660"/>
      <c r="R559" s="660"/>
      <c r="S559" s="51"/>
      <c r="T559" s="51"/>
    </row>
    <row r="560" spans="1:20" ht="15.75" customHeight="1">
      <c r="A560" s="669"/>
      <c r="B560" s="51"/>
      <c r="C560" s="51"/>
      <c r="D560" s="51"/>
      <c r="E560" s="51"/>
      <c r="F560" s="669"/>
      <c r="G560" s="669"/>
      <c r="H560" s="660"/>
      <c r="I560" s="660"/>
      <c r="J560" s="660"/>
      <c r="K560" s="660"/>
      <c r="L560" s="660"/>
      <c r="M560" s="660"/>
      <c r="N560" s="660"/>
      <c r="O560" s="660"/>
      <c r="P560" s="660"/>
      <c r="Q560" s="660"/>
      <c r="R560" s="660"/>
      <c r="S560" s="51"/>
      <c r="T560" s="51"/>
    </row>
    <row r="561" spans="1:20" ht="15.75" customHeight="1">
      <c r="A561" s="669"/>
      <c r="B561" s="51"/>
      <c r="C561" s="51"/>
      <c r="D561" s="51"/>
      <c r="E561" s="51"/>
      <c r="F561" s="669"/>
      <c r="G561" s="669"/>
      <c r="H561" s="660"/>
      <c r="I561" s="660"/>
      <c r="J561" s="660"/>
      <c r="K561" s="660"/>
      <c r="L561" s="660"/>
      <c r="M561" s="660"/>
      <c r="N561" s="660"/>
      <c r="O561" s="660"/>
      <c r="P561" s="660"/>
      <c r="Q561" s="660"/>
      <c r="R561" s="660"/>
      <c r="S561" s="51"/>
      <c r="T561" s="51"/>
    </row>
    <row r="562" spans="1:20" ht="15.75" customHeight="1">
      <c r="A562" s="669"/>
      <c r="B562" s="51"/>
      <c r="C562" s="51"/>
      <c r="D562" s="51"/>
      <c r="E562" s="51"/>
      <c r="F562" s="669"/>
      <c r="G562" s="669"/>
      <c r="H562" s="660"/>
      <c r="I562" s="660"/>
      <c r="J562" s="660"/>
      <c r="K562" s="660"/>
      <c r="L562" s="660"/>
      <c r="M562" s="660"/>
      <c r="N562" s="660"/>
      <c r="O562" s="660"/>
      <c r="P562" s="660"/>
      <c r="Q562" s="660"/>
      <c r="R562" s="660"/>
      <c r="S562" s="51"/>
      <c r="T562" s="51"/>
    </row>
    <row r="563" spans="1:20" ht="15.75" customHeight="1">
      <c r="A563" s="669"/>
      <c r="B563" s="51"/>
      <c r="C563" s="51"/>
      <c r="D563" s="51"/>
      <c r="E563" s="51"/>
      <c r="F563" s="669"/>
      <c r="G563" s="669"/>
      <c r="H563" s="660"/>
      <c r="I563" s="660"/>
      <c r="J563" s="660"/>
      <c r="K563" s="660"/>
      <c r="L563" s="660"/>
      <c r="M563" s="660"/>
      <c r="N563" s="660"/>
      <c r="O563" s="660"/>
      <c r="P563" s="660"/>
      <c r="Q563" s="660"/>
      <c r="R563" s="660"/>
      <c r="S563" s="51"/>
      <c r="T563" s="51"/>
    </row>
    <row r="564" spans="1:20" ht="15.75" customHeight="1">
      <c r="A564" s="669"/>
      <c r="B564" s="51"/>
      <c r="C564" s="51"/>
      <c r="D564" s="51"/>
      <c r="E564" s="51"/>
      <c r="F564" s="669"/>
      <c r="G564" s="669"/>
      <c r="H564" s="660"/>
      <c r="I564" s="660"/>
      <c r="J564" s="660"/>
      <c r="K564" s="660"/>
      <c r="L564" s="660"/>
      <c r="M564" s="660"/>
      <c r="N564" s="660"/>
      <c r="O564" s="660"/>
      <c r="P564" s="660"/>
      <c r="Q564" s="660"/>
      <c r="R564" s="660"/>
      <c r="S564" s="51"/>
      <c r="T564" s="51"/>
    </row>
    <row r="565" spans="1:20" ht="15.75" customHeight="1">
      <c r="A565" s="669"/>
      <c r="B565" s="51"/>
      <c r="C565" s="51"/>
      <c r="D565" s="51"/>
      <c r="E565" s="51"/>
      <c r="F565" s="669"/>
      <c r="G565" s="669"/>
      <c r="H565" s="660"/>
      <c r="I565" s="660"/>
      <c r="J565" s="660"/>
      <c r="K565" s="660"/>
      <c r="L565" s="660"/>
      <c r="M565" s="660"/>
      <c r="N565" s="660"/>
      <c r="O565" s="660"/>
      <c r="P565" s="660"/>
      <c r="Q565" s="660"/>
      <c r="R565" s="660"/>
      <c r="S565" s="51"/>
      <c r="T565" s="51"/>
    </row>
    <row r="566" spans="1:20" ht="15.75" customHeight="1">
      <c r="A566" s="669"/>
      <c r="B566" s="51"/>
      <c r="C566" s="51"/>
      <c r="D566" s="51"/>
      <c r="E566" s="51"/>
      <c r="F566" s="669"/>
      <c r="G566" s="669"/>
      <c r="H566" s="660"/>
      <c r="I566" s="660"/>
      <c r="J566" s="660"/>
      <c r="K566" s="660"/>
      <c r="L566" s="660"/>
      <c r="M566" s="660"/>
      <c r="N566" s="660"/>
      <c r="O566" s="660"/>
      <c r="P566" s="660"/>
      <c r="Q566" s="660"/>
      <c r="R566" s="660"/>
      <c r="S566" s="51"/>
      <c r="T566" s="51"/>
    </row>
    <row r="567" spans="1:20" ht="15.75" customHeight="1">
      <c r="A567" s="669"/>
      <c r="B567" s="51"/>
      <c r="C567" s="51"/>
      <c r="D567" s="51"/>
      <c r="E567" s="51"/>
      <c r="F567" s="669"/>
      <c r="G567" s="669"/>
      <c r="H567" s="660"/>
      <c r="I567" s="660"/>
      <c r="J567" s="660"/>
      <c r="K567" s="660"/>
      <c r="L567" s="660"/>
      <c r="M567" s="660"/>
      <c r="N567" s="660"/>
      <c r="O567" s="660"/>
      <c r="P567" s="660"/>
      <c r="Q567" s="660"/>
      <c r="R567" s="660"/>
      <c r="S567" s="51"/>
      <c r="T567" s="51"/>
    </row>
    <row r="568" spans="1:20" ht="15.75" customHeight="1">
      <c r="A568" s="669"/>
      <c r="B568" s="51"/>
      <c r="C568" s="51"/>
      <c r="D568" s="51"/>
      <c r="E568" s="51"/>
      <c r="F568" s="669"/>
      <c r="G568" s="669"/>
      <c r="H568" s="660"/>
      <c r="I568" s="660"/>
      <c r="J568" s="660"/>
      <c r="K568" s="660"/>
      <c r="L568" s="660"/>
      <c r="M568" s="660"/>
      <c r="N568" s="660"/>
      <c r="O568" s="660"/>
      <c r="P568" s="660"/>
      <c r="Q568" s="660"/>
      <c r="R568" s="660"/>
      <c r="S568" s="51"/>
      <c r="T568" s="51"/>
    </row>
    <row r="569" spans="1:20" ht="15.75" customHeight="1">
      <c r="A569" s="669"/>
      <c r="B569" s="51"/>
      <c r="C569" s="51"/>
      <c r="D569" s="51"/>
      <c r="E569" s="51"/>
      <c r="F569" s="669"/>
      <c r="G569" s="669"/>
      <c r="H569" s="660"/>
      <c r="I569" s="660"/>
      <c r="J569" s="660"/>
      <c r="K569" s="660"/>
      <c r="L569" s="660"/>
      <c r="M569" s="660"/>
      <c r="N569" s="660"/>
      <c r="O569" s="660"/>
      <c r="P569" s="660"/>
      <c r="Q569" s="660"/>
      <c r="R569" s="660"/>
      <c r="S569" s="51"/>
      <c r="T569" s="51"/>
    </row>
    <row r="570" spans="1:20" ht="15.75" customHeight="1">
      <c r="A570" s="669"/>
      <c r="B570" s="51"/>
      <c r="C570" s="51"/>
      <c r="D570" s="51"/>
      <c r="E570" s="51"/>
      <c r="F570" s="669"/>
      <c r="G570" s="669"/>
      <c r="H570" s="660"/>
      <c r="I570" s="660"/>
      <c r="J570" s="660"/>
      <c r="K570" s="660"/>
      <c r="L570" s="660"/>
      <c r="M570" s="660"/>
      <c r="N570" s="660"/>
      <c r="O570" s="660"/>
      <c r="P570" s="660"/>
      <c r="Q570" s="660"/>
      <c r="R570" s="660"/>
      <c r="S570" s="51"/>
      <c r="T570" s="51"/>
    </row>
    <row r="571" spans="1:20" ht="15.75" customHeight="1">
      <c r="A571" s="669"/>
      <c r="B571" s="51"/>
      <c r="C571" s="51"/>
      <c r="D571" s="51"/>
      <c r="E571" s="51"/>
      <c r="F571" s="669"/>
      <c r="G571" s="669"/>
      <c r="H571" s="660"/>
      <c r="I571" s="660"/>
      <c r="J571" s="660"/>
      <c r="K571" s="660"/>
      <c r="L571" s="660"/>
      <c r="M571" s="660"/>
      <c r="N571" s="660"/>
      <c r="O571" s="660"/>
      <c r="P571" s="660"/>
      <c r="Q571" s="660"/>
      <c r="R571" s="660"/>
      <c r="S571" s="51"/>
      <c r="T571" s="51"/>
    </row>
    <row r="572" spans="1:20" ht="15.75" customHeight="1">
      <c r="A572" s="669"/>
      <c r="B572" s="51"/>
      <c r="C572" s="51"/>
      <c r="D572" s="51"/>
      <c r="E572" s="51"/>
      <c r="F572" s="669"/>
      <c r="G572" s="669"/>
      <c r="H572" s="660"/>
      <c r="I572" s="660"/>
      <c r="J572" s="660"/>
      <c r="K572" s="660"/>
      <c r="L572" s="660"/>
      <c r="M572" s="660"/>
      <c r="N572" s="660"/>
      <c r="O572" s="660"/>
      <c r="P572" s="660"/>
      <c r="Q572" s="660"/>
      <c r="R572" s="660"/>
      <c r="S572" s="51"/>
      <c r="T572" s="51"/>
    </row>
    <row r="573" spans="1:20" ht="15.75" customHeight="1">
      <c r="A573" s="669"/>
      <c r="B573" s="51"/>
      <c r="C573" s="51"/>
      <c r="D573" s="51"/>
      <c r="E573" s="51"/>
      <c r="F573" s="669"/>
      <c r="G573" s="669"/>
      <c r="H573" s="660"/>
      <c r="I573" s="660"/>
      <c r="J573" s="660"/>
      <c r="K573" s="660"/>
      <c r="L573" s="660"/>
      <c r="M573" s="660"/>
      <c r="N573" s="660"/>
      <c r="O573" s="660"/>
      <c r="P573" s="660"/>
      <c r="Q573" s="660"/>
      <c r="R573" s="660"/>
      <c r="S573" s="51"/>
      <c r="T573" s="51"/>
    </row>
    <row r="574" spans="1:20" ht="15.75" customHeight="1">
      <c r="A574" s="669"/>
      <c r="B574" s="51"/>
      <c r="C574" s="51"/>
      <c r="D574" s="51"/>
      <c r="E574" s="51"/>
      <c r="F574" s="669"/>
      <c r="G574" s="669"/>
      <c r="H574" s="660"/>
      <c r="I574" s="660"/>
      <c r="J574" s="660"/>
      <c r="K574" s="660"/>
      <c r="L574" s="660"/>
      <c r="M574" s="660"/>
      <c r="N574" s="660"/>
      <c r="O574" s="660"/>
      <c r="P574" s="660"/>
      <c r="Q574" s="660"/>
      <c r="R574" s="660"/>
      <c r="S574" s="51"/>
      <c r="T574" s="51"/>
    </row>
    <row r="575" spans="1:20" ht="15.75" customHeight="1">
      <c r="A575" s="669"/>
      <c r="B575" s="51"/>
      <c r="C575" s="51"/>
      <c r="D575" s="51"/>
      <c r="E575" s="51"/>
      <c r="F575" s="669"/>
      <c r="G575" s="669"/>
      <c r="H575" s="660"/>
      <c r="I575" s="660"/>
      <c r="J575" s="660"/>
      <c r="K575" s="660"/>
      <c r="L575" s="660"/>
      <c r="M575" s="660"/>
      <c r="N575" s="660"/>
      <c r="O575" s="660"/>
      <c r="P575" s="660"/>
      <c r="Q575" s="660"/>
      <c r="R575" s="660"/>
      <c r="S575" s="51"/>
      <c r="T575" s="51"/>
    </row>
    <row r="576" spans="1:20" ht="15.75" customHeight="1">
      <c r="A576" s="669"/>
      <c r="B576" s="51"/>
      <c r="C576" s="51"/>
      <c r="D576" s="51"/>
      <c r="E576" s="51"/>
      <c r="F576" s="669"/>
      <c r="G576" s="669"/>
      <c r="H576" s="660"/>
      <c r="I576" s="660"/>
      <c r="J576" s="660"/>
      <c r="K576" s="660"/>
      <c r="L576" s="660"/>
      <c r="M576" s="660"/>
      <c r="N576" s="660"/>
      <c r="O576" s="660"/>
      <c r="P576" s="660"/>
      <c r="Q576" s="660"/>
      <c r="R576" s="660"/>
      <c r="S576" s="51"/>
      <c r="T576" s="51"/>
    </row>
    <row r="577" spans="1:20" ht="15.75" customHeight="1">
      <c r="A577" s="669"/>
      <c r="B577" s="51"/>
      <c r="C577" s="51"/>
      <c r="D577" s="51"/>
      <c r="E577" s="51"/>
      <c r="F577" s="669"/>
      <c r="G577" s="669"/>
      <c r="H577" s="660"/>
      <c r="I577" s="660"/>
      <c r="J577" s="660"/>
      <c r="K577" s="660"/>
      <c r="L577" s="660"/>
      <c r="M577" s="660"/>
      <c r="N577" s="660"/>
      <c r="O577" s="660"/>
      <c r="P577" s="660"/>
      <c r="Q577" s="660"/>
      <c r="R577" s="660"/>
      <c r="S577" s="51"/>
      <c r="T577" s="51"/>
    </row>
    <row r="578" spans="1:20" ht="15.75" customHeight="1">
      <c r="A578" s="669"/>
      <c r="B578" s="51"/>
      <c r="C578" s="51"/>
      <c r="D578" s="51"/>
      <c r="E578" s="51"/>
      <c r="F578" s="669"/>
      <c r="G578" s="669"/>
      <c r="H578" s="660"/>
      <c r="I578" s="660"/>
      <c r="J578" s="660"/>
      <c r="K578" s="660"/>
      <c r="L578" s="660"/>
      <c r="M578" s="660"/>
      <c r="N578" s="660"/>
      <c r="O578" s="660"/>
      <c r="P578" s="660"/>
      <c r="Q578" s="660"/>
      <c r="R578" s="660"/>
      <c r="S578" s="51"/>
      <c r="T578" s="51"/>
    </row>
    <row r="579" spans="1:20" ht="15.75" customHeight="1">
      <c r="A579" s="669"/>
      <c r="B579" s="51"/>
      <c r="C579" s="51"/>
      <c r="D579" s="51"/>
      <c r="E579" s="51"/>
      <c r="F579" s="669"/>
      <c r="G579" s="669"/>
      <c r="H579" s="660"/>
      <c r="I579" s="660"/>
      <c r="J579" s="660"/>
      <c r="K579" s="660"/>
      <c r="L579" s="660"/>
      <c r="M579" s="660"/>
      <c r="N579" s="660"/>
      <c r="O579" s="660"/>
      <c r="P579" s="660"/>
      <c r="Q579" s="660"/>
      <c r="R579" s="660"/>
      <c r="S579" s="51"/>
      <c r="T579" s="51"/>
    </row>
    <row r="580" spans="1:20" ht="15.75" customHeight="1">
      <c r="A580" s="669"/>
      <c r="B580" s="51"/>
      <c r="C580" s="51"/>
      <c r="D580" s="51"/>
      <c r="E580" s="51"/>
      <c r="F580" s="669"/>
      <c r="G580" s="669"/>
      <c r="H580" s="660"/>
      <c r="I580" s="660"/>
      <c r="J580" s="660"/>
      <c r="K580" s="660"/>
      <c r="L580" s="660"/>
      <c r="M580" s="660"/>
      <c r="N580" s="660"/>
      <c r="O580" s="660"/>
      <c r="P580" s="660"/>
      <c r="Q580" s="660"/>
      <c r="R580" s="660"/>
      <c r="S580" s="51"/>
      <c r="T580" s="51"/>
    </row>
    <row r="581" spans="1:20" ht="15.75" customHeight="1">
      <c r="A581" s="669"/>
      <c r="B581" s="51"/>
      <c r="C581" s="51"/>
      <c r="D581" s="51"/>
      <c r="E581" s="51"/>
      <c r="F581" s="669"/>
      <c r="G581" s="669"/>
      <c r="H581" s="660"/>
      <c r="I581" s="660"/>
      <c r="J581" s="660"/>
      <c r="K581" s="660"/>
      <c r="L581" s="660"/>
      <c r="M581" s="660"/>
      <c r="N581" s="660"/>
      <c r="O581" s="660"/>
      <c r="P581" s="660"/>
      <c r="Q581" s="660"/>
      <c r="R581" s="660"/>
      <c r="S581" s="51"/>
      <c r="T581" s="51"/>
    </row>
    <row r="582" spans="1:20" ht="15.75" customHeight="1">
      <c r="A582" s="669"/>
      <c r="B582" s="51"/>
      <c r="C582" s="51"/>
      <c r="D582" s="51"/>
      <c r="E582" s="51"/>
      <c r="F582" s="669"/>
      <c r="G582" s="669"/>
      <c r="H582" s="660"/>
      <c r="I582" s="660"/>
      <c r="J582" s="660"/>
      <c r="K582" s="660"/>
      <c r="L582" s="660"/>
      <c r="M582" s="660"/>
      <c r="N582" s="660"/>
      <c r="O582" s="660"/>
      <c r="P582" s="660"/>
      <c r="Q582" s="660"/>
      <c r="R582" s="660"/>
      <c r="S582" s="51"/>
      <c r="T582" s="51"/>
    </row>
    <row r="583" spans="1:20" ht="15.75" customHeight="1">
      <c r="A583" s="669"/>
      <c r="B583" s="51"/>
      <c r="C583" s="51"/>
      <c r="D583" s="51"/>
      <c r="E583" s="51"/>
      <c r="F583" s="669"/>
      <c r="G583" s="669"/>
      <c r="H583" s="660"/>
      <c r="I583" s="660"/>
      <c r="J583" s="660"/>
      <c r="K583" s="660"/>
      <c r="L583" s="660"/>
      <c r="M583" s="660"/>
      <c r="N583" s="660"/>
      <c r="O583" s="660"/>
      <c r="P583" s="660"/>
      <c r="Q583" s="660"/>
      <c r="R583" s="660"/>
      <c r="S583" s="51"/>
      <c r="T583" s="51"/>
    </row>
    <row r="584" spans="1:20" ht="15.75" customHeight="1">
      <c r="A584" s="669"/>
      <c r="B584" s="51"/>
      <c r="C584" s="51"/>
      <c r="D584" s="51"/>
      <c r="E584" s="51"/>
      <c r="F584" s="669"/>
      <c r="G584" s="669"/>
      <c r="H584" s="660"/>
      <c r="I584" s="660"/>
      <c r="J584" s="660"/>
      <c r="K584" s="660"/>
      <c r="L584" s="660"/>
      <c r="M584" s="660"/>
      <c r="N584" s="660"/>
      <c r="O584" s="660"/>
      <c r="P584" s="660"/>
      <c r="Q584" s="660"/>
      <c r="R584" s="660"/>
      <c r="S584" s="51"/>
      <c r="T584" s="51"/>
    </row>
    <row r="585" spans="1:20" ht="15.75" customHeight="1">
      <c r="A585" s="669"/>
      <c r="B585" s="51"/>
      <c r="C585" s="51"/>
      <c r="D585" s="51"/>
      <c r="E585" s="51"/>
      <c r="F585" s="669"/>
      <c r="G585" s="669"/>
      <c r="H585" s="660"/>
      <c r="I585" s="660"/>
      <c r="J585" s="660"/>
      <c r="K585" s="660"/>
      <c r="L585" s="660"/>
      <c r="M585" s="660"/>
      <c r="N585" s="660"/>
      <c r="O585" s="660"/>
      <c r="P585" s="660"/>
      <c r="Q585" s="660"/>
      <c r="R585" s="660"/>
      <c r="S585" s="51"/>
      <c r="T585" s="51"/>
    </row>
    <row r="586" spans="1:20" ht="15.75" customHeight="1">
      <c r="A586" s="669"/>
      <c r="B586" s="51"/>
      <c r="C586" s="51"/>
      <c r="D586" s="51"/>
      <c r="E586" s="51"/>
      <c r="F586" s="669"/>
      <c r="G586" s="669"/>
      <c r="H586" s="660"/>
      <c r="I586" s="660"/>
      <c r="J586" s="660"/>
      <c r="K586" s="660"/>
      <c r="L586" s="660"/>
      <c r="M586" s="660"/>
      <c r="N586" s="660"/>
      <c r="O586" s="660"/>
      <c r="P586" s="660"/>
      <c r="Q586" s="660"/>
      <c r="R586" s="660"/>
      <c r="S586" s="51"/>
      <c r="T586" s="51"/>
    </row>
    <row r="587" spans="1:20" ht="15.75" customHeight="1">
      <c r="A587" s="669"/>
      <c r="B587" s="51"/>
      <c r="C587" s="51"/>
      <c r="D587" s="51"/>
      <c r="E587" s="51"/>
      <c r="F587" s="669"/>
      <c r="G587" s="669"/>
      <c r="H587" s="660"/>
      <c r="I587" s="660"/>
      <c r="J587" s="660"/>
      <c r="K587" s="660"/>
      <c r="L587" s="660"/>
      <c r="M587" s="660"/>
      <c r="N587" s="660"/>
      <c r="O587" s="660"/>
      <c r="P587" s="660"/>
      <c r="Q587" s="660"/>
      <c r="R587" s="660"/>
      <c r="S587" s="51"/>
      <c r="T587" s="51"/>
    </row>
    <row r="588" spans="1:20" ht="15.75" customHeight="1">
      <c r="A588" s="669"/>
      <c r="B588" s="51"/>
      <c r="C588" s="51"/>
      <c r="D588" s="51"/>
      <c r="E588" s="51"/>
      <c r="F588" s="669"/>
      <c r="G588" s="669"/>
      <c r="H588" s="660"/>
      <c r="I588" s="660"/>
      <c r="J588" s="660"/>
      <c r="K588" s="660"/>
      <c r="L588" s="660"/>
      <c r="M588" s="660"/>
      <c r="N588" s="660"/>
      <c r="O588" s="660"/>
      <c r="P588" s="660"/>
      <c r="Q588" s="660"/>
      <c r="R588" s="660"/>
      <c r="S588" s="51"/>
      <c r="T588" s="51"/>
    </row>
    <row r="589" spans="1:20" ht="15.75" customHeight="1">
      <c r="A589" s="669"/>
      <c r="B589" s="51"/>
      <c r="C589" s="51"/>
      <c r="D589" s="51"/>
      <c r="E589" s="51"/>
      <c r="F589" s="669"/>
      <c r="G589" s="669"/>
      <c r="H589" s="660"/>
      <c r="I589" s="660"/>
      <c r="J589" s="660"/>
      <c r="K589" s="660"/>
      <c r="L589" s="660"/>
      <c r="M589" s="660"/>
      <c r="N589" s="660"/>
      <c r="O589" s="660"/>
      <c r="P589" s="660"/>
      <c r="Q589" s="660"/>
      <c r="R589" s="660"/>
      <c r="S589" s="51"/>
      <c r="T589" s="51"/>
    </row>
    <row r="590" spans="1:20" ht="15.75" customHeight="1">
      <c r="A590" s="669"/>
      <c r="B590" s="51"/>
      <c r="C590" s="51"/>
      <c r="D590" s="51"/>
      <c r="E590" s="51"/>
      <c r="F590" s="669"/>
      <c r="G590" s="669"/>
      <c r="H590" s="660"/>
      <c r="I590" s="660"/>
      <c r="J590" s="660"/>
      <c r="K590" s="660"/>
      <c r="L590" s="660"/>
      <c r="M590" s="660"/>
      <c r="N590" s="660"/>
      <c r="O590" s="660"/>
      <c r="P590" s="660"/>
      <c r="Q590" s="660"/>
      <c r="R590" s="660"/>
      <c r="S590" s="51"/>
      <c r="T590" s="51"/>
    </row>
    <row r="591" spans="1:20" ht="15.75" customHeight="1">
      <c r="A591" s="669"/>
      <c r="B591" s="51"/>
      <c r="C591" s="51"/>
      <c r="D591" s="51"/>
      <c r="E591" s="51"/>
      <c r="F591" s="669"/>
      <c r="G591" s="669"/>
      <c r="H591" s="660"/>
      <c r="I591" s="660"/>
      <c r="J591" s="660"/>
      <c r="K591" s="660"/>
      <c r="L591" s="660"/>
      <c r="M591" s="660"/>
      <c r="N591" s="660"/>
      <c r="O591" s="660"/>
      <c r="P591" s="660"/>
      <c r="Q591" s="660"/>
      <c r="R591" s="660"/>
      <c r="S591" s="51"/>
      <c r="T591" s="51"/>
    </row>
    <row r="592" spans="1:20" ht="15.75" customHeight="1">
      <c r="A592" s="669"/>
      <c r="B592" s="51"/>
      <c r="C592" s="51"/>
      <c r="D592" s="51"/>
      <c r="E592" s="51"/>
      <c r="F592" s="669"/>
      <c r="G592" s="669"/>
      <c r="H592" s="660"/>
      <c r="I592" s="660"/>
      <c r="J592" s="660"/>
      <c r="K592" s="660"/>
      <c r="L592" s="660"/>
      <c r="M592" s="660"/>
      <c r="N592" s="660"/>
      <c r="O592" s="660"/>
      <c r="P592" s="660"/>
      <c r="Q592" s="660"/>
      <c r="R592" s="660"/>
      <c r="S592" s="51"/>
      <c r="T592" s="51"/>
    </row>
    <row r="593" spans="1:20" ht="15.75" customHeight="1">
      <c r="A593" s="669"/>
      <c r="B593" s="51"/>
      <c r="C593" s="51"/>
      <c r="D593" s="51"/>
      <c r="E593" s="51"/>
      <c r="F593" s="669"/>
      <c r="G593" s="669"/>
      <c r="H593" s="660"/>
      <c r="I593" s="660"/>
      <c r="J593" s="660"/>
      <c r="K593" s="660"/>
      <c r="L593" s="660"/>
      <c r="M593" s="660"/>
      <c r="N593" s="660"/>
      <c r="O593" s="660"/>
      <c r="P593" s="660"/>
      <c r="Q593" s="660"/>
      <c r="R593" s="660"/>
      <c r="S593" s="51"/>
      <c r="T593" s="51"/>
    </row>
    <row r="594" spans="1:20" ht="15.75" customHeight="1">
      <c r="A594" s="669"/>
      <c r="B594" s="51"/>
      <c r="C594" s="51"/>
      <c r="D594" s="51"/>
      <c r="E594" s="51"/>
      <c r="F594" s="669"/>
      <c r="G594" s="669"/>
      <c r="H594" s="660"/>
      <c r="I594" s="660"/>
      <c r="J594" s="660"/>
      <c r="K594" s="660"/>
      <c r="L594" s="660"/>
      <c r="M594" s="660"/>
      <c r="N594" s="660"/>
      <c r="O594" s="660"/>
      <c r="P594" s="660"/>
      <c r="Q594" s="660"/>
      <c r="R594" s="660"/>
      <c r="S594" s="51"/>
      <c r="T594" s="51"/>
    </row>
    <row r="595" spans="1:20" ht="15.75" customHeight="1">
      <c r="A595" s="669"/>
      <c r="B595" s="51"/>
      <c r="C595" s="51"/>
      <c r="D595" s="51"/>
      <c r="E595" s="51"/>
      <c r="F595" s="669"/>
      <c r="G595" s="669"/>
      <c r="H595" s="660"/>
      <c r="I595" s="660"/>
      <c r="J595" s="660"/>
      <c r="K595" s="660"/>
      <c r="L595" s="660"/>
      <c r="M595" s="660"/>
      <c r="N595" s="660"/>
      <c r="O595" s="660"/>
      <c r="P595" s="660"/>
      <c r="Q595" s="660"/>
      <c r="R595" s="660"/>
      <c r="S595" s="51"/>
      <c r="T595" s="51"/>
    </row>
    <row r="596" spans="1:20" ht="15.75" customHeight="1">
      <c r="A596" s="669"/>
      <c r="B596" s="51"/>
      <c r="C596" s="51"/>
      <c r="D596" s="51"/>
      <c r="E596" s="51"/>
      <c r="F596" s="669"/>
      <c r="G596" s="669"/>
      <c r="H596" s="660"/>
      <c r="I596" s="660"/>
      <c r="J596" s="660"/>
      <c r="K596" s="660"/>
      <c r="L596" s="660"/>
      <c r="M596" s="660"/>
      <c r="N596" s="660"/>
      <c r="O596" s="660"/>
      <c r="P596" s="660"/>
      <c r="Q596" s="660"/>
      <c r="R596" s="660"/>
      <c r="S596" s="51"/>
      <c r="T596" s="51"/>
    </row>
    <row r="597" spans="1:20" ht="15.75" customHeight="1">
      <c r="A597" s="669"/>
      <c r="B597" s="51"/>
      <c r="C597" s="51"/>
      <c r="D597" s="51"/>
      <c r="E597" s="51"/>
      <c r="F597" s="669"/>
      <c r="G597" s="669"/>
      <c r="H597" s="660"/>
      <c r="I597" s="660"/>
      <c r="J597" s="660"/>
      <c r="K597" s="660"/>
      <c r="L597" s="660"/>
      <c r="M597" s="660"/>
      <c r="N597" s="660"/>
      <c r="O597" s="660"/>
      <c r="P597" s="660"/>
      <c r="Q597" s="660"/>
      <c r="R597" s="660"/>
      <c r="S597" s="51"/>
      <c r="T597" s="51"/>
    </row>
    <row r="598" spans="1:20" ht="15.75" customHeight="1">
      <c r="A598" s="669"/>
      <c r="B598" s="51"/>
      <c r="C598" s="51"/>
      <c r="D598" s="51"/>
      <c r="E598" s="51"/>
      <c r="F598" s="669"/>
      <c r="G598" s="669"/>
      <c r="H598" s="660"/>
      <c r="I598" s="660"/>
      <c r="J598" s="660"/>
      <c r="K598" s="660"/>
      <c r="L598" s="660"/>
      <c r="M598" s="660"/>
      <c r="N598" s="660"/>
      <c r="O598" s="660"/>
      <c r="P598" s="660"/>
      <c r="Q598" s="660"/>
      <c r="R598" s="660"/>
      <c r="S598" s="51"/>
      <c r="T598" s="51"/>
    </row>
    <row r="599" spans="1:20" ht="15.75" customHeight="1">
      <c r="A599" s="669"/>
      <c r="B599" s="51"/>
      <c r="C599" s="51"/>
      <c r="D599" s="51"/>
      <c r="E599" s="51"/>
      <c r="F599" s="669"/>
      <c r="G599" s="669"/>
      <c r="H599" s="660"/>
      <c r="I599" s="660"/>
      <c r="J599" s="660"/>
      <c r="K599" s="660"/>
      <c r="L599" s="660"/>
      <c r="M599" s="660"/>
      <c r="N599" s="660"/>
      <c r="O599" s="660"/>
      <c r="P599" s="660"/>
      <c r="Q599" s="660"/>
      <c r="R599" s="660"/>
      <c r="S599" s="51"/>
      <c r="T599" s="51"/>
    </row>
    <row r="600" spans="1:20" ht="15.75" customHeight="1">
      <c r="A600" s="669"/>
      <c r="B600" s="51"/>
      <c r="C600" s="51"/>
      <c r="D600" s="51"/>
      <c r="E600" s="51"/>
      <c r="F600" s="669"/>
      <c r="G600" s="669"/>
      <c r="H600" s="660"/>
      <c r="I600" s="660"/>
      <c r="J600" s="660"/>
      <c r="K600" s="660"/>
      <c r="L600" s="660"/>
      <c r="M600" s="660"/>
      <c r="N600" s="660"/>
      <c r="O600" s="660"/>
      <c r="P600" s="660"/>
      <c r="Q600" s="660"/>
      <c r="R600" s="660"/>
      <c r="S600" s="51"/>
      <c r="T600" s="51"/>
    </row>
    <row r="601" spans="1:20" ht="15.75" customHeight="1">
      <c r="A601" s="669"/>
      <c r="B601" s="51"/>
      <c r="C601" s="51"/>
      <c r="D601" s="51"/>
      <c r="E601" s="51"/>
      <c r="F601" s="669"/>
      <c r="G601" s="669"/>
      <c r="H601" s="660"/>
      <c r="I601" s="660"/>
      <c r="J601" s="660"/>
      <c r="K601" s="660"/>
      <c r="L601" s="660"/>
      <c r="M601" s="660"/>
      <c r="N601" s="660"/>
      <c r="O601" s="660"/>
      <c r="P601" s="660"/>
      <c r="Q601" s="660"/>
      <c r="R601" s="660"/>
      <c r="S601" s="51"/>
      <c r="T601" s="51"/>
    </row>
    <row r="602" spans="1:20" ht="15.75" customHeight="1">
      <c r="A602" s="669"/>
      <c r="B602" s="51"/>
      <c r="C602" s="51"/>
      <c r="D602" s="51"/>
      <c r="E602" s="51"/>
      <c r="F602" s="669"/>
      <c r="G602" s="669"/>
      <c r="H602" s="660"/>
      <c r="I602" s="660"/>
      <c r="J602" s="660"/>
      <c r="K602" s="660"/>
      <c r="L602" s="660"/>
      <c r="M602" s="660"/>
      <c r="N602" s="660"/>
      <c r="O602" s="660"/>
      <c r="P602" s="660"/>
      <c r="Q602" s="660"/>
      <c r="R602" s="660"/>
      <c r="S602" s="51"/>
      <c r="T602" s="51"/>
    </row>
    <row r="603" spans="1:20" ht="15.75" customHeight="1">
      <c r="A603" s="669"/>
      <c r="B603" s="51"/>
      <c r="C603" s="51"/>
      <c r="D603" s="51"/>
      <c r="E603" s="51"/>
      <c r="F603" s="669"/>
      <c r="G603" s="669"/>
      <c r="H603" s="660"/>
      <c r="I603" s="660"/>
      <c r="J603" s="660"/>
      <c r="K603" s="660"/>
      <c r="L603" s="660"/>
      <c r="M603" s="660"/>
      <c r="N603" s="660"/>
      <c r="O603" s="660"/>
      <c r="P603" s="660"/>
      <c r="Q603" s="660"/>
      <c r="R603" s="660"/>
      <c r="S603" s="51"/>
      <c r="T603" s="51"/>
    </row>
    <row r="604" spans="1:20" ht="15.75" customHeight="1">
      <c r="A604" s="669"/>
      <c r="B604" s="51"/>
      <c r="C604" s="51"/>
      <c r="D604" s="51"/>
      <c r="E604" s="51"/>
      <c r="F604" s="669"/>
      <c r="G604" s="669"/>
      <c r="H604" s="660"/>
      <c r="I604" s="660"/>
      <c r="J604" s="660"/>
      <c r="K604" s="660"/>
      <c r="L604" s="660"/>
      <c r="M604" s="660"/>
      <c r="N604" s="660"/>
      <c r="O604" s="660"/>
      <c r="P604" s="660"/>
      <c r="Q604" s="660"/>
      <c r="R604" s="660"/>
      <c r="S604" s="51"/>
      <c r="T604" s="51"/>
    </row>
    <row r="605" spans="1:20" ht="15.75" customHeight="1">
      <c r="A605" s="669"/>
      <c r="B605" s="51"/>
      <c r="C605" s="51"/>
      <c r="D605" s="51"/>
      <c r="E605" s="51"/>
      <c r="F605" s="669"/>
      <c r="G605" s="669"/>
      <c r="H605" s="660"/>
      <c r="I605" s="660"/>
      <c r="J605" s="660"/>
      <c r="K605" s="660"/>
      <c r="L605" s="660"/>
      <c r="M605" s="660"/>
      <c r="N605" s="660"/>
      <c r="O605" s="660"/>
      <c r="P605" s="660"/>
      <c r="Q605" s="660"/>
      <c r="R605" s="660"/>
      <c r="S605" s="51"/>
      <c r="T605" s="51"/>
    </row>
    <row r="606" spans="1:20" ht="15.75" customHeight="1">
      <c r="A606" s="669"/>
      <c r="B606" s="51"/>
      <c r="C606" s="51"/>
      <c r="D606" s="51"/>
      <c r="E606" s="51"/>
      <c r="F606" s="669"/>
      <c r="G606" s="669"/>
      <c r="H606" s="660"/>
      <c r="I606" s="660"/>
      <c r="J606" s="660"/>
      <c r="K606" s="660"/>
      <c r="L606" s="660"/>
      <c r="M606" s="660"/>
      <c r="N606" s="660"/>
      <c r="O606" s="660"/>
      <c r="P606" s="660"/>
      <c r="Q606" s="660"/>
      <c r="R606" s="660"/>
      <c r="S606" s="51"/>
      <c r="T606" s="51"/>
    </row>
    <row r="607" spans="1:20" ht="15.75" customHeight="1">
      <c r="A607" s="669"/>
      <c r="B607" s="51"/>
      <c r="C607" s="51"/>
      <c r="D607" s="51"/>
      <c r="E607" s="51"/>
      <c r="F607" s="669"/>
      <c r="G607" s="669"/>
      <c r="H607" s="660"/>
      <c r="I607" s="660"/>
      <c r="J607" s="660"/>
      <c r="K607" s="660"/>
      <c r="L607" s="660"/>
      <c r="M607" s="660"/>
      <c r="N607" s="660"/>
      <c r="O607" s="660"/>
      <c r="P607" s="660"/>
      <c r="Q607" s="660"/>
      <c r="R607" s="660"/>
      <c r="S607" s="51"/>
      <c r="T607" s="51"/>
    </row>
    <row r="608" spans="1:20" ht="15.75" customHeight="1">
      <c r="A608" s="669"/>
      <c r="B608" s="51"/>
      <c r="C608" s="51"/>
      <c r="D608" s="51"/>
      <c r="E608" s="51"/>
      <c r="F608" s="669"/>
      <c r="G608" s="669"/>
      <c r="H608" s="660"/>
      <c r="I608" s="660"/>
      <c r="J608" s="660"/>
      <c r="K608" s="660"/>
      <c r="L608" s="660"/>
      <c r="M608" s="660"/>
      <c r="N608" s="660"/>
      <c r="O608" s="660"/>
      <c r="P608" s="660"/>
      <c r="Q608" s="660"/>
      <c r="R608" s="660"/>
      <c r="S608" s="51"/>
      <c r="T608" s="51"/>
    </row>
    <row r="609" spans="1:20" ht="15.75" customHeight="1">
      <c r="A609" s="669"/>
      <c r="B609" s="51"/>
      <c r="C609" s="51"/>
      <c r="D609" s="51"/>
      <c r="E609" s="51"/>
      <c r="F609" s="669"/>
      <c r="G609" s="669"/>
      <c r="H609" s="660"/>
      <c r="I609" s="660"/>
      <c r="J609" s="660"/>
      <c r="K609" s="660"/>
      <c r="L609" s="660"/>
      <c r="M609" s="660"/>
      <c r="N609" s="660"/>
      <c r="O609" s="660"/>
      <c r="P609" s="660"/>
      <c r="Q609" s="660"/>
      <c r="R609" s="660"/>
      <c r="S609" s="51"/>
      <c r="T609" s="51"/>
    </row>
    <row r="610" spans="1:20" ht="15.75" customHeight="1">
      <c r="A610" s="669"/>
      <c r="B610" s="51"/>
      <c r="C610" s="51"/>
      <c r="D610" s="51"/>
      <c r="E610" s="51"/>
      <c r="F610" s="669"/>
      <c r="G610" s="669"/>
      <c r="H610" s="660"/>
      <c r="I610" s="660"/>
      <c r="J610" s="660"/>
      <c r="K610" s="660"/>
      <c r="L610" s="660"/>
      <c r="M610" s="660"/>
      <c r="N610" s="660"/>
      <c r="O610" s="660"/>
      <c r="P610" s="660"/>
      <c r="Q610" s="660"/>
      <c r="R610" s="660"/>
      <c r="S610" s="51"/>
      <c r="T610" s="51"/>
    </row>
    <row r="611" spans="1:20" ht="15.75" customHeight="1">
      <c r="A611" s="669"/>
      <c r="B611" s="51"/>
      <c r="C611" s="51"/>
      <c r="D611" s="51"/>
      <c r="E611" s="51"/>
      <c r="F611" s="669"/>
      <c r="G611" s="669"/>
      <c r="H611" s="660"/>
      <c r="I611" s="660"/>
      <c r="J611" s="660"/>
      <c r="K611" s="660"/>
      <c r="L611" s="660"/>
      <c r="M611" s="660"/>
      <c r="N611" s="660"/>
      <c r="O611" s="660"/>
      <c r="P611" s="660"/>
      <c r="Q611" s="660"/>
      <c r="R611" s="660"/>
      <c r="S611" s="51"/>
      <c r="T611" s="51"/>
    </row>
    <row r="612" spans="1:20" ht="15.75" customHeight="1">
      <c r="A612" s="669"/>
      <c r="B612" s="51"/>
      <c r="C612" s="51"/>
      <c r="D612" s="51"/>
      <c r="E612" s="51"/>
      <c r="F612" s="669"/>
      <c r="G612" s="669"/>
      <c r="H612" s="660"/>
      <c r="I612" s="660"/>
      <c r="J612" s="660"/>
      <c r="K612" s="660"/>
      <c r="L612" s="660"/>
      <c r="M612" s="660"/>
      <c r="N612" s="660"/>
      <c r="O612" s="660"/>
      <c r="P612" s="660"/>
      <c r="Q612" s="660"/>
      <c r="R612" s="660"/>
      <c r="S612" s="51"/>
      <c r="T612" s="51"/>
    </row>
    <row r="613" spans="1:20" ht="15.75" customHeight="1">
      <c r="A613" s="669"/>
      <c r="B613" s="51"/>
      <c r="C613" s="51"/>
      <c r="D613" s="51"/>
      <c r="E613" s="51"/>
      <c r="F613" s="669"/>
      <c r="G613" s="669"/>
      <c r="H613" s="660"/>
      <c r="I613" s="660"/>
      <c r="J613" s="660"/>
      <c r="K613" s="660"/>
      <c r="L613" s="660"/>
      <c r="M613" s="660"/>
      <c r="N613" s="660"/>
      <c r="O613" s="660"/>
      <c r="P613" s="660"/>
      <c r="Q613" s="660"/>
      <c r="R613" s="660"/>
      <c r="S613" s="51"/>
      <c r="T613" s="51"/>
    </row>
    <row r="614" spans="1:20" ht="15.75" customHeight="1">
      <c r="A614" s="669"/>
      <c r="B614" s="51"/>
      <c r="C614" s="51"/>
      <c r="D614" s="51"/>
      <c r="E614" s="51"/>
      <c r="F614" s="669"/>
      <c r="G614" s="669"/>
      <c r="H614" s="660"/>
      <c r="I614" s="660"/>
      <c r="J614" s="660"/>
      <c r="K614" s="660"/>
      <c r="L614" s="660"/>
      <c r="M614" s="660"/>
      <c r="N614" s="660"/>
      <c r="O614" s="660"/>
      <c r="P614" s="660"/>
      <c r="Q614" s="660"/>
      <c r="R614" s="660"/>
      <c r="S614" s="51"/>
      <c r="T614" s="51"/>
    </row>
    <row r="615" spans="1:20" ht="15.75" customHeight="1">
      <c r="A615" s="669"/>
      <c r="B615" s="51"/>
      <c r="C615" s="51"/>
      <c r="D615" s="51"/>
      <c r="E615" s="51"/>
      <c r="F615" s="669"/>
      <c r="G615" s="669"/>
      <c r="H615" s="660"/>
      <c r="I615" s="660"/>
      <c r="J615" s="660"/>
      <c r="K615" s="660"/>
      <c r="L615" s="660"/>
      <c r="M615" s="660"/>
      <c r="N615" s="660"/>
      <c r="O615" s="660"/>
      <c r="P615" s="660"/>
      <c r="Q615" s="660"/>
      <c r="R615" s="660"/>
      <c r="S615" s="51"/>
      <c r="T615" s="51"/>
    </row>
    <row r="616" spans="1:20" ht="15.75" customHeight="1">
      <c r="A616" s="669"/>
      <c r="B616" s="51"/>
      <c r="C616" s="51"/>
      <c r="D616" s="51"/>
      <c r="E616" s="51"/>
      <c r="F616" s="669"/>
      <c r="G616" s="669"/>
      <c r="H616" s="660"/>
      <c r="I616" s="660"/>
      <c r="J616" s="660"/>
      <c r="K616" s="660"/>
      <c r="L616" s="660"/>
      <c r="M616" s="660"/>
      <c r="N616" s="660"/>
      <c r="O616" s="660"/>
      <c r="P616" s="660"/>
      <c r="Q616" s="660"/>
      <c r="R616" s="660"/>
      <c r="S616" s="51"/>
      <c r="T616" s="51"/>
    </row>
    <row r="617" spans="1:20" ht="15.75" customHeight="1">
      <c r="A617" s="669"/>
      <c r="B617" s="51"/>
      <c r="C617" s="51"/>
      <c r="D617" s="51"/>
      <c r="E617" s="51"/>
      <c r="F617" s="669"/>
      <c r="G617" s="669"/>
      <c r="H617" s="660"/>
      <c r="I617" s="660"/>
      <c r="J617" s="660"/>
      <c r="K617" s="660"/>
      <c r="L617" s="660"/>
      <c r="M617" s="660"/>
      <c r="N617" s="660"/>
      <c r="O617" s="660"/>
      <c r="P617" s="660"/>
      <c r="Q617" s="660"/>
      <c r="R617" s="660"/>
      <c r="S617" s="51"/>
      <c r="T617" s="51"/>
    </row>
    <row r="618" spans="1:20" ht="15.75" customHeight="1">
      <c r="A618" s="669"/>
      <c r="B618" s="51"/>
      <c r="C618" s="51"/>
      <c r="D618" s="51"/>
      <c r="E618" s="51"/>
      <c r="F618" s="669"/>
      <c r="G618" s="669"/>
      <c r="H618" s="660"/>
      <c r="I618" s="660"/>
      <c r="J618" s="660"/>
      <c r="K618" s="660"/>
      <c r="L618" s="660"/>
      <c r="M618" s="660"/>
      <c r="N618" s="660"/>
      <c r="O618" s="660"/>
      <c r="P618" s="660"/>
      <c r="Q618" s="660"/>
      <c r="R618" s="660"/>
      <c r="S618" s="51"/>
      <c r="T618" s="51"/>
    </row>
    <row r="619" spans="1:20" ht="15.75" customHeight="1">
      <c r="A619" s="669"/>
      <c r="B619" s="51"/>
      <c r="C619" s="51"/>
      <c r="D619" s="51"/>
      <c r="E619" s="51"/>
      <c r="F619" s="669"/>
      <c r="G619" s="669"/>
      <c r="H619" s="660"/>
      <c r="I619" s="660"/>
      <c r="J619" s="660"/>
      <c r="K619" s="660"/>
      <c r="L619" s="660"/>
      <c r="M619" s="660"/>
      <c r="N619" s="660"/>
      <c r="O619" s="660"/>
      <c r="P619" s="660"/>
      <c r="Q619" s="660"/>
      <c r="R619" s="660"/>
      <c r="S619" s="51"/>
      <c r="T619" s="51"/>
    </row>
    <row r="620" spans="1:20" ht="15.75" customHeight="1">
      <c r="A620" s="669"/>
      <c r="B620" s="51"/>
      <c r="C620" s="51"/>
      <c r="D620" s="51"/>
      <c r="E620" s="51"/>
      <c r="F620" s="669"/>
      <c r="G620" s="669"/>
      <c r="H620" s="660"/>
      <c r="I620" s="660"/>
      <c r="J620" s="660"/>
      <c r="K620" s="660"/>
      <c r="L620" s="660"/>
      <c r="M620" s="660"/>
      <c r="N620" s="660"/>
      <c r="O620" s="660"/>
      <c r="P620" s="660"/>
      <c r="Q620" s="660"/>
      <c r="R620" s="660"/>
      <c r="S620" s="51"/>
      <c r="T620" s="51"/>
    </row>
    <row r="621" spans="1:20" ht="15.75" customHeight="1">
      <c r="A621" s="669"/>
      <c r="B621" s="51"/>
      <c r="C621" s="51"/>
      <c r="D621" s="51"/>
      <c r="E621" s="51"/>
      <c r="F621" s="669"/>
      <c r="G621" s="669"/>
      <c r="H621" s="660"/>
      <c r="I621" s="660"/>
      <c r="J621" s="660"/>
      <c r="K621" s="660"/>
      <c r="L621" s="660"/>
      <c r="M621" s="660"/>
      <c r="N621" s="660"/>
      <c r="O621" s="660"/>
      <c r="P621" s="660"/>
      <c r="Q621" s="660"/>
      <c r="R621" s="660"/>
      <c r="S621" s="51"/>
      <c r="T621" s="51"/>
    </row>
    <row r="622" spans="1:20" ht="15.75" customHeight="1">
      <c r="A622" s="669"/>
      <c r="B622" s="51"/>
      <c r="C622" s="51"/>
      <c r="D622" s="51"/>
      <c r="E622" s="51"/>
      <c r="F622" s="669"/>
      <c r="G622" s="669"/>
      <c r="H622" s="660"/>
      <c r="I622" s="660"/>
      <c r="J622" s="660"/>
      <c r="K622" s="660"/>
      <c r="L622" s="660"/>
      <c r="M622" s="660"/>
      <c r="N622" s="660"/>
      <c r="O622" s="660"/>
      <c r="P622" s="660"/>
      <c r="Q622" s="660"/>
      <c r="R622" s="660"/>
      <c r="S622" s="51"/>
      <c r="T622" s="51"/>
    </row>
    <row r="623" spans="1:20" ht="15.75" customHeight="1">
      <c r="A623" s="669"/>
      <c r="B623" s="51"/>
      <c r="C623" s="51"/>
      <c r="D623" s="51"/>
      <c r="E623" s="51"/>
      <c r="F623" s="669"/>
      <c r="G623" s="669"/>
      <c r="H623" s="660"/>
      <c r="I623" s="660"/>
      <c r="J623" s="660"/>
      <c r="K623" s="660"/>
      <c r="L623" s="660"/>
      <c r="M623" s="660"/>
      <c r="N623" s="660"/>
      <c r="O623" s="660"/>
      <c r="P623" s="660"/>
      <c r="Q623" s="660"/>
      <c r="R623" s="660"/>
      <c r="S623" s="51"/>
      <c r="T623" s="51"/>
    </row>
    <row r="624" spans="1:20" ht="15.75" customHeight="1">
      <c r="A624" s="669"/>
      <c r="B624" s="51"/>
      <c r="C624" s="51"/>
      <c r="D624" s="51"/>
      <c r="E624" s="51"/>
      <c r="F624" s="669"/>
      <c r="G624" s="669"/>
      <c r="H624" s="660"/>
      <c r="I624" s="660"/>
      <c r="J624" s="660"/>
      <c r="K624" s="660"/>
      <c r="L624" s="660"/>
      <c r="M624" s="660"/>
      <c r="N624" s="660"/>
      <c r="O624" s="660"/>
      <c r="P624" s="660"/>
      <c r="Q624" s="660"/>
      <c r="R624" s="660"/>
      <c r="S624" s="51"/>
      <c r="T624" s="51"/>
    </row>
    <row r="625" spans="1:20" ht="15.75" customHeight="1">
      <c r="A625" s="669"/>
      <c r="B625" s="51"/>
      <c r="C625" s="51"/>
      <c r="D625" s="51"/>
      <c r="E625" s="51"/>
      <c r="F625" s="669"/>
      <c r="G625" s="669"/>
      <c r="H625" s="660"/>
      <c r="I625" s="660"/>
      <c r="J625" s="660"/>
      <c r="K625" s="660"/>
      <c r="L625" s="660"/>
      <c r="M625" s="660"/>
      <c r="N625" s="660"/>
      <c r="O625" s="660"/>
      <c r="P625" s="660"/>
      <c r="Q625" s="660"/>
      <c r="R625" s="660"/>
      <c r="S625" s="51"/>
      <c r="T625" s="51"/>
    </row>
    <row r="626" spans="1:20" ht="15.75" customHeight="1">
      <c r="A626" s="669"/>
      <c r="B626" s="51"/>
      <c r="C626" s="51"/>
      <c r="D626" s="51"/>
      <c r="E626" s="51"/>
      <c r="F626" s="669"/>
      <c r="G626" s="669"/>
      <c r="H626" s="660"/>
      <c r="I626" s="660"/>
      <c r="J626" s="660"/>
      <c r="K626" s="660"/>
      <c r="L626" s="660"/>
      <c r="M626" s="660"/>
      <c r="N626" s="660"/>
      <c r="O626" s="660"/>
      <c r="P626" s="660"/>
      <c r="Q626" s="660"/>
      <c r="R626" s="660"/>
      <c r="S626" s="51"/>
      <c r="T626" s="51"/>
    </row>
    <row r="627" spans="1:20" ht="15.75" customHeight="1">
      <c r="A627" s="669"/>
      <c r="B627" s="51"/>
      <c r="C627" s="51"/>
      <c r="D627" s="51"/>
      <c r="E627" s="51"/>
      <c r="F627" s="669"/>
      <c r="G627" s="669"/>
      <c r="H627" s="660"/>
      <c r="I627" s="660"/>
      <c r="J627" s="660"/>
      <c r="K627" s="660"/>
      <c r="L627" s="660"/>
      <c r="M627" s="660"/>
      <c r="N627" s="660"/>
      <c r="O627" s="660"/>
      <c r="P627" s="660"/>
      <c r="Q627" s="660"/>
      <c r="R627" s="660"/>
      <c r="S627" s="51"/>
      <c r="T627" s="51"/>
    </row>
    <row r="628" spans="1:20" ht="15.75" customHeight="1">
      <c r="A628" s="669"/>
      <c r="B628" s="51"/>
      <c r="C628" s="51"/>
      <c r="D628" s="51"/>
      <c r="E628" s="51"/>
      <c r="F628" s="669"/>
      <c r="G628" s="669"/>
      <c r="H628" s="660"/>
      <c r="I628" s="660"/>
      <c r="J628" s="660"/>
      <c r="K628" s="660"/>
      <c r="L628" s="660"/>
      <c r="M628" s="660"/>
      <c r="N628" s="660"/>
      <c r="O628" s="660"/>
      <c r="P628" s="660"/>
      <c r="Q628" s="660"/>
      <c r="R628" s="660"/>
      <c r="S628" s="51"/>
      <c r="T628" s="51"/>
    </row>
    <row r="629" spans="1:20" ht="15.75" customHeight="1">
      <c r="A629" s="669"/>
      <c r="B629" s="51"/>
      <c r="C629" s="51"/>
      <c r="D629" s="51"/>
      <c r="E629" s="51"/>
      <c r="F629" s="669"/>
      <c r="G629" s="669"/>
      <c r="H629" s="660"/>
      <c r="I629" s="660"/>
      <c r="J629" s="660"/>
      <c r="K629" s="660"/>
      <c r="L629" s="660"/>
      <c r="M629" s="660"/>
      <c r="N629" s="660"/>
      <c r="O629" s="660"/>
      <c r="P629" s="660"/>
      <c r="Q629" s="660"/>
      <c r="R629" s="660"/>
      <c r="S629" s="51"/>
      <c r="T629" s="51"/>
    </row>
    <row r="630" spans="1:20" ht="15.75" customHeight="1">
      <c r="A630" s="669"/>
      <c r="B630" s="51"/>
      <c r="C630" s="51"/>
      <c r="D630" s="51"/>
      <c r="E630" s="51"/>
      <c r="F630" s="669"/>
      <c r="G630" s="669"/>
      <c r="H630" s="660"/>
      <c r="I630" s="660"/>
      <c r="J630" s="660"/>
      <c r="K630" s="660"/>
      <c r="L630" s="660"/>
      <c r="M630" s="660"/>
      <c r="N630" s="660"/>
      <c r="O630" s="660"/>
      <c r="P630" s="660"/>
      <c r="Q630" s="660"/>
      <c r="R630" s="660"/>
      <c r="S630" s="51"/>
      <c r="T630" s="51"/>
    </row>
    <row r="631" spans="1:20" ht="15.75" customHeight="1">
      <c r="A631" s="669"/>
      <c r="B631" s="51"/>
      <c r="C631" s="51"/>
      <c r="D631" s="51"/>
      <c r="E631" s="51"/>
      <c r="F631" s="669"/>
      <c r="G631" s="669"/>
      <c r="H631" s="660"/>
      <c r="I631" s="660"/>
      <c r="J631" s="660"/>
      <c r="K631" s="660"/>
      <c r="L631" s="660"/>
      <c r="M631" s="660"/>
      <c r="N631" s="660"/>
      <c r="O631" s="660"/>
      <c r="P631" s="660"/>
      <c r="Q631" s="660"/>
      <c r="R631" s="660"/>
      <c r="S631" s="51"/>
      <c r="T631" s="51"/>
    </row>
    <row r="632" spans="1:20" ht="15.75" customHeight="1">
      <c r="A632" s="669"/>
      <c r="B632" s="51"/>
      <c r="C632" s="51"/>
      <c r="D632" s="51"/>
      <c r="E632" s="51"/>
      <c r="F632" s="669"/>
      <c r="G632" s="669"/>
      <c r="H632" s="660"/>
      <c r="I632" s="660"/>
      <c r="J632" s="660"/>
      <c r="K632" s="660"/>
      <c r="L632" s="660"/>
      <c r="M632" s="660"/>
      <c r="N632" s="660"/>
      <c r="O632" s="660"/>
      <c r="P632" s="660"/>
      <c r="Q632" s="660"/>
      <c r="R632" s="660"/>
      <c r="S632" s="51"/>
      <c r="T632" s="51"/>
    </row>
    <row r="633" spans="1:20" ht="15.75" customHeight="1">
      <c r="A633" s="669"/>
      <c r="B633" s="51"/>
      <c r="C633" s="51"/>
      <c r="D633" s="51"/>
      <c r="E633" s="51"/>
      <c r="F633" s="669"/>
      <c r="G633" s="669"/>
      <c r="H633" s="660"/>
      <c r="I633" s="660"/>
      <c r="J633" s="660"/>
      <c r="K633" s="660"/>
      <c r="L633" s="660"/>
      <c r="M633" s="660"/>
      <c r="N633" s="660"/>
      <c r="O633" s="660"/>
      <c r="P633" s="660"/>
      <c r="Q633" s="660"/>
      <c r="R633" s="660"/>
      <c r="S633" s="51"/>
      <c r="T633" s="51"/>
    </row>
    <row r="634" spans="1:20" ht="15.75" customHeight="1">
      <c r="A634" s="669"/>
      <c r="B634" s="51"/>
      <c r="C634" s="51"/>
      <c r="D634" s="51"/>
      <c r="E634" s="51"/>
      <c r="F634" s="669"/>
      <c r="G634" s="669"/>
      <c r="H634" s="660"/>
      <c r="I634" s="660"/>
      <c r="J634" s="660"/>
      <c r="K634" s="660"/>
      <c r="L634" s="660"/>
      <c r="M634" s="660"/>
      <c r="N634" s="660"/>
      <c r="O634" s="660"/>
      <c r="P634" s="660"/>
      <c r="Q634" s="660"/>
      <c r="R634" s="660"/>
      <c r="S634" s="51"/>
      <c r="T634" s="51"/>
    </row>
    <row r="635" spans="1:20" ht="15.75" customHeight="1">
      <c r="A635" s="669"/>
      <c r="B635" s="51"/>
      <c r="C635" s="51"/>
      <c r="D635" s="51"/>
      <c r="E635" s="51"/>
      <c r="F635" s="669"/>
      <c r="G635" s="669"/>
      <c r="H635" s="660"/>
      <c r="I635" s="660"/>
      <c r="J635" s="660"/>
      <c r="K635" s="660"/>
      <c r="L635" s="660"/>
      <c r="M635" s="660"/>
      <c r="N635" s="660"/>
      <c r="O635" s="660"/>
      <c r="P635" s="660"/>
      <c r="Q635" s="660"/>
      <c r="R635" s="660"/>
      <c r="S635" s="51"/>
      <c r="T635" s="51"/>
    </row>
    <row r="636" spans="1:20" ht="15.75" customHeight="1">
      <c r="A636" s="669"/>
      <c r="B636" s="51"/>
      <c r="C636" s="51"/>
      <c r="D636" s="51"/>
      <c r="E636" s="51"/>
      <c r="F636" s="669"/>
      <c r="G636" s="669"/>
      <c r="H636" s="660"/>
      <c r="I636" s="660"/>
      <c r="J636" s="660"/>
      <c r="K636" s="660"/>
      <c r="L636" s="660"/>
      <c r="M636" s="660"/>
      <c r="N636" s="660"/>
      <c r="O636" s="660"/>
      <c r="P636" s="660"/>
      <c r="Q636" s="660"/>
      <c r="R636" s="660"/>
      <c r="S636" s="51"/>
      <c r="T636" s="51"/>
    </row>
    <row r="637" spans="1:20" ht="15.75" customHeight="1">
      <c r="A637" s="669"/>
      <c r="B637" s="51"/>
      <c r="C637" s="51"/>
      <c r="D637" s="51"/>
      <c r="E637" s="51"/>
      <c r="F637" s="669"/>
      <c r="G637" s="669"/>
      <c r="H637" s="660"/>
      <c r="I637" s="660"/>
      <c r="J637" s="660"/>
      <c r="K637" s="660"/>
      <c r="L637" s="660"/>
      <c r="M637" s="660"/>
      <c r="N637" s="660"/>
      <c r="O637" s="660"/>
      <c r="P637" s="660"/>
      <c r="Q637" s="660"/>
      <c r="R637" s="660"/>
      <c r="S637" s="51"/>
      <c r="T637" s="51"/>
    </row>
    <row r="638" spans="1:20" ht="15.75" customHeight="1">
      <c r="A638" s="669"/>
      <c r="B638" s="51"/>
      <c r="C638" s="51"/>
      <c r="D638" s="51"/>
      <c r="E638" s="51"/>
      <c r="F638" s="669"/>
      <c r="G638" s="669"/>
      <c r="H638" s="660"/>
      <c r="I638" s="660"/>
      <c r="J638" s="660"/>
      <c r="K638" s="660"/>
      <c r="L638" s="660"/>
      <c r="M638" s="660"/>
      <c r="N638" s="660"/>
      <c r="O638" s="660"/>
      <c r="P638" s="660"/>
      <c r="Q638" s="660"/>
      <c r="R638" s="660"/>
      <c r="S638" s="51"/>
      <c r="T638" s="51"/>
    </row>
    <row r="639" spans="1:20" ht="15.75" customHeight="1">
      <c r="A639" s="669"/>
      <c r="B639" s="51"/>
      <c r="C639" s="51"/>
      <c r="D639" s="51"/>
      <c r="E639" s="51"/>
      <c r="F639" s="669"/>
      <c r="G639" s="669"/>
      <c r="H639" s="660"/>
      <c r="I639" s="660"/>
      <c r="J639" s="660"/>
      <c r="K639" s="660"/>
      <c r="L639" s="660"/>
      <c r="M639" s="660"/>
      <c r="N639" s="660"/>
      <c r="O639" s="660"/>
      <c r="P639" s="660"/>
      <c r="Q639" s="660"/>
      <c r="R639" s="660"/>
      <c r="S639" s="51"/>
      <c r="T639" s="51"/>
    </row>
    <row r="640" spans="1:20" ht="15.75" customHeight="1">
      <c r="A640" s="669"/>
      <c r="B640" s="51"/>
      <c r="C640" s="51"/>
      <c r="D640" s="51"/>
      <c r="E640" s="51"/>
      <c r="F640" s="669"/>
      <c r="G640" s="669"/>
      <c r="H640" s="660"/>
      <c r="I640" s="660"/>
      <c r="J640" s="660"/>
      <c r="K640" s="660"/>
      <c r="L640" s="660"/>
      <c r="M640" s="660"/>
      <c r="N640" s="660"/>
      <c r="O640" s="660"/>
      <c r="P640" s="660"/>
      <c r="Q640" s="660"/>
      <c r="R640" s="660"/>
      <c r="S640" s="51"/>
      <c r="T640" s="51"/>
    </row>
    <row r="641" spans="1:20" ht="15.75" customHeight="1">
      <c r="A641" s="669"/>
      <c r="B641" s="51"/>
      <c r="C641" s="51"/>
      <c r="D641" s="51"/>
      <c r="E641" s="51"/>
      <c r="F641" s="669"/>
      <c r="G641" s="669"/>
      <c r="H641" s="660"/>
      <c r="I641" s="660"/>
      <c r="J641" s="660"/>
      <c r="K641" s="660"/>
      <c r="L641" s="660"/>
      <c r="M641" s="660"/>
      <c r="N641" s="660"/>
      <c r="O641" s="660"/>
      <c r="P641" s="660"/>
      <c r="Q641" s="660"/>
      <c r="R641" s="660"/>
      <c r="S641" s="51"/>
      <c r="T641" s="51"/>
    </row>
    <row r="642" spans="1:20" ht="15.75" customHeight="1">
      <c r="A642" s="669"/>
      <c r="B642" s="51"/>
      <c r="C642" s="51"/>
      <c r="D642" s="51"/>
      <c r="E642" s="51"/>
      <c r="F642" s="669"/>
      <c r="G642" s="669"/>
      <c r="H642" s="660"/>
      <c r="I642" s="660"/>
      <c r="J642" s="660"/>
      <c r="K642" s="660"/>
      <c r="L642" s="660"/>
      <c r="M642" s="660"/>
      <c r="N642" s="660"/>
      <c r="O642" s="660"/>
      <c r="P642" s="660"/>
      <c r="Q642" s="660"/>
      <c r="R642" s="660"/>
      <c r="S642" s="51"/>
      <c r="T642" s="51"/>
    </row>
    <row r="643" spans="1:20" ht="15.75" customHeight="1">
      <c r="A643" s="669"/>
      <c r="B643" s="51"/>
      <c r="C643" s="51"/>
      <c r="D643" s="51"/>
      <c r="E643" s="51"/>
      <c r="F643" s="669"/>
      <c r="G643" s="669"/>
      <c r="H643" s="660"/>
      <c r="I643" s="660"/>
      <c r="J643" s="660"/>
      <c r="K643" s="660"/>
      <c r="L643" s="660"/>
      <c r="M643" s="660"/>
      <c r="N643" s="660"/>
      <c r="O643" s="660"/>
      <c r="P643" s="660"/>
      <c r="Q643" s="660"/>
      <c r="R643" s="660"/>
      <c r="S643" s="51"/>
      <c r="T643" s="51"/>
    </row>
    <row r="644" spans="1:20" ht="15.75" customHeight="1">
      <c r="A644" s="669"/>
      <c r="B644" s="51"/>
      <c r="C644" s="51"/>
      <c r="D644" s="51"/>
      <c r="E644" s="51"/>
      <c r="F644" s="669"/>
      <c r="G644" s="669"/>
      <c r="H644" s="660"/>
      <c r="I644" s="660"/>
      <c r="J644" s="660"/>
      <c r="K644" s="660"/>
      <c r="L644" s="660"/>
      <c r="M644" s="660"/>
      <c r="N644" s="660"/>
      <c r="O644" s="660"/>
      <c r="P644" s="660"/>
      <c r="Q644" s="660"/>
      <c r="R644" s="660"/>
      <c r="S644" s="51"/>
      <c r="T644" s="51"/>
    </row>
    <row r="645" spans="1:20" ht="15.75" customHeight="1">
      <c r="A645" s="669"/>
      <c r="B645" s="51"/>
      <c r="C645" s="51"/>
      <c r="D645" s="51"/>
      <c r="E645" s="51"/>
      <c r="F645" s="669"/>
      <c r="G645" s="669"/>
      <c r="H645" s="660"/>
      <c r="I645" s="660"/>
      <c r="J645" s="660"/>
      <c r="K645" s="660"/>
      <c r="L645" s="660"/>
      <c r="M645" s="660"/>
      <c r="N645" s="660"/>
      <c r="O645" s="660"/>
      <c r="P645" s="660"/>
      <c r="Q645" s="660"/>
      <c r="R645" s="660"/>
      <c r="S645" s="51"/>
      <c r="T645" s="51"/>
    </row>
    <row r="646" spans="1:20" ht="15.75" customHeight="1">
      <c r="A646" s="669"/>
      <c r="B646" s="51"/>
      <c r="C646" s="51"/>
      <c r="D646" s="51"/>
      <c r="E646" s="51"/>
      <c r="F646" s="669"/>
      <c r="G646" s="669"/>
      <c r="H646" s="660"/>
      <c r="I646" s="660"/>
      <c r="J646" s="660"/>
      <c r="K646" s="660"/>
      <c r="L646" s="660"/>
      <c r="M646" s="660"/>
      <c r="N646" s="660"/>
      <c r="O646" s="660"/>
      <c r="P646" s="660"/>
      <c r="Q646" s="660"/>
      <c r="R646" s="660"/>
      <c r="S646" s="51"/>
      <c r="T646" s="51"/>
    </row>
    <row r="647" spans="1:20" ht="15.75" customHeight="1">
      <c r="A647" s="669"/>
      <c r="B647" s="51"/>
      <c r="C647" s="51"/>
      <c r="D647" s="51"/>
      <c r="E647" s="51"/>
      <c r="F647" s="669"/>
      <c r="G647" s="669"/>
      <c r="H647" s="660"/>
      <c r="I647" s="660"/>
      <c r="J647" s="660"/>
      <c r="K647" s="660"/>
      <c r="L647" s="660"/>
      <c r="M647" s="660"/>
      <c r="N647" s="660"/>
      <c r="O647" s="660"/>
      <c r="P647" s="660"/>
      <c r="Q647" s="660"/>
      <c r="R647" s="660"/>
      <c r="S647" s="51"/>
      <c r="T647" s="51"/>
    </row>
    <row r="648" spans="1:20" ht="15.75" customHeight="1">
      <c r="A648" s="669"/>
      <c r="B648" s="51"/>
      <c r="C648" s="51"/>
      <c r="D648" s="51"/>
      <c r="E648" s="51"/>
      <c r="F648" s="669"/>
      <c r="G648" s="669"/>
      <c r="H648" s="660"/>
      <c r="I648" s="660"/>
      <c r="J648" s="660"/>
      <c r="K648" s="660"/>
      <c r="L648" s="660"/>
      <c r="M648" s="660"/>
      <c r="N648" s="660"/>
      <c r="O648" s="660"/>
      <c r="P648" s="660"/>
      <c r="Q648" s="660"/>
      <c r="R648" s="660"/>
      <c r="S648" s="51"/>
      <c r="T648" s="51"/>
    </row>
    <row r="649" spans="1:20" ht="15.75" customHeight="1">
      <c r="A649" s="669"/>
      <c r="B649" s="51"/>
      <c r="C649" s="51"/>
      <c r="D649" s="51"/>
      <c r="E649" s="51"/>
      <c r="F649" s="669"/>
      <c r="G649" s="669"/>
      <c r="H649" s="660"/>
      <c r="I649" s="660"/>
      <c r="J649" s="660"/>
      <c r="K649" s="660"/>
      <c r="L649" s="660"/>
      <c r="M649" s="660"/>
      <c r="N649" s="660"/>
      <c r="O649" s="660"/>
      <c r="P649" s="660"/>
      <c r="Q649" s="660"/>
      <c r="R649" s="660"/>
      <c r="S649" s="51"/>
      <c r="T649" s="51"/>
    </row>
    <row r="650" spans="1:20" ht="15.75" customHeight="1">
      <c r="A650" s="669"/>
      <c r="B650" s="51"/>
      <c r="C650" s="51"/>
      <c r="D650" s="51"/>
      <c r="E650" s="51"/>
      <c r="F650" s="669"/>
      <c r="G650" s="669"/>
      <c r="H650" s="660"/>
      <c r="I650" s="660"/>
      <c r="J650" s="660"/>
      <c r="K650" s="660"/>
      <c r="L650" s="660"/>
      <c r="M650" s="660"/>
      <c r="N650" s="660"/>
      <c r="O650" s="660"/>
      <c r="P650" s="660"/>
      <c r="Q650" s="660"/>
      <c r="R650" s="660"/>
      <c r="S650" s="51"/>
      <c r="T650" s="51"/>
    </row>
    <row r="651" spans="1:20" ht="15.75" customHeight="1">
      <c r="A651" s="669"/>
      <c r="B651" s="51"/>
      <c r="C651" s="51"/>
      <c r="D651" s="51"/>
      <c r="E651" s="51"/>
      <c r="F651" s="669"/>
      <c r="G651" s="669"/>
      <c r="H651" s="660"/>
      <c r="I651" s="660"/>
      <c r="J651" s="660"/>
      <c r="K651" s="660"/>
      <c r="L651" s="660"/>
      <c r="M651" s="660"/>
      <c r="N651" s="660"/>
      <c r="O651" s="660"/>
      <c r="P651" s="660"/>
      <c r="Q651" s="660"/>
      <c r="R651" s="660"/>
      <c r="S651" s="51"/>
      <c r="T651" s="51"/>
    </row>
    <row r="652" spans="1:20" ht="15.75" customHeight="1">
      <c r="A652" s="669"/>
      <c r="B652" s="51"/>
      <c r="C652" s="51"/>
      <c r="D652" s="51"/>
      <c r="E652" s="51"/>
      <c r="F652" s="669"/>
      <c r="G652" s="669"/>
      <c r="H652" s="660"/>
      <c r="I652" s="660"/>
      <c r="J652" s="660"/>
      <c r="K652" s="660"/>
      <c r="L652" s="660"/>
      <c r="M652" s="660"/>
      <c r="N652" s="660"/>
      <c r="O652" s="660"/>
      <c r="P652" s="660"/>
      <c r="Q652" s="660"/>
      <c r="R652" s="660"/>
      <c r="S652" s="51"/>
      <c r="T652" s="51"/>
    </row>
    <row r="653" spans="1:20" ht="15.75" customHeight="1">
      <c r="A653" s="669"/>
      <c r="B653" s="51"/>
      <c r="C653" s="51"/>
      <c r="D653" s="51"/>
      <c r="E653" s="51"/>
      <c r="F653" s="669"/>
      <c r="G653" s="669"/>
      <c r="H653" s="660"/>
      <c r="I653" s="660"/>
      <c r="J653" s="660"/>
      <c r="K653" s="660"/>
      <c r="L653" s="660"/>
      <c r="M653" s="660"/>
      <c r="N653" s="660"/>
      <c r="O653" s="660"/>
      <c r="P653" s="660"/>
      <c r="Q653" s="660"/>
      <c r="R653" s="660"/>
      <c r="S653" s="51"/>
      <c r="T653" s="51"/>
    </row>
    <row r="654" spans="1:20" ht="15.75" customHeight="1">
      <c r="A654" s="669"/>
      <c r="B654" s="51"/>
      <c r="C654" s="51"/>
      <c r="D654" s="51"/>
      <c r="E654" s="51"/>
      <c r="F654" s="669"/>
      <c r="G654" s="669"/>
      <c r="H654" s="660"/>
      <c r="I654" s="660"/>
      <c r="J654" s="660"/>
      <c r="K654" s="660"/>
      <c r="L654" s="660"/>
      <c r="M654" s="660"/>
      <c r="N654" s="660"/>
      <c r="O654" s="660"/>
      <c r="P654" s="660"/>
      <c r="Q654" s="660"/>
      <c r="R654" s="660"/>
      <c r="S654" s="51"/>
      <c r="T654" s="51"/>
    </row>
    <row r="655" spans="1:20" ht="15.75" customHeight="1">
      <c r="A655" s="669"/>
      <c r="B655" s="51"/>
      <c r="C655" s="51"/>
      <c r="D655" s="51"/>
      <c r="E655" s="51"/>
      <c r="F655" s="669"/>
      <c r="G655" s="669"/>
      <c r="H655" s="660"/>
      <c r="I655" s="660"/>
      <c r="J655" s="660"/>
      <c r="K655" s="660"/>
      <c r="L655" s="660"/>
      <c r="M655" s="660"/>
      <c r="N655" s="660"/>
      <c r="O655" s="660"/>
      <c r="P655" s="660"/>
      <c r="Q655" s="660"/>
      <c r="R655" s="660"/>
      <c r="S655" s="51"/>
      <c r="T655" s="51"/>
    </row>
    <row r="656" spans="1:20" ht="15.75" customHeight="1">
      <c r="A656" s="669"/>
      <c r="B656" s="51"/>
      <c r="C656" s="51"/>
      <c r="D656" s="51"/>
      <c r="E656" s="51"/>
      <c r="F656" s="669"/>
      <c r="G656" s="669"/>
      <c r="H656" s="660"/>
      <c r="I656" s="660"/>
      <c r="J656" s="660"/>
      <c r="K656" s="660"/>
      <c r="L656" s="660"/>
      <c r="M656" s="660"/>
      <c r="N656" s="660"/>
      <c r="O656" s="660"/>
      <c r="P656" s="660"/>
      <c r="Q656" s="660"/>
      <c r="R656" s="660"/>
      <c r="S656" s="51"/>
      <c r="T656" s="51"/>
    </row>
    <row r="657" spans="1:20" ht="15.75" customHeight="1">
      <c r="A657" s="669"/>
      <c r="B657" s="51"/>
      <c r="C657" s="51"/>
      <c r="D657" s="51"/>
      <c r="E657" s="51"/>
      <c r="F657" s="669"/>
      <c r="G657" s="669"/>
      <c r="H657" s="660"/>
      <c r="I657" s="660"/>
      <c r="J657" s="660"/>
      <c r="K657" s="660"/>
      <c r="L657" s="660"/>
      <c r="M657" s="660"/>
      <c r="N657" s="660"/>
      <c r="O657" s="660"/>
      <c r="P657" s="660"/>
      <c r="Q657" s="660"/>
      <c r="R657" s="660"/>
      <c r="S657" s="51"/>
      <c r="T657" s="51"/>
    </row>
    <row r="658" spans="1:20" ht="15.75" customHeight="1">
      <c r="A658" s="669"/>
      <c r="B658" s="51"/>
      <c r="C658" s="51"/>
      <c r="D658" s="51"/>
      <c r="E658" s="51"/>
      <c r="F658" s="669"/>
      <c r="G658" s="669"/>
      <c r="H658" s="660"/>
      <c r="I658" s="660"/>
      <c r="J658" s="660"/>
      <c r="K658" s="660"/>
      <c r="L658" s="660"/>
      <c r="M658" s="660"/>
      <c r="N658" s="660"/>
      <c r="O658" s="660"/>
      <c r="P658" s="660"/>
      <c r="Q658" s="660"/>
      <c r="R658" s="660"/>
      <c r="S658" s="51"/>
      <c r="T658" s="51"/>
    </row>
    <row r="659" spans="1:20" ht="15.75" customHeight="1">
      <c r="A659" s="669"/>
      <c r="B659" s="51"/>
      <c r="C659" s="51"/>
      <c r="D659" s="51"/>
      <c r="E659" s="51"/>
      <c r="F659" s="669"/>
      <c r="G659" s="669"/>
      <c r="H659" s="660"/>
      <c r="I659" s="660"/>
      <c r="J659" s="660"/>
      <c r="K659" s="660"/>
      <c r="L659" s="660"/>
      <c r="M659" s="660"/>
      <c r="N659" s="660"/>
      <c r="O659" s="660"/>
      <c r="P659" s="660"/>
      <c r="Q659" s="660"/>
      <c r="R659" s="660"/>
      <c r="S659" s="51"/>
      <c r="T659" s="51"/>
    </row>
    <row r="660" spans="1:20" ht="15.75" customHeight="1">
      <c r="A660" s="669"/>
      <c r="B660" s="51"/>
      <c r="C660" s="51"/>
      <c r="D660" s="51"/>
      <c r="E660" s="51"/>
      <c r="F660" s="669"/>
      <c r="G660" s="669"/>
      <c r="H660" s="660"/>
      <c r="I660" s="660"/>
      <c r="J660" s="660"/>
      <c r="K660" s="660"/>
      <c r="L660" s="660"/>
      <c r="M660" s="660"/>
      <c r="N660" s="660"/>
      <c r="O660" s="660"/>
      <c r="P660" s="660"/>
      <c r="Q660" s="660"/>
      <c r="R660" s="660"/>
      <c r="S660" s="51"/>
      <c r="T660" s="51"/>
    </row>
    <row r="661" spans="1:20" ht="15.75" customHeight="1">
      <c r="A661" s="669"/>
      <c r="B661" s="51"/>
      <c r="C661" s="51"/>
      <c r="D661" s="51"/>
      <c r="E661" s="51"/>
      <c r="F661" s="669"/>
      <c r="G661" s="669"/>
      <c r="H661" s="660"/>
      <c r="I661" s="660"/>
      <c r="J661" s="660"/>
      <c r="K661" s="660"/>
      <c r="L661" s="660"/>
      <c r="M661" s="660"/>
      <c r="N661" s="660"/>
      <c r="O661" s="660"/>
      <c r="P661" s="660"/>
      <c r="Q661" s="660"/>
      <c r="R661" s="660"/>
      <c r="S661" s="51"/>
      <c r="T661" s="51"/>
    </row>
    <row r="662" spans="1:20" ht="15.75" customHeight="1">
      <c r="A662" s="669"/>
      <c r="B662" s="51"/>
      <c r="C662" s="51"/>
      <c r="D662" s="51"/>
      <c r="E662" s="51"/>
      <c r="F662" s="669"/>
      <c r="G662" s="669"/>
      <c r="H662" s="660"/>
      <c r="I662" s="660"/>
      <c r="J662" s="660"/>
      <c r="K662" s="660"/>
      <c r="L662" s="660"/>
      <c r="M662" s="660"/>
      <c r="N662" s="660"/>
      <c r="O662" s="660"/>
      <c r="P662" s="660"/>
      <c r="Q662" s="660"/>
      <c r="R662" s="660"/>
      <c r="S662" s="51"/>
      <c r="T662" s="51"/>
    </row>
    <row r="663" spans="1:20" ht="15.75" customHeight="1">
      <c r="A663" s="669"/>
      <c r="B663" s="51"/>
      <c r="C663" s="51"/>
      <c r="D663" s="51"/>
      <c r="E663" s="51"/>
      <c r="F663" s="669"/>
      <c r="G663" s="669"/>
      <c r="H663" s="660"/>
      <c r="I663" s="660"/>
      <c r="J663" s="660"/>
      <c r="K663" s="660"/>
      <c r="L663" s="660"/>
      <c r="M663" s="660"/>
      <c r="N663" s="660"/>
      <c r="O663" s="660"/>
      <c r="P663" s="660"/>
      <c r="Q663" s="660"/>
      <c r="R663" s="660"/>
      <c r="S663" s="51"/>
      <c r="T663" s="51"/>
    </row>
    <row r="664" spans="1:20" ht="15.75" customHeight="1">
      <c r="A664" s="669"/>
      <c r="B664" s="51"/>
      <c r="C664" s="51"/>
      <c r="D664" s="51"/>
      <c r="E664" s="51"/>
      <c r="F664" s="669"/>
      <c r="G664" s="669"/>
      <c r="H664" s="660"/>
      <c r="I664" s="660"/>
      <c r="J664" s="660"/>
      <c r="K664" s="660"/>
      <c r="L664" s="660"/>
      <c r="M664" s="660"/>
      <c r="N664" s="660"/>
      <c r="O664" s="660"/>
      <c r="P664" s="660"/>
      <c r="Q664" s="660"/>
      <c r="R664" s="660"/>
      <c r="S664" s="51"/>
      <c r="T664" s="51"/>
    </row>
    <row r="665" spans="1:20" ht="15.75" customHeight="1">
      <c r="A665" s="669"/>
      <c r="B665" s="51"/>
      <c r="C665" s="51"/>
      <c r="D665" s="51"/>
      <c r="E665" s="51"/>
      <c r="F665" s="669"/>
      <c r="G665" s="669"/>
      <c r="H665" s="660"/>
      <c r="I665" s="660"/>
      <c r="J665" s="660"/>
      <c r="K665" s="660"/>
      <c r="L665" s="660"/>
      <c r="M665" s="660"/>
      <c r="N665" s="660"/>
      <c r="O665" s="660"/>
      <c r="P665" s="660"/>
      <c r="Q665" s="660"/>
      <c r="R665" s="660"/>
      <c r="S665" s="51"/>
      <c r="T665" s="51"/>
    </row>
    <row r="666" spans="1:20" ht="15.75" customHeight="1">
      <c r="A666" s="669"/>
      <c r="B666" s="51"/>
      <c r="C666" s="51"/>
      <c r="D666" s="51"/>
      <c r="E666" s="51"/>
      <c r="F666" s="669"/>
      <c r="G666" s="669"/>
      <c r="H666" s="660"/>
      <c r="I666" s="660"/>
      <c r="J666" s="660"/>
      <c r="K666" s="660"/>
      <c r="L666" s="660"/>
      <c r="M666" s="660"/>
      <c r="N666" s="660"/>
      <c r="O666" s="660"/>
      <c r="P666" s="660"/>
      <c r="Q666" s="660"/>
      <c r="R666" s="660"/>
      <c r="S666" s="51"/>
      <c r="T666" s="51"/>
    </row>
    <row r="667" spans="1:20" ht="15.75" customHeight="1">
      <c r="A667" s="669"/>
      <c r="B667" s="51"/>
      <c r="C667" s="51"/>
      <c r="D667" s="51"/>
      <c r="E667" s="51"/>
      <c r="F667" s="669"/>
      <c r="G667" s="669"/>
      <c r="H667" s="660"/>
      <c r="I667" s="660"/>
      <c r="J667" s="660"/>
      <c r="K667" s="660"/>
      <c r="L667" s="660"/>
      <c r="M667" s="660"/>
      <c r="N667" s="660"/>
      <c r="O667" s="660"/>
      <c r="P667" s="660"/>
      <c r="Q667" s="660"/>
      <c r="R667" s="660"/>
      <c r="S667" s="51"/>
      <c r="T667" s="51"/>
    </row>
    <row r="668" spans="1:20" ht="15.75" customHeight="1">
      <c r="A668" s="669"/>
      <c r="B668" s="51"/>
      <c r="C668" s="51"/>
      <c r="D668" s="51"/>
      <c r="E668" s="51"/>
      <c r="F668" s="669"/>
      <c r="G668" s="669"/>
      <c r="H668" s="660"/>
      <c r="I668" s="660"/>
      <c r="J668" s="660"/>
      <c r="K668" s="660"/>
      <c r="L668" s="660"/>
      <c r="M668" s="660"/>
      <c r="N668" s="660"/>
      <c r="O668" s="660"/>
      <c r="P668" s="660"/>
      <c r="Q668" s="660"/>
      <c r="R668" s="660"/>
      <c r="S668" s="51"/>
      <c r="T668" s="51"/>
    </row>
    <row r="669" spans="1:20" ht="15.75" customHeight="1">
      <c r="A669" s="669"/>
      <c r="B669" s="51"/>
      <c r="C669" s="51"/>
      <c r="D669" s="51"/>
      <c r="E669" s="51"/>
      <c r="F669" s="669"/>
      <c r="G669" s="669"/>
      <c r="H669" s="660"/>
      <c r="I669" s="660"/>
      <c r="J669" s="660"/>
      <c r="K669" s="660"/>
      <c r="L669" s="660"/>
      <c r="M669" s="660"/>
      <c r="N669" s="660"/>
      <c r="O669" s="660"/>
      <c r="P669" s="660"/>
      <c r="Q669" s="660"/>
      <c r="R669" s="660"/>
      <c r="S669" s="51"/>
      <c r="T669" s="51"/>
    </row>
    <row r="670" spans="1:20" ht="15.75" customHeight="1">
      <c r="A670" s="669"/>
      <c r="B670" s="51"/>
      <c r="C670" s="51"/>
      <c r="D670" s="51"/>
      <c r="E670" s="51"/>
      <c r="F670" s="669"/>
      <c r="G670" s="669"/>
      <c r="H670" s="660"/>
      <c r="I670" s="660"/>
      <c r="J670" s="660"/>
      <c r="K670" s="660"/>
      <c r="L670" s="660"/>
      <c r="M670" s="660"/>
      <c r="N670" s="660"/>
      <c r="O670" s="660"/>
      <c r="P670" s="660"/>
      <c r="Q670" s="660"/>
      <c r="R670" s="660"/>
      <c r="S670" s="51"/>
      <c r="T670" s="51"/>
    </row>
    <row r="671" spans="1:20" ht="15.75" customHeight="1">
      <c r="A671" s="669"/>
      <c r="B671" s="51"/>
      <c r="C671" s="51"/>
      <c r="D671" s="51"/>
      <c r="E671" s="51"/>
      <c r="F671" s="669"/>
      <c r="G671" s="669"/>
      <c r="H671" s="660"/>
      <c r="I671" s="660"/>
      <c r="J671" s="660"/>
      <c r="K671" s="660"/>
      <c r="L671" s="660"/>
      <c r="M671" s="660"/>
      <c r="N671" s="660"/>
      <c r="O671" s="660"/>
      <c r="P671" s="660"/>
      <c r="Q671" s="660"/>
      <c r="R671" s="660"/>
      <c r="S671" s="51"/>
      <c r="T671" s="51"/>
    </row>
    <row r="672" spans="1:20" ht="15.75" customHeight="1">
      <c r="A672" s="669"/>
      <c r="B672" s="51"/>
      <c r="C672" s="51"/>
      <c r="D672" s="51"/>
      <c r="E672" s="51"/>
      <c r="F672" s="669"/>
      <c r="G672" s="669"/>
      <c r="H672" s="660"/>
      <c r="I672" s="660"/>
      <c r="J672" s="660"/>
      <c r="K672" s="660"/>
      <c r="L672" s="660"/>
      <c r="M672" s="660"/>
      <c r="N672" s="660"/>
      <c r="O672" s="660"/>
      <c r="P672" s="660"/>
      <c r="Q672" s="660"/>
      <c r="R672" s="660"/>
      <c r="S672" s="51"/>
      <c r="T672" s="51"/>
    </row>
    <row r="673" spans="1:20" ht="15.75" customHeight="1">
      <c r="A673" s="669"/>
      <c r="B673" s="51"/>
      <c r="C673" s="51"/>
      <c r="D673" s="51"/>
      <c r="E673" s="51"/>
      <c r="F673" s="669"/>
      <c r="G673" s="669"/>
      <c r="H673" s="660"/>
      <c r="I673" s="660"/>
      <c r="J673" s="660"/>
      <c r="K673" s="660"/>
      <c r="L673" s="660"/>
      <c r="M673" s="660"/>
      <c r="N673" s="660"/>
      <c r="O673" s="660"/>
      <c r="P673" s="660"/>
      <c r="Q673" s="660"/>
      <c r="R673" s="660"/>
      <c r="S673" s="51"/>
      <c r="T673" s="51"/>
    </row>
    <row r="674" spans="1:20" ht="15.75" customHeight="1">
      <c r="A674" s="669"/>
      <c r="B674" s="51"/>
      <c r="C674" s="51"/>
      <c r="D674" s="51"/>
      <c r="E674" s="51"/>
      <c r="F674" s="669"/>
      <c r="G674" s="669"/>
      <c r="H674" s="660"/>
      <c r="I674" s="660"/>
      <c r="J674" s="660"/>
      <c r="K674" s="660"/>
      <c r="L674" s="660"/>
      <c r="M674" s="660"/>
      <c r="N674" s="660"/>
      <c r="O674" s="660"/>
      <c r="P674" s="660"/>
      <c r="Q674" s="660"/>
      <c r="R674" s="660"/>
      <c r="S674" s="51"/>
      <c r="T674" s="51"/>
    </row>
    <row r="675" spans="1:20" ht="15.75" customHeight="1">
      <c r="A675" s="669"/>
      <c r="B675" s="51"/>
      <c r="C675" s="51"/>
      <c r="D675" s="51"/>
      <c r="E675" s="51"/>
      <c r="F675" s="669"/>
      <c r="G675" s="669"/>
      <c r="H675" s="660"/>
      <c r="I675" s="660"/>
      <c r="J675" s="660"/>
      <c r="K675" s="660"/>
      <c r="L675" s="660"/>
      <c r="M675" s="660"/>
      <c r="N675" s="660"/>
      <c r="O675" s="660"/>
      <c r="P675" s="660"/>
      <c r="Q675" s="660"/>
      <c r="R675" s="660"/>
      <c r="S675" s="51"/>
      <c r="T675" s="51"/>
    </row>
    <row r="676" spans="1:20" ht="15.75" customHeight="1">
      <c r="A676" s="669"/>
      <c r="B676" s="51"/>
      <c r="C676" s="51"/>
      <c r="D676" s="51"/>
      <c r="E676" s="51"/>
      <c r="F676" s="669"/>
      <c r="G676" s="669"/>
      <c r="H676" s="660"/>
      <c r="I676" s="660"/>
      <c r="J676" s="660"/>
      <c r="K676" s="660"/>
      <c r="L676" s="660"/>
      <c r="M676" s="660"/>
      <c r="N676" s="660"/>
      <c r="O676" s="660"/>
      <c r="P676" s="660"/>
      <c r="Q676" s="660"/>
      <c r="R676" s="660"/>
      <c r="S676" s="51"/>
      <c r="T676" s="51"/>
    </row>
    <row r="677" spans="1:20" ht="15.75" customHeight="1">
      <c r="A677" s="669"/>
      <c r="B677" s="51"/>
      <c r="C677" s="51"/>
      <c r="D677" s="51"/>
      <c r="E677" s="51"/>
      <c r="F677" s="669"/>
      <c r="G677" s="669"/>
      <c r="H677" s="660"/>
      <c r="I677" s="660"/>
      <c r="J677" s="660"/>
      <c r="K677" s="660"/>
      <c r="L677" s="660"/>
      <c r="M677" s="660"/>
      <c r="N677" s="660"/>
      <c r="O677" s="660"/>
      <c r="P677" s="660"/>
      <c r="Q677" s="660"/>
      <c r="R677" s="660"/>
      <c r="S677" s="51"/>
      <c r="T677" s="51"/>
    </row>
    <row r="678" spans="1:20" ht="15.75" customHeight="1">
      <c r="A678" s="669"/>
      <c r="B678" s="51"/>
      <c r="C678" s="51"/>
      <c r="D678" s="51"/>
      <c r="E678" s="51"/>
      <c r="F678" s="669"/>
      <c r="G678" s="669"/>
      <c r="H678" s="660"/>
      <c r="I678" s="660"/>
      <c r="J678" s="660"/>
      <c r="K678" s="660"/>
      <c r="L678" s="660"/>
      <c r="M678" s="660"/>
      <c r="N678" s="660"/>
      <c r="O678" s="660"/>
      <c r="P678" s="660"/>
      <c r="Q678" s="660"/>
      <c r="R678" s="660"/>
      <c r="S678" s="51"/>
      <c r="T678" s="51"/>
    </row>
    <row r="679" spans="1:20" ht="15.75" customHeight="1">
      <c r="A679" s="669"/>
      <c r="B679" s="51"/>
      <c r="C679" s="51"/>
      <c r="D679" s="51"/>
      <c r="E679" s="51"/>
      <c r="F679" s="669"/>
      <c r="G679" s="669"/>
      <c r="H679" s="660"/>
      <c r="I679" s="660"/>
      <c r="J679" s="660"/>
      <c r="K679" s="660"/>
      <c r="L679" s="660"/>
      <c r="M679" s="660"/>
      <c r="N679" s="660"/>
      <c r="O679" s="660"/>
      <c r="P679" s="660"/>
      <c r="Q679" s="660"/>
      <c r="R679" s="660"/>
      <c r="S679" s="51"/>
      <c r="T679" s="51"/>
    </row>
    <row r="680" spans="1:20" ht="15.75" customHeight="1">
      <c r="A680" s="669"/>
      <c r="B680" s="51"/>
      <c r="C680" s="51"/>
      <c r="D680" s="51"/>
      <c r="E680" s="51"/>
      <c r="F680" s="669"/>
      <c r="G680" s="669"/>
      <c r="H680" s="660"/>
      <c r="I680" s="660"/>
      <c r="J680" s="660"/>
      <c r="K680" s="660"/>
      <c r="L680" s="660"/>
      <c r="M680" s="660"/>
      <c r="N680" s="660"/>
      <c r="O680" s="660"/>
      <c r="P680" s="660"/>
      <c r="Q680" s="660"/>
      <c r="R680" s="660"/>
      <c r="S680" s="51"/>
      <c r="T680" s="51"/>
    </row>
    <row r="681" spans="1:20" ht="15.75" customHeight="1">
      <c r="A681" s="669"/>
      <c r="B681" s="51"/>
      <c r="C681" s="51"/>
      <c r="D681" s="51"/>
      <c r="E681" s="51"/>
      <c r="F681" s="669"/>
      <c r="G681" s="669"/>
      <c r="H681" s="660"/>
      <c r="I681" s="660"/>
      <c r="J681" s="660"/>
      <c r="K681" s="660"/>
      <c r="L681" s="660"/>
      <c r="M681" s="660"/>
      <c r="N681" s="660"/>
      <c r="O681" s="660"/>
      <c r="P681" s="660"/>
      <c r="Q681" s="660"/>
      <c r="R681" s="660"/>
      <c r="S681" s="51"/>
      <c r="T681" s="51"/>
    </row>
    <row r="682" spans="1:20" ht="15.75" customHeight="1">
      <c r="A682" s="669"/>
      <c r="B682" s="51"/>
      <c r="C682" s="51"/>
      <c r="D682" s="51"/>
      <c r="E682" s="51"/>
      <c r="F682" s="669"/>
      <c r="G682" s="669"/>
      <c r="H682" s="660"/>
      <c r="I682" s="660"/>
      <c r="J682" s="660"/>
      <c r="K682" s="660"/>
      <c r="L682" s="660"/>
      <c r="M682" s="660"/>
      <c r="N682" s="660"/>
      <c r="O682" s="660"/>
      <c r="P682" s="660"/>
      <c r="Q682" s="660"/>
      <c r="R682" s="660"/>
      <c r="S682" s="51"/>
      <c r="T682" s="51"/>
    </row>
    <row r="683" spans="1:20" ht="15.75" customHeight="1">
      <c r="A683" s="669"/>
      <c r="B683" s="51"/>
      <c r="C683" s="51"/>
      <c r="D683" s="51"/>
      <c r="E683" s="51"/>
      <c r="F683" s="669"/>
      <c r="G683" s="669"/>
      <c r="H683" s="660"/>
      <c r="I683" s="660"/>
      <c r="J683" s="660"/>
      <c r="K683" s="660"/>
      <c r="L683" s="660"/>
      <c r="M683" s="660"/>
      <c r="N683" s="660"/>
      <c r="O683" s="660"/>
      <c r="P683" s="660"/>
      <c r="Q683" s="660"/>
      <c r="R683" s="660"/>
      <c r="S683" s="51"/>
      <c r="T683" s="51"/>
    </row>
    <row r="684" spans="1:20" ht="15.75" customHeight="1">
      <c r="A684" s="669"/>
      <c r="B684" s="51"/>
      <c r="C684" s="51"/>
      <c r="D684" s="51"/>
      <c r="E684" s="51"/>
      <c r="F684" s="669"/>
      <c r="G684" s="669"/>
      <c r="H684" s="660"/>
      <c r="I684" s="660"/>
      <c r="J684" s="660"/>
      <c r="K684" s="660"/>
      <c r="L684" s="660"/>
      <c r="M684" s="660"/>
      <c r="N684" s="660"/>
      <c r="O684" s="660"/>
      <c r="P684" s="660"/>
      <c r="Q684" s="660"/>
      <c r="R684" s="660"/>
      <c r="S684" s="51"/>
      <c r="T684" s="51"/>
    </row>
    <row r="685" spans="1:20" ht="15.75" customHeight="1">
      <c r="A685" s="669"/>
      <c r="B685" s="51"/>
      <c r="C685" s="51"/>
      <c r="D685" s="51"/>
      <c r="E685" s="51"/>
      <c r="F685" s="669"/>
      <c r="G685" s="669"/>
      <c r="H685" s="660"/>
      <c r="I685" s="660"/>
      <c r="J685" s="660"/>
      <c r="K685" s="660"/>
      <c r="L685" s="660"/>
      <c r="M685" s="660"/>
      <c r="N685" s="660"/>
      <c r="O685" s="660"/>
      <c r="P685" s="660"/>
      <c r="Q685" s="660"/>
      <c r="R685" s="660"/>
      <c r="S685" s="51"/>
      <c r="T685" s="51"/>
    </row>
    <row r="686" spans="1:20" ht="15.75" customHeight="1">
      <c r="A686" s="669"/>
      <c r="B686" s="51"/>
      <c r="C686" s="51"/>
      <c r="D686" s="51"/>
      <c r="E686" s="51"/>
      <c r="F686" s="669"/>
      <c r="G686" s="669"/>
      <c r="H686" s="660"/>
      <c r="I686" s="660"/>
      <c r="J686" s="660"/>
      <c r="K686" s="660"/>
      <c r="L686" s="660"/>
      <c r="M686" s="660"/>
      <c r="N686" s="660"/>
      <c r="O686" s="660"/>
      <c r="P686" s="660"/>
      <c r="Q686" s="660"/>
      <c r="R686" s="660"/>
      <c r="S686" s="51"/>
      <c r="T686" s="51"/>
    </row>
    <row r="687" spans="1:20" ht="15.75" customHeight="1">
      <c r="A687" s="669"/>
      <c r="B687" s="51"/>
      <c r="C687" s="51"/>
      <c r="D687" s="51"/>
      <c r="E687" s="51"/>
      <c r="F687" s="669"/>
      <c r="G687" s="669"/>
      <c r="H687" s="660"/>
      <c r="I687" s="660"/>
      <c r="J687" s="660"/>
      <c r="K687" s="660"/>
      <c r="L687" s="660"/>
      <c r="M687" s="660"/>
      <c r="N687" s="660"/>
      <c r="O687" s="660"/>
      <c r="P687" s="660"/>
      <c r="Q687" s="660"/>
      <c r="R687" s="660"/>
      <c r="S687" s="51"/>
      <c r="T687" s="51"/>
    </row>
    <row r="688" spans="1:20" ht="15.75" customHeight="1">
      <c r="A688" s="669"/>
      <c r="B688" s="51"/>
      <c r="C688" s="51"/>
      <c r="D688" s="51"/>
      <c r="E688" s="51"/>
      <c r="F688" s="669"/>
      <c r="G688" s="669"/>
      <c r="H688" s="660"/>
      <c r="I688" s="660"/>
      <c r="J688" s="660"/>
      <c r="K688" s="660"/>
      <c r="L688" s="660"/>
      <c r="M688" s="660"/>
      <c r="N688" s="660"/>
      <c r="O688" s="660"/>
      <c r="P688" s="660"/>
      <c r="Q688" s="660"/>
      <c r="R688" s="660"/>
      <c r="S688" s="51"/>
      <c r="T688" s="51"/>
    </row>
    <row r="689" spans="1:20" ht="15.75" customHeight="1">
      <c r="A689" s="669"/>
      <c r="B689" s="51"/>
      <c r="C689" s="51"/>
      <c r="D689" s="51"/>
      <c r="E689" s="51"/>
      <c r="F689" s="669"/>
      <c r="G689" s="669"/>
      <c r="H689" s="660"/>
      <c r="I689" s="660"/>
      <c r="J689" s="660"/>
      <c r="K689" s="660"/>
      <c r="L689" s="660"/>
      <c r="M689" s="660"/>
      <c r="N689" s="660"/>
      <c r="O689" s="660"/>
      <c r="P689" s="660"/>
      <c r="Q689" s="660"/>
      <c r="R689" s="660"/>
      <c r="S689" s="51"/>
      <c r="T689" s="51"/>
    </row>
    <row r="690" spans="1:20" ht="15.75" customHeight="1">
      <c r="A690" s="669"/>
      <c r="B690" s="51"/>
      <c r="C690" s="51"/>
      <c r="D690" s="51"/>
      <c r="E690" s="51"/>
      <c r="F690" s="669"/>
      <c r="G690" s="669"/>
      <c r="H690" s="660"/>
      <c r="I690" s="660"/>
      <c r="J690" s="660"/>
      <c r="K690" s="660"/>
      <c r="L690" s="660"/>
      <c r="M690" s="660"/>
      <c r="N690" s="660"/>
      <c r="O690" s="660"/>
      <c r="P690" s="660"/>
      <c r="Q690" s="660"/>
      <c r="R690" s="660"/>
      <c r="S690" s="51"/>
      <c r="T690" s="51"/>
    </row>
    <row r="691" spans="1:20" ht="15.75" customHeight="1">
      <c r="A691" s="669"/>
      <c r="B691" s="51"/>
      <c r="C691" s="51"/>
      <c r="D691" s="51"/>
      <c r="E691" s="51"/>
      <c r="F691" s="669"/>
      <c r="G691" s="669"/>
      <c r="H691" s="660"/>
      <c r="I691" s="660"/>
      <c r="J691" s="660"/>
      <c r="K691" s="660"/>
      <c r="L691" s="660"/>
      <c r="M691" s="660"/>
      <c r="N691" s="660"/>
      <c r="O691" s="660"/>
      <c r="P691" s="660"/>
      <c r="Q691" s="660"/>
      <c r="R691" s="660"/>
      <c r="S691" s="51"/>
      <c r="T691" s="51"/>
    </row>
    <row r="692" spans="1:20" ht="15.75" customHeight="1">
      <c r="A692" s="669"/>
      <c r="B692" s="51"/>
      <c r="C692" s="51"/>
      <c r="D692" s="51"/>
      <c r="E692" s="51"/>
      <c r="F692" s="669"/>
      <c r="G692" s="669"/>
      <c r="H692" s="660"/>
      <c r="I692" s="660"/>
      <c r="J692" s="660"/>
      <c r="K692" s="660"/>
      <c r="L692" s="660"/>
      <c r="M692" s="660"/>
      <c r="N692" s="660"/>
      <c r="O692" s="660"/>
      <c r="P692" s="660"/>
      <c r="Q692" s="660"/>
      <c r="R692" s="660"/>
      <c r="S692" s="51"/>
      <c r="T692" s="51"/>
    </row>
    <row r="693" spans="1:20" ht="15.75" customHeight="1">
      <c r="A693" s="669"/>
      <c r="B693" s="51"/>
      <c r="C693" s="51"/>
      <c r="D693" s="51"/>
      <c r="E693" s="51"/>
      <c r="F693" s="669"/>
      <c r="G693" s="669"/>
      <c r="H693" s="660"/>
      <c r="I693" s="660"/>
      <c r="J693" s="660"/>
      <c r="K693" s="660"/>
      <c r="L693" s="660"/>
      <c r="M693" s="660"/>
      <c r="N693" s="660"/>
      <c r="O693" s="660"/>
      <c r="P693" s="660"/>
      <c r="Q693" s="660"/>
      <c r="R693" s="660"/>
      <c r="S693" s="51"/>
      <c r="T693" s="51"/>
    </row>
    <row r="694" spans="1:20" ht="15.75" customHeight="1">
      <c r="A694" s="669"/>
      <c r="B694" s="51"/>
      <c r="C694" s="51"/>
      <c r="D694" s="51"/>
      <c r="E694" s="51"/>
      <c r="F694" s="669"/>
      <c r="G694" s="669"/>
      <c r="H694" s="660"/>
      <c r="I694" s="660"/>
      <c r="J694" s="660"/>
      <c r="K694" s="660"/>
      <c r="L694" s="660"/>
      <c r="M694" s="660"/>
      <c r="N694" s="660"/>
      <c r="O694" s="660"/>
      <c r="P694" s="660"/>
      <c r="Q694" s="660"/>
      <c r="R694" s="660"/>
      <c r="S694" s="51"/>
      <c r="T694" s="51"/>
    </row>
    <row r="695" spans="1:20" ht="15.75" customHeight="1">
      <c r="A695" s="669"/>
      <c r="B695" s="51"/>
      <c r="C695" s="51"/>
      <c r="D695" s="51"/>
      <c r="E695" s="51"/>
      <c r="F695" s="669"/>
      <c r="G695" s="669"/>
      <c r="H695" s="660"/>
      <c r="I695" s="660"/>
      <c r="J695" s="660"/>
      <c r="K695" s="660"/>
      <c r="L695" s="660"/>
      <c r="M695" s="660"/>
      <c r="N695" s="660"/>
      <c r="O695" s="660"/>
      <c r="P695" s="660"/>
      <c r="Q695" s="660"/>
      <c r="R695" s="660"/>
      <c r="S695" s="51"/>
      <c r="T695" s="51"/>
    </row>
    <row r="696" spans="1:20" ht="15.75" customHeight="1">
      <c r="A696" s="669"/>
      <c r="B696" s="51"/>
      <c r="C696" s="51"/>
      <c r="D696" s="51"/>
      <c r="E696" s="51"/>
      <c r="F696" s="669"/>
      <c r="G696" s="669"/>
      <c r="H696" s="660"/>
      <c r="I696" s="660"/>
      <c r="J696" s="660"/>
      <c r="K696" s="660"/>
      <c r="L696" s="660"/>
      <c r="M696" s="660"/>
      <c r="N696" s="660"/>
      <c r="O696" s="660"/>
      <c r="P696" s="660"/>
      <c r="Q696" s="660"/>
      <c r="R696" s="660"/>
      <c r="S696" s="51"/>
      <c r="T696" s="51"/>
    </row>
    <row r="697" spans="1:20" ht="15.75" customHeight="1">
      <c r="A697" s="669"/>
      <c r="B697" s="51"/>
      <c r="C697" s="51"/>
      <c r="D697" s="51"/>
      <c r="E697" s="51"/>
      <c r="F697" s="669"/>
      <c r="G697" s="669"/>
      <c r="H697" s="660"/>
      <c r="I697" s="660"/>
      <c r="J697" s="660"/>
      <c r="K697" s="660"/>
      <c r="L697" s="660"/>
      <c r="M697" s="660"/>
      <c r="N697" s="660"/>
      <c r="O697" s="660"/>
      <c r="P697" s="660"/>
      <c r="Q697" s="660"/>
      <c r="R697" s="660"/>
      <c r="S697" s="51"/>
      <c r="T697" s="51"/>
    </row>
    <row r="698" spans="1:20" ht="15.75" customHeight="1">
      <c r="A698" s="669"/>
      <c r="B698" s="51"/>
      <c r="C698" s="51"/>
      <c r="D698" s="51"/>
      <c r="E698" s="51"/>
      <c r="F698" s="669"/>
      <c r="G698" s="669"/>
      <c r="H698" s="660"/>
      <c r="I698" s="660"/>
      <c r="J698" s="660"/>
      <c r="K698" s="660"/>
      <c r="L698" s="660"/>
      <c r="M698" s="660"/>
      <c r="N698" s="660"/>
      <c r="O698" s="660"/>
      <c r="P698" s="660"/>
      <c r="Q698" s="660"/>
      <c r="R698" s="660"/>
      <c r="S698" s="51"/>
      <c r="T698" s="51"/>
    </row>
    <row r="699" spans="1:20" ht="15.75" customHeight="1">
      <c r="A699" s="669"/>
      <c r="B699" s="51"/>
      <c r="C699" s="51"/>
      <c r="D699" s="51"/>
      <c r="E699" s="51"/>
      <c r="F699" s="669"/>
      <c r="G699" s="669"/>
      <c r="H699" s="660"/>
      <c r="I699" s="660"/>
      <c r="J699" s="660"/>
      <c r="K699" s="660"/>
      <c r="L699" s="660"/>
      <c r="M699" s="660"/>
      <c r="N699" s="660"/>
      <c r="O699" s="660"/>
      <c r="P699" s="660"/>
      <c r="Q699" s="660"/>
      <c r="R699" s="660"/>
      <c r="S699" s="51"/>
      <c r="T699" s="51"/>
    </row>
    <row r="700" spans="1:20" ht="15.75" customHeight="1">
      <c r="A700" s="669"/>
      <c r="B700" s="51"/>
      <c r="C700" s="51"/>
      <c r="D700" s="51"/>
      <c r="E700" s="51"/>
      <c r="F700" s="669"/>
      <c r="G700" s="669"/>
      <c r="H700" s="660"/>
      <c r="I700" s="660"/>
      <c r="J700" s="660"/>
      <c r="K700" s="660"/>
      <c r="L700" s="660"/>
      <c r="M700" s="660"/>
      <c r="N700" s="660"/>
      <c r="O700" s="660"/>
      <c r="P700" s="660"/>
      <c r="Q700" s="660"/>
      <c r="R700" s="660"/>
      <c r="S700" s="51"/>
      <c r="T700" s="51"/>
    </row>
    <row r="701" spans="1:20" ht="15.75" customHeight="1">
      <c r="A701" s="669"/>
      <c r="B701" s="51"/>
      <c r="C701" s="51"/>
      <c r="D701" s="51"/>
      <c r="E701" s="51"/>
      <c r="F701" s="669"/>
      <c r="G701" s="669"/>
      <c r="H701" s="660"/>
      <c r="I701" s="660"/>
      <c r="J701" s="660"/>
      <c r="K701" s="660"/>
      <c r="L701" s="660"/>
      <c r="M701" s="660"/>
      <c r="N701" s="660"/>
      <c r="O701" s="660"/>
      <c r="P701" s="660"/>
      <c r="Q701" s="660"/>
      <c r="R701" s="660"/>
      <c r="S701" s="51"/>
      <c r="T701" s="51"/>
    </row>
    <row r="702" spans="1:20" ht="15.75" customHeight="1">
      <c r="A702" s="669"/>
      <c r="B702" s="51"/>
      <c r="C702" s="51"/>
      <c r="D702" s="51"/>
      <c r="E702" s="51"/>
      <c r="F702" s="669"/>
      <c r="G702" s="669"/>
      <c r="H702" s="660"/>
      <c r="I702" s="660"/>
      <c r="J702" s="660"/>
      <c r="K702" s="660"/>
      <c r="L702" s="660"/>
      <c r="M702" s="660"/>
      <c r="N702" s="660"/>
      <c r="O702" s="660"/>
      <c r="P702" s="660"/>
      <c r="Q702" s="660"/>
      <c r="R702" s="660"/>
      <c r="S702" s="51"/>
      <c r="T702" s="51"/>
    </row>
    <row r="703" spans="1:20" ht="15.75" customHeight="1">
      <c r="A703" s="669"/>
      <c r="B703" s="51"/>
      <c r="C703" s="51"/>
      <c r="D703" s="51"/>
      <c r="E703" s="51"/>
      <c r="F703" s="669"/>
      <c r="G703" s="669"/>
      <c r="H703" s="660"/>
      <c r="I703" s="660"/>
      <c r="J703" s="660"/>
      <c r="K703" s="660"/>
      <c r="L703" s="660"/>
      <c r="M703" s="660"/>
      <c r="N703" s="660"/>
      <c r="O703" s="660"/>
      <c r="P703" s="660"/>
      <c r="Q703" s="660"/>
      <c r="R703" s="660"/>
      <c r="S703" s="51"/>
      <c r="T703" s="51"/>
    </row>
    <row r="704" spans="1:20" ht="15.75" customHeight="1">
      <c r="A704" s="669"/>
      <c r="B704" s="51"/>
      <c r="C704" s="51"/>
      <c r="D704" s="51"/>
      <c r="E704" s="51"/>
      <c r="F704" s="669"/>
      <c r="G704" s="669"/>
      <c r="H704" s="660"/>
      <c r="I704" s="660"/>
      <c r="J704" s="660"/>
      <c r="K704" s="660"/>
      <c r="L704" s="660"/>
      <c r="M704" s="660"/>
      <c r="N704" s="660"/>
      <c r="O704" s="660"/>
      <c r="P704" s="660"/>
      <c r="Q704" s="660"/>
      <c r="R704" s="660"/>
      <c r="S704" s="51"/>
      <c r="T704" s="51"/>
    </row>
    <row r="705" spans="1:20" ht="15.75" customHeight="1">
      <c r="A705" s="669"/>
      <c r="B705" s="51"/>
      <c r="C705" s="51"/>
      <c r="D705" s="51"/>
      <c r="E705" s="51"/>
      <c r="F705" s="669"/>
      <c r="G705" s="669"/>
      <c r="H705" s="660"/>
      <c r="I705" s="660"/>
      <c r="J705" s="660"/>
      <c r="K705" s="660"/>
      <c r="L705" s="660"/>
      <c r="M705" s="660"/>
      <c r="N705" s="660"/>
      <c r="O705" s="660"/>
      <c r="P705" s="660"/>
      <c r="Q705" s="660"/>
      <c r="R705" s="660"/>
      <c r="S705" s="51"/>
      <c r="T705" s="51"/>
    </row>
    <row r="706" spans="1:20" ht="15.75" customHeight="1">
      <c r="A706" s="669"/>
      <c r="B706" s="51"/>
      <c r="C706" s="51"/>
      <c r="D706" s="51"/>
      <c r="E706" s="51"/>
      <c r="F706" s="669"/>
      <c r="G706" s="669"/>
      <c r="H706" s="660"/>
      <c r="I706" s="660"/>
      <c r="J706" s="660"/>
      <c r="K706" s="660"/>
      <c r="L706" s="660"/>
      <c r="M706" s="660"/>
      <c r="N706" s="660"/>
      <c r="O706" s="660"/>
      <c r="P706" s="660"/>
      <c r="Q706" s="660"/>
      <c r="R706" s="660"/>
      <c r="S706" s="51"/>
      <c r="T706" s="51"/>
    </row>
    <row r="707" spans="1:20" ht="15.75" customHeight="1">
      <c r="A707" s="669"/>
      <c r="B707" s="51"/>
      <c r="C707" s="51"/>
      <c r="D707" s="51"/>
      <c r="E707" s="51"/>
      <c r="F707" s="669"/>
      <c r="G707" s="669"/>
      <c r="H707" s="660"/>
      <c r="I707" s="660"/>
      <c r="J707" s="660"/>
      <c r="K707" s="660"/>
      <c r="L707" s="660"/>
      <c r="M707" s="660"/>
      <c r="N707" s="660"/>
      <c r="O707" s="660"/>
      <c r="P707" s="660"/>
      <c r="Q707" s="660"/>
      <c r="R707" s="660"/>
      <c r="S707" s="51"/>
      <c r="T707" s="51"/>
    </row>
    <row r="708" spans="1:20" ht="15.75" customHeight="1">
      <c r="A708" s="669"/>
      <c r="B708" s="51"/>
      <c r="C708" s="51"/>
      <c r="D708" s="51"/>
      <c r="E708" s="51"/>
      <c r="F708" s="669"/>
      <c r="G708" s="669"/>
      <c r="H708" s="660"/>
      <c r="I708" s="660"/>
      <c r="J708" s="660"/>
      <c r="K708" s="660"/>
      <c r="L708" s="660"/>
      <c r="M708" s="660"/>
      <c r="N708" s="660"/>
      <c r="O708" s="660"/>
      <c r="P708" s="660"/>
      <c r="Q708" s="660"/>
      <c r="R708" s="660"/>
      <c r="S708" s="51"/>
      <c r="T708" s="51"/>
    </row>
    <row r="709" spans="1:20" ht="15.75" customHeight="1">
      <c r="A709" s="669"/>
      <c r="B709" s="51"/>
      <c r="C709" s="51"/>
      <c r="D709" s="51"/>
      <c r="E709" s="51"/>
      <c r="F709" s="669"/>
      <c r="G709" s="669"/>
      <c r="H709" s="660"/>
      <c r="I709" s="660"/>
      <c r="J709" s="660"/>
      <c r="K709" s="660"/>
      <c r="L709" s="660"/>
      <c r="M709" s="660"/>
      <c r="N709" s="660"/>
      <c r="O709" s="660"/>
      <c r="P709" s="660"/>
      <c r="Q709" s="660"/>
      <c r="R709" s="660"/>
      <c r="S709" s="51"/>
      <c r="T709" s="51"/>
    </row>
    <row r="710" spans="1:20" ht="15.75" customHeight="1">
      <c r="A710" s="669"/>
      <c r="B710" s="51"/>
      <c r="C710" s="51"/>
      <c r="D710" s="51"/>
      <c r="E710" s="51"/>
      <c r="F710" s="669"/>
      <c r="G710" s="669"/>
      <c r="H710" s="660"/>
      <c r="I710" s="660"/>
      <c r="J710" s="660"/>
      <c r="K710" s="660"/>
      <c r="L710" s="660"/>
      <c r="M710" s="660"/>
      <c r="N710" s="660"/>
      <c r="O710" s="660"/>
      <c r="P710" s="660"/>
      <c r="Q710" s="660"/>
      <c r="R710" s="660"/>
      <c r="S710" s="51"/>
      <c r="T710" s="51"/>
    </row>
    <row r="711" spans="1:20" ht="15.75" customHeight="1">
      <c r="A711" s="669"/>
      <c r="B711" s="51"/>
      <c r="C711" s="51"/>
      <c r="D711" s="51"/>
      <c r="E711" s="51"/>
      <c r="F711" s="669"/>
      <c r="G711" s="669"/>
      <c r="H711" s="660"/>
      <c r="I711" s="660"/>
      <c r="J711" s="660"/>
      <c r="K711" s="660"/>
      <c r="L711" s="660"/>
      <c r="M711" s="660"/>
      <c r="N711" s="660"/>
      <c r="O711" s="660"/>
      <c r="P711" s="660"/>
      <c r="Q711" s="660"/>
      <c r="R711" s="660"/>
      <c r="S711" s="51"/>
      <c r="T711" s="51"/>
    </row>
    <row r="712" spans="1:20" ht="15.75" customHeight="1">
      <c r="A712" s="669"/>
      <c r="B712" s="51"/>
      <c r="C712" s="51"/>
      <c r="D712" s="51"/>
      <c r="E712" s="51"/>
      <c r="F712" s="669"/>
      <c r="G712" s="669"/>
      <c r="H712" s="660"/>
      <c r="I712" s="660"/>
      <c r="J712" s="660"/>
      <c r="K712" s="660"/>
      <c r="L712" s="660"/>
      <c r="M712" s="660"/>
      <c r="N712" s="660"/>
      <c r="O712" s="660"/>
      <c r="P712" s="660"/>
      <c r="Q712" s="660"/>
      <c r="R712" s="660"/>
      <c r="S712" s="51"/>
      <c r="T712" s="51"/>
    </row>
    <row r="713" spans="1:20" ht="15.75" customHeight="1">
      <c r="A713" s="669"/>
      <c r="B713" s="51"/>
      <c r="C713" s="51"/>
      <c r="D713" s="51"/>
      <c r="E713" s="51"/>
      <c r="F713" s="669"/>
      <c r="G713" s="669"/>
      <c r="H713" s="660"/>
      <c r="I713" s="660"/>
      <c r="J713" s="660"/>
      <c r="K713" s="660"/>
      <c r="L713" s="660"/>
      <c r="M713" s="660"/>
      <c r="N713" s="660"/>
      <c r="O713" s="660"/>
      <c r="P713" s="660"/>
      <c r="Q713" s="660"/>
      <c r="R713" s="660"/>
      <c r="S713" s="51"/>
      <c r="T713" s="51"/>
    </row>
    <row r="714" spans="1:20" ht="15.75" customHeight="1">
      <c r="A714" s="669"/>
      <c r="B714" s="51"/>
      <c r="C714" s="51"/>
      <c r="D714" s="51"/>
      <c r="E714" s="51"/>
      <c r="F714" s="669"/>
      <c r="G714" s="669"/>
      <c r="H714" s="660"/>
      <c r="I714" s="660"/>
      <c r="J714" s="660"/>
      <c r="K714" s="660"/>
      <c r="L714" s="660"/>
      <c r="M714" s="660"/>
      <c r="N714" s="660"/>
      <c r="O714" s="660"/>
      <c r="P714" s="660"/>
      <c r="Q714" s="660"/>
      <c r="R714" s="660"/>
      <c r="S714" s="51"/>
      <c r="T714" s="51"/>
    </row>
    <row r="715" spans="1:20" ht="15.75" customHeight="1">
      <c r="A715" s="669"/>
      <c r="B715" s="51"/>
      <c r="C715" s="51"/>
      <c r="D715" s="51"/>
      <c r="E715" s="51"/>
      <c r="F715" s="669"/>
      <c r="G715" s="669"/>
      <c r="H715" s="660"/>
      <c r="I715" s="660"/>
      <c r="J715" s="660"/>
      <c r="K715" s="660"/>
      <c r="L715" s="660"/>
      <c r="M715" s="660"/>
      <c r="N715" s="660"/>
      <c r="O715" s="660"/>
      <c r="P715" s="660"/>
      <c r="Q715" s="660"/>
      <c r="R715" s="660"/>
      <c r="S715" s="51"/>
      <c r="T715" s="51"/>
    </row>
    <row r="716" spans="1:20" ht="15.75" customHeight="1">
      <c r="A716" s="669"/>
      <c r="B716" s="51"/>
      <c r="C716" s="51"/>
      <c r="D716" s="51"/>
      <c r="E716" s="51"/>
      <c r="F716" s="669"/>
      <c r="G716" s="669"/>
      <c r="H716" s="660"/>
      <c r="I716" s="660"/>
      <c r="J716" s="660"/>
      <c r="K716" s="660"/>
      <c r="L716" s="660"/>
      <c r="M716" s="660"/>
      <c r="N716" s="660"/>
      <c r="O716" s="660"/>
      <c r="P716" s="660"/>
      <c r="Q716" s="660"/>
      <c r="R716" s="660"/>
      <c r="S716" s="51"/>
      <c r="T716" s="51"/>
    </row>
    <row r="717" spans="1:20" ht="15.75" customHeight="1">
      <c r="A717" s="669"/>
      <c r="B717" s="51"/>
      <c r="C717" s="51"/>
      <c r="D717" s="51"/>
      <c r="E717" s="51"/>
      <c r="F717" s="669"/>
      <c r="G717" s="669"/>
      <c r="H717" s="660"/>
      <c r="I717" s="660"/>
      <c r="J717" s="660"/>
      <c r="K717" s="660"/>
      <c r="L717" s="660"/>
      <c r="M717" s="660"/>
      <c r="N717" s="660"/>
      <c r="O717" s="660"/>
      <c r="P717" s="660"/>
      <c r="Q717" s="660"/>
      <c r="R717" s="660"/>
      <c r="S717" s="51"/>
      <c r="T717" s="51"/>
    </row>
    <row r="718" spans="1:20" ht="15.75" customHeight="1">
      <c r="A718" s="669"/>
      <c r="B718" s="51"/>
      <c r="C718" s="51"/>
      <c r="D718" s="51"/>
      <c r="E718" s="51"/>
      <c r="F718" s="669"/>
      <c r="G718" s="669"/>
      <c r="H718" s="660"/>
      <c r="I718" s="660"/>
      <c r="J718" s="660"/>
      <c r="K718" s="660"/>
      <c r="L718" s="660"/>
      <c r="M718" s="660"/>
      <c r="N718" s="660"/>
      <c r="O718" s="660"/>
      <c r="P718" s="660"/>
      <c r="Q718" s="660"/>
      <c r="R718" s="660"/>
      <c r="S718" s="51"/>
      <c r="T718" s="51"/>
    </row>
    <row r="719" spans="1:20" ht="15.75" customHeight="1">
      <c r="A719" s="669"/>
      <c r="B719" s="51"/>
      <c r="C719" s="51"/>
      <c r="D719" s="51"/>
      <c r="E719" s="51"/>
      <c r="F719" s="669"/>
      <c r="G719" s="669"/>
      <c r="H719" s="660"/>
      <c r="I719" s="660"/>
      <c r="J719" s="660"/>
      <c r="K719" s="660"/>
      <c r="L719" s="660"/>
      <c r="M719" s="660"/>
      <c r="N719" s="660"/>
      <c r="O719" s="660"/>
      <c r="P719" s="660"/>
      <c r="Q719" s="660"/>
      <c r="R719" s="660"/>
      <c r="S719" s="51"/>
      <c r="T719" s="51"/>
    </row>
    <row r="720" spans="1:20" ht="15.75" customHeight="1">
      <c r="A720" s="669"/>
      <c r="B720" s="51"/>
      <c r="C720" s="51"/>
      <c r="D720" s="51"/>
      <c r="E720" s="51"/>
      <c r="F720" s="669"/>
      <c r="G720" s="669"/>
      <c r="H720" s="660"/>
      <c r="I720" s="660"/>
      <c r="J720" s="660"/>
      <c r="K720" s="660"/>
      <c r="L720" s="660"/>
      <c r="M720" s="660"/>
      <c r="N720" s="660"/>
      <c r="O720" s="660"/>
      <c r="P720" s="660"/>
      <c r="Q720" s="660"/>
      <c r="R720" s="660"/>
      <c r="S720" s="51"/>
      <c r="T720" s="51"/>
    </row>
    <row r="721" spans="1:20" ht="15.75" customHeight="1">
      <c r="A721" s="669"/>
      <c r="B721" s="51"/>
      <c r="C721" s="51"/>
      <c r="D721" s="51"/>
      <c r="E721" s="51"/>
      <c r="F721" s="669"/>
      <c r="G721" s="669"/>
      <c r="H721" s="660"/>
      <c r="I721" s="660"/>
      <c r="J721" s="660"/>
      <c r="K721" s="660"/>
      <c r="L721" s="660"/>
      <c r="M721" s="660"/>
      <c r="N721" s="660"/>
      <c r="O721" s="660"/>
      <c r="P721" s="660"/>
      <c r="Q721" s="660"/>
      <c r="R721" s="660"/>
      <c r="S721" s="51"/>
      <c r="T721" s="51"/>
    </row>
    <row r="722" spans="1:20" ht="15.75" customHeight="1">
      <c r="A722" s="669"/>
      <c r="B722" s="51"/>
      <c r="C722" s="51"/>
      <c r="D722" s="51"/>
      <c r="E722" s="51"/>
      <c r="F722" s="669"/>
      <c r="G722" s="669"/>
      <c r="H722" s="660"/>
      <c r="I722" s="660"/>
      <c r="J722" s="660"/>
      <c r="K722" s="660"/>
      <c r="L722" s="660"/>
      <c r="M722" s="660"/>
      <c r="N722" s="660"/>
      <c r="O722" s="660"/>
      <c r="P722" s="660"/>
      <c r="Q722" s="660"/>
      <c r="R722" s="660"/>
      <c r="S722" s="51"/>
      <c r="T722" s="51"/>
    </row>
    <row r="723" spans="1:20" ht="15.75" customHeight="1">
      <c r="A723" s="669"/>
      <c r="B723" s="51"/>
      <c r="C723" s="51"/>
      <c r="D723" s="51"/>
      <c r="E723" s="51"/>
      <c r="F723" s="669"/>
      <c r="G723" s="669"/>
      <c r="H723" s="660"/>
      <c r="I723" s="660"/>
      <c r="J723" s="660"/>
      <c r="K723" s="660"/>
      <c r="L723" s="660"/>
      <c r="M723" s="660"/>
      <c r="N723" s="660"/>
      <c r="O723" s="660"/>
      <c r="P723" s="660"/>
      <c r="Q723" s="660"/>
      <c r="R723" s="660"/>
      <c r="S723" s="51"/>
      <c r="T723" s="51"/>
    </row>
    <row r="724" spans="1:20" ht="15.75" customHeight="1">
      <c r="A724" s="669"/>
      <c r="B724" s="51"/>
      <c r="C724" s="51"/>
      <c r="D724" s="51"/>
      <c r="E724" s="51"/>
      <c r="F724" s="669"/>
      <c r="G724" s="669"/>
      <c r="H724" s="660"/>
      <c r="I724" s="660"/>
      <c r="J724" s="660"/>
      <c r="K724" s="660"/>
      <c r="L724" s="660"/>
      <c r="M724" s="660"/>
      <c r="N724" s="660"/>
      <c r="O724" s="660"/>
      <c r="P724" s="660"/>
      <c r="Q724" s="660"/>
      <c r="R724" s="660"/>
      <c r="S724" s="51"/>
      <c r="T724" s="51"/>
    </row>
    <row r="725" spans="1:20" ht="15.75" customHeight="1">
      <c r="A725" s="669"/>
      <c r="B725" s="51"/>
      <c r="C725" s="51"/>
      <c r="D725" s="51"/>
      <c r="E725" s="51"/>
      <c r="F725" s="669"/>
      <c r="G725" s="669"/>
      <c r="H725" s="660"/>
      <c r="I725" s="660"/>
      <c r="J725" s="660"/>
      <c r="K725" s="660"/>
      <c r="L725" s="660"/>
      <c r="M725" s="660"/>
      <c r="N725" s="660"/>
      <c r="O725" s="660"/>
      <c r="P725" s="660"/>
      <c r="Q725" s="660"/>
      <c r="R725" s="660"/>
      <c r="S725" s="51"/>
      <c r="T725" s="51"/>
    </row>
    <row r="726" spans="1:20" ht="15.75" customHeight="1">
      <c r="A726" s="669"/>
      <c r="B726" s="51"/>
      <c r="C726" s="51"/>
      <c r="D726" s="51"/>
      <c r="E726" s="51"/>
      <c r="F726" s="669"/>
      <c r="G726" s="669"/>
      <c r="H726" s="660"/>
      <c r="I726" s="660"/>
      <c r="J726" s="660"/>
      <c r="K726" s="660"/>
      <c r="L726" s="660"/>
      <c r="M726" s="660"/>
      <c r="N726" s="660"/>
      <c r="O726" s="660"/>
      <c r="P726" s="660"/>
      <c r="Q726" s="660"/>
      <c r="R726" s="660"/>
      <c r="S726" s="51"/>
      <c r="T726" s="51"/>
    </row>
    <row r="727" spans="1:20" ht="15.75" customHeight="1">
      <c r="A727" s="669"/>
      <c r="B727" s="51"/>
      <c r="C727" s="51"/>
      <c r="D727" s="51"/>
      <c r="E727" s="51"/>
      <c r="F727" s="669"/>
      <c r="G727" s="669"/>
      <c r="H727" s="660"/>
      <c r="I727" s="660"/>
      <c r="J727" s="660"/>
      <c r="K727" s="660"/>
      <c r="L727" s="660"/>
      <c r="M727" s="660"/>
      <c r="N727" s="660"/>
      <c r="O727" s="660"/>
      <c r="P727" s="660"/>
      <c r="Q727" s="660"/>
      <c r="R727" s="660"/>
      <c r="S727" s="51"/>
      <c r="T727" s="51"/>
    </row>
    <row r="728" spans="1:20" ht="15.75" customHeight="1">
      <c r="A728" s="669"/>
      <c r="B728" s="51"/>
      <c r="C728" s="51"/>
      <c r="D728" s="51"/>
      <c r="E728" s="51"/>
      <c r="F728" s="669"/>
      <c r="G728" s="669"/>
      <c r="H728" s="660"/>
      <c r="I728" s="660"/>
      <c r="J728" s="660"/>
      <c r="K728" s="660"/>
      <c r="L728" s="660"/>
      <c r="M728" s="660"/>
      <c r="N728" s="660"/>
      <c r="O728" s="660"/>
      <c r="P728" s="660"/>
      <c r="Q728" s="660"/>
      <c r="R728" s="660"/>
      <c r="S728" s="51"/>
      <c r="T728" s="51"/>
    </row>
    <row r="729" spans="1:20" ht="15.75" customHeight="1">
      <c r="A729" s="669"/>
      <c r="B729" s="51"/>
      <c r="C729" s="51"/>
      <c r="D729" s="51"/>
      <c r="E729" s="51"/>
      <c r="F729" s="669"/>
      <c r="G729" s="669"/>
      <c r="H729" s="660"/>
      <c r="I729" s="660"/>
      <c r="J729" s="660"/>
      <c r="K729" s="660"/>
      <c r="L729" s="660"/>
      <c r="M729" s="660"/>
      <c r="N729" s="660"/>
      <c r="O729" s="660"/>
      <c r="P729" s="660"/>
      <c r="Q729" s="660"/>
      <c r="R729" s="660"/>
      <c r="S729" s="51"/>
      <c r="T729" s="51"/>
    </row>
    <row r="730" spans="1:20" ht="15.75" customHeight="1">
      <c r="A730" s="669"/>
      <c r="B730" s="51"/>
      <c r="C730" s="51"/>
      <c r="D730" s="51"/>
      <c r="E730" s="51"/>
      <c r="F730" s="669"/>
      <c r="G730" s="669"/>
      <c r="H730" s="660"/>
      <c r="I730" s="660"/>
      <c r="J730" s="660"/>
      <c r="K730" s="660"/>
      <c r="L730" s="660"/>
      <c r="M730" s="660"/>
      <c r="N730" s="660"/>
      <c r="O730" s="660"/>
      <c r="P730" s="660"/>
      <c r="Q730" s="660"/>
      <c r="R730" s="660"/>
      <c r="S730" s="51"/>
      <c r="T730" s="51"/>
    </row>
    <row r="731" spans="1:20" ht="15.75" customHeight="1">
      <c r="A731" s="669"/>
      <c r="B731" s="51"/>
      <c r="C731" s="51"/>
      <c r="D731" s="51"/>
      <c r="E731" s="51"/>
      <c r="F731" s="669"/>
      <c r="G731" s="669"/>
      <c r="H731" s="660"/>
      <c r="I731" s="660"/>
      <c r="J731" s="660"/>
      <c r="K731" s="660"/>
      <c r="L731" s="660"/>
      <c r="M731" s="660"/>
      <c r="N731" s="660"/>
      <c r="O731" s="660"/>
      <c r="P731" s="660"/>
      <c r="Q731" s="660"/>
      <c r="R731" s="660"/>
      <c r="S731" s="51"/>
      <c r="T731" s="51"/>
    </row>
    <row r="732" spans="1:20" ht="15.75" customHeight="1">
      <c r="A732" s="669"/>
      <c r="B732" s="51"/>
      <c r="C732" s="51"/>
      <c r="D732" s="51"/>
      <c r="E732" s="51"/>
      <c r="F732" s="669"/>
      <c r="G732" s="669"/>
      <c r="H732" s="660"/>
      <c r="I732" s="660"/>
      <c r="J732" s="660"/>
      <c r="K732" s="660"/>
      <c r="L732" s="660"/>
      <c r="M732" s="660"/>
      <c r="N732" s="660"/>
      <c r="O732" s="660"/>
      <c r="P732" s="660"/>
      <c r="Q732" s="660"/>
      <c r="R732" s="660"/>
      <c r="S732" s="51"/>
      <c r="T732" s="51"/>
    </row>
    <row r="733" spans="1:20" ht="15.75" customHeight="1">
      <c r="A733" s="669"/>
      <c r="B733" s="51"/>
      <c r="C733" s="51"/>
      <c r="D733" s="51"/>
      <c r="E733" s="51"/>
      <c r="F733" s="669"/>
      <c r="G733" s="669"/>
      <c r="H733" s="660"/>
      <c r="I733" s="660"/>
      <c r="J733" s="660"/>
      <c r="K733" s="660"/>
      <c r="L733" s="660"/>
      <c r="M733" s="660"/>
      <c r="N733" s="660"/>
      <c r="O733" s="660"/>
      <c r="P733" s="660"/>
      <c r="Q733" s="660"/>
      <c r="R733" s="660"/>
      <c r="S733" s="51"/>
      <c r="T733" s="51"/>
    </row>
    <row r="734" spans="1:20" ht="15.75" customHeight="1">
      <c r="A734" s="669"/>
      <c r="B734" s="51"/>
      <c r="C734" s="51"/>
      <c r="D734" s="51"/>
      <c r="E734" s="51"/>
      <c r="F734" s="669"/>
      <c r="G734" s="669"/>
      <c r="H734" s="660"/>
      <c r="I734" s="660"/>
      <c r="J734" s="660"/>
      <c r="K734" s="660"/>
      <c r="L734" s="660"/>
      <c r="M734" s="660"/>
      <c r="N734" s="660"/>
      <c r="O734" s="660"/>
      <c r="P734" s="660"/>
      <c r="Q734" s="660"/>
      <c r="R734" s="660"/>
      <c r="S734" s="51"/>
      <c r="T734" s="51"/>
    </row>
    <row r="735" spans="1:20" ht="15.75" customHeight="1">
      <c r="A735" s="669"/>
      <c r="B735" s="51"/>
      <c r="C735" s="51"/>
      <c r="D735" s="51"/>
      <c r="E735" s="51"/>
      <c r="F735" s="669"/>
      <c r="G735" s="669"/>
      <c r="H735" s="660"/>
      <c r="I735" s="660"/>
      <c r="J735" s="660"/>
      <c r="K735" s="660"/>
      <c r="L735" s="660"/>
      <c r="M735" s="660"/>
      <c r="N735" s="660"/>
      <c r="O735" s="660"/>
      <c r="P735" s="660"/>
      <c r="Q735" s="660"/>
      <c r="R735" s="660"/>
      <c r="S735" s="51"/>
      <c r="T735" s="51"/>
    </row>
    <row r="736" spans="1:20" ht="15.75" customHeight="1">
      <c r="A736" s="669"/>
      <c r="B736" s="51"/>
      <c r="C736" s="51"/>
      <c r="D736" s="51"/>
      <c r="E736" s="51"/>
      <c r="F736" s="669"/>
      <c r="G736" s="669"/>
      <c r="H736" s="660"/>
      <c r="I736" s="660"/>
      <c r="J736" s="660"/>
      <c r="K736" s="660"/>
      <c r="L736" s="660"/>
      <c r="M736" s="660"/>
      <c r="N736" s="660"/>
      <c r="O736" s="660"/>
      <c r="P736" s="660"/>
      <c r="Q736" s="660"/>
      <c r="R736" s="660"/>
      <c r="S736" s="51"/>
      <c r="T736" s="51"/>
    </row>
    <row r="737" spans="1:20" ht="15.75" customHeight="1">
      <c r="A737" s="669"/>
      <c r="B737" s="51"/>
      <c r="C737" s="51"/>
      <c r="D737" s="51"/>
      <c r="E737" s="51"/>
      <c r="F737" s="669"/>
      <c r="G737" s="669"/>
      <c r="H737" s="660"/>
      <c r="I737" s="660"/>
      <c r="J737" s="660"/>
      <c r="K737" s="660"/>
      <c r="L737" s="660"/>
      <c r="M737" s="660"/>
      <c r="N737" s="660"/>
      <c r="O737" s="660"/>
      <c r="P737" s="660"/>
      <c r="Q737" s="660"/>
      <c r="R737" s="660"/>
      <c r="S737" s="51"/>
      <c r="T737" s="51"/>
    </row>
    <row r="738" spans="1:20" ht="15.75" customHeight="1">
      <c r="A738" s="669"/>
      <c r="B738" s="51"/>
      <c r="C738" s="51"/>
      <c r="D738" s="51"/>
      <c r="E738" s="51"/>
      <c r="F738" s="669"/>
      <c r="G738" s="669"/>
      <c r="H738" s="660"/>
      <c r="I738" s="660"/>
      <c r="J738" s="660"/>
      <c r="K738" s="660"/>
      <c r="L738" s="660"/>
      <c r="M738" s="660"/>
      <c r="N738" s="660"/>
      <c r="O738" s="660"/>
      <c r="P738" s="660"/>
      <c r="Q738" s="660"/>
      <c r="R738" s="660"/>
      <c r="S738" s="51"/>
      <c r="T738" s="51"/>
    </row>
    <row r="739" spans="1:20" ht="15.75" customHeight="1">
      <c r="A739" s="669"/>
      <c r="B739" s="51"/>
      <c r="C739" s="51"/>
      <c r="D739" s="51"/>
      <c r="E739" s="51"/>
      <c r="F739" s="669"/>
      <c r="G739" s="669"/>
      <c r="H739" s="660"/>
      <c r="I739" s="660"/>
      <c r="J739" s="660"/>
      <c r="K739" s="660"/>
      <c r="L739" s="660"/>
      <c r="M739" s="660"/>
      <c r="N739" s="660"/>
      <c r="O739" s="660"/>
      <c r="P739" s="660"/>
      <c r="Q739" s="660"/>
      <c r="R739" s="660"/>
      <c r="S739" s="51"/>
      <c r="T739" s="51"/>
    </row>
    <row r="740" spans="1:20" ht="15.75" customHeight="1">
      <c r="A740" s="669"/>
      <c r="B740" s="51"/>
      <c r="C740" s="51"/>
      <c r="D740" s="51"/>
      <c r="E740" s="51"/>
      <c r="F740" s="669"/>
      <c r="G740" s="669"/>
      <c r="H740" s="660"/>
      <c r="I740" s="660"/>
      <c r="J740" s="660"/>
      <c r="K740" s="660"/>
      <c r="L740" s="660"/>
      <c r="M740" s="660"/>
      <c r="N740" s="660"/>
      <c r="O740" s="660"/>
      <c r="P740" s="660"/>
      <c r="Q740" s="660"/>
      <c r="R740" s="660"/>
      <c r="S740" s="51"/>
      <c r="T740" s="51"/>
    </row>
    <row r="741" spans="1:20" ht="15.75" customHeight="1">
      <c r="A741" s="669"/>
      <c r="B741" s="51"/>
      <c r="C741" s="51"/>
      <c r="D741" s="51"/>
      <c r="E741" s="51"/>
      <c r="F741" s="669"/>
      <c r="G741" s="669"/>
      <c r="H741" s="660"/>
      <c r="I741" s="660"/>
      <c r="J741" s="660"/>
      <c r="K741" s="660"/>
      <c r="L741" s="660"/>
      <c r="M741" s="660"/>
      <c r="N741" s="660"/>
      <c r="O741" s="660"/>
      <c r="P741" s="660"/>
      <c r="Q741" s="660"/>
      <c r="R741" s="660"/>
      <c r="S741" s="51"/>
      <c r="T741" s="51"/>
    </row>
    <row r="742" spans="1:20" ht="15.75" customHeight="1">
      <c r="A742" s="669"/>
      <c r="B742" s="51"/>
      <c r="C742" s="51"/>
      <c r="D742" s="51"/>
      <c r="E742" s="51"/>
      <c r="F742" s="669"/>
      <c r="G742" s="669"/>
      <c r="H742" s="660"/>
      <c r="I742" s="660"/>
      <c r="J742" s="660"/>
      <c r="K742" s="660"/>
      <c r="L742" s="660"/>
      <c r="M742" s="660"/>
      <c r="N742" s="660"/>
      <c r="O742" s="660"/>
      <c r="P742" s="660"/>
      <c r="Q742" s="660"/>
      <c r="R742" s="660"/>
      <c r="S742" s="51"/>
      <c r="T742" s="51"/>
    </row>
    <row r="743" spans="1:20" ht="15.75" customHeight="1">
      <c r="A743" s="669"/>
      <c r="B743" s="51"/>
      <c r="C743" s="51"/>
      <c r="D743" s="51"/>
      <c r="E743" s="51"/>
      <c r="F743" s="669"/>
      <c r="G743" s="669"/>
      <c r="H743" s="660"/>
      <c r="I743" s="660"/>
      <c r="J743" s="660"/>
      <c r="K743" s="660"/>
      <c r="L743" s="660"/>
      <c r="M743" s="660"/>
      <c r="N743" s="660"/>
      <c r="O743" s="660"/>
      <c r="P743" s="660"/>
      <c r="Q743" s="660"/>
      <c r="R743" s="660"/>
      <c r="S743" s="51"/>
      <c r="T743" s="51"/>
    </row>
    <row r="744" spans="1:20" ht="15.75" customHeight="1">
      <c r="A744" s="669"/>
      <c r="B744" s="51"/>
      <c r="C744" s="51"/>
      <c r="D744" s="51"/>
      <c r="E744" s="51"/>
      <c r="F744" s="669"/>
      <c r="G744" s="669"/>
      <c r="H744" s="660"/>
      <c r="I744" s="660"/>
      <c r="J744" s="660"/>
      <c r="K744" s="660"/>
      <c r="L744" s="660"/>
      <c r="M744" s="660"/>
      <c r="N744" s="660"/>
      <c r="O744" s="660"/>
      <c r="P744" s="660"/>
      <c r="Q744" s="660"/>
      <c r="R744" s="660"/>
      <c r="S744" s="51"/>
      <c r="T744" s="51"/>
    </row>
    <row r="745" spans="1:20" ht="15.75" customHeight="1">
      <c r="A745" s="669"/>
      <c r="B745" s="51"/>
      <c r="C745" s="51"/>
      <c r="D745" s="51"/>
      <c r="E745" s="51"/>
      <c r="F745" s="669"/>
      <c r="G745" s="669"/>
      <c r="H745" s="660"/>
      <c r="I745" s="660"/>
      <c r="J745" s="660"/>
      <c r="K745" s="660"/>
      <c r="L745" s="660"/>
      <c r="M745" s="660"/>
      <c r="N745" s="660"/>
      <c r="O745" s="660"/>
      <c r="P745" s="660"/>
      <c r="Q745" s="660"/>
      <c r="R745" s="660"/>
      <c r="S745" s="51"/>
      <c r="T745" s="51"/>
    </row>
    <row r="746" spans="1:20" ht="15.75" customHeight="1">
      <c r="A746" s="669"/>
      <c r="B746" s="51"/>
      <c r="C746" s="51"/>
      <c r="D746" s="51"/>
      <c r="E746" s="51"/>
      <c r="F746" s="669"/>
      <c r="G746" s="669"/>
      <c r="H746" s="660"/>
      <c r="I746" s="660"/>
      <c r="J746" s="660"/>
      <c r="K746" s="660"/>
      <c r="L746" s="660"/>
      <c r="M746" s="660"/>
      <c r="N746" s="660"/>
      <c r="O746" s="660"/>
      <c r="P746" s="660"/>
      <c r="Q746" s="660"/>
      <c r="R746" s="660"/>
      <c r="S746" s="51"/>
      <c r="T746" s="51"/>
    </row>
    <row r="747" spans="1:20" ht="15.75" customHeight="1">
      <c r="A747" s="669"/>
      <c r="B747" s="51"/>
      <c r="C747" s="51"/>
      <c r="D747" s="51"/>
      <c r="E747" s="51"/>
      <c r="F747" s="669"/>
      <c r="G747" s="669"/>
      <c r="H747" s="660"/>
      <c r="I747" s="660"/>
      <c r="J747" s="660"/>
      <c r="K747" s="660"/>
      <c r="L747" s="660"/>
      <c r="M747" s="660"/>
      <c r="N747" s="660"/>
      <c r="O747" s="660"/>
      <c r="P747" s="660"/>
      <c r="Q747" s="660"/>
      <c r="R747" s="660"/>
      <c r="S747" s="51"/>
      <c r="T747" s="51"/>
    </row>
    <row r="748" spans="1:20" ht="15.75" customHeight="1">
      <c r="A748" s="669"/>
      <c r="B748" s="51"/>
      <c r="C748" s="51"/>
      <c r="D748" s="51"/>
      <c r="E748" s="51"/>
      <c r="F748" s="669"/>
      <c r="G748" s="669"/>
      <c r="H748" s="660"/>
      <c r="I748" s="660"/>
      <c r="J748" s="660"/>
      <c r="K748" s="660"/>
      <c r="L748" s="660"/>
      <c r="M748" s="660"/>
      <c r="N748" s="660"/>
      <c r="O748" s="660"/>
      <c r="P748" s="660"/>
      <c r="Q748" s="660"/>
      <c r="R748" s="660"/>
      <c r="S748" s="51"/>
      <c r="T748" s="51"/>
    </row>
    <row r="749" spans="1:20" ht="15.75" customHeight="1">
      <c r="A749" s="669"/>
      <c r="B749" s="51"/>
      <c r="C749" s="51"/>
      <c r="D749" s="51"/>
      <c r="E749" s="51"/>
      <c r="F749" s="669"/>
      <c r="G749" s="669"/>
      <c r="H749" s="660"/>
      <c r="I749" s="660"/>
      <c r="J749" s="660"/>
      <c r="K749" s="660"/>
      <c r="L749" s="660"/>
      <c r="M749" s="660"/>
      <c r="N749" s="660"/>
      <c r="O749" s="660"/>
      <c r="P749" s="660"/>
      <c r="Q749" s="660"/>
      <c r="R749" s="660"/>
      <c r="S749" s="51"/>
      <c r="T749" s="51"/>
    </row>
    <row r="750" spans="1:20" ht="15.75" customHeight="1">
      <c r="A750" s="669"/>
      <c r="B750" s="51"/>
      <c r="C750" s="51"/>
      <c r="D750" s="51"/>
      <c r="E750" s="51"/>
      <c r="F750" s="669"/>
      <c r="G750" s="669"/>
      <c r="H750" s="660"/>
      <c r="I750" s="660"/>
      <c r="J750" s="660"/>
      <c r="K750" s="660"/>
      <c r="L750" s="660"/>
      <c r="M750" s="660"/>
      <c r="N750" s="660"/>
      <c r="O750" s="660"/>
      <c r="P750" s="660"/>
      <c r="Q750" s="660"/>
      <c r="R750" s="660"/>
      <c r="S750" s="51"/>
      <c r="T750" s="51"/>
    </row>
    <row r="751" spans="1:20" ht="15.75" customHeight="1">
      <c r="A751" s="669"/>
      <c r="B751" s="51"/>
      <c r="C751" s="51"/>
      <c r="D751" s="51"/>
      <c r="E751" s="51"/>
      <c r="F751" s="669"/>
      <c r="G751" s="669"/>
      <c r="H751" s="660"/>
      <c r="I751" s="660"/>
      <c r="J751" s="660"/>
      <c r="K751" s="660"/>
      <c r="L751" s="660"/>
      <c r="M751" s="660"/>
      <c r="N751" s="660"/>
      <c r="O751" s="660"/>
      <c r="P751" s="660"/>
      <c r="Q751" s="660"/>
      <c r="R751" s="660"/>
      <c r="S751" s="51"/>
      <c r="T751" s="51"/>
    </row>
    <row r="752" spans="1:20" ht="15.75" customHeight="1">
      <c r="A752" s="669"/>
      <c r="B752" s="51"/>
      <c r="C752" s="51"/>
      <c r="D752" s="51"/>
      <c r="E752" s="51"/>
      <c r="F752" s="669"/>
      <c r="G752" s="669"/>
      <c r="H752" s="660"/>
      <c r="I752" s="660"/>
      <c r="J752" s="660"/>
      <c r="K752" s="660"/>
      <c r="L752" s="660"/>
      <c r="M752" s="660"/>
      <c r="N752" s="660"/>
      <c r="O752" s="660"/>
      <c r="P752" s="660"/>
      <c r="Q752" s="660"/>
      <c r="R752" s="660"/>
      <c r="S752" s="51"/>
      <c r="T752" s="51"/>
    </row>
    <row r="753" spans="1:20" ht="15.75" customHeight="1">
      <c r="A753" s="669"/>
      <c r="B753" s="51"/>
      <c r="C753" s="51"/>
      <c r="D753" s="51"/>
      <c r="E753" s="51"/>
      <c r="F753" s="669"/>
      <c r="G753" s="669"/>
      <c r="H753" s="660"/>
      <c r="I753" s="660"/>
      <c r="J753" s="660"/>
      <c r="K753" s="660"/>
      <c r="L753" s="660"/>
      <c r="M753" s="660"/>
      <c r="N753" s="660"/>
      <c r="O753" s="660"/>
      <c r="P753" s="660"/>
      <c r="Q753" s="660"/>
      <c r="R753" s="660"/>
      <c r="S753" s="51"/>
      <c r="T753" s="51"/>
    </row>
    <row r="754" spans="1:20" ht="15.75" customHeight="1">
      <c r="A754" s="669"/>
      <c r="B754" s="51"/>
      <c r="C754" s="51"/>
      <c r="D754" s="51"/>
      <c r="E754" s="51"/>
      <c r="F754" s="669"/>
      <c r="G754" s="669"/>
      <c r="H754" s="660"/>
      <c r="I754" s="660"/>
      <c r="J754" s="660"/>
      <c r="K754" s="660"/>
      <c r="L754" s="660"/>
      <c r="M754" s="660"/>
      <c r="N754" s="660"/>
      <c r="O754" s="660"/>
      <c r="P754" s="660"/>
      <c r="Q754" s="660"/>
      <c r="R754" s="660"/>
      <c r="S754" s="51"/>
      <c r="T754" s="51"/>
    </row>
    <row r="755" spans="1:20" ht="15.75" customHeight="1">
      <c r="A755" s="669"/>
      <c r="B755" s="51"/>
      <c r="C755" s="51"/>
      <c r="D755" s="51"/>
      <c r="E755" s="51"/>
      <c r="F755" s="669"/>
      <c r="G755" s="669"/>
      <c r="H755" s="660"/>
      <c r="I755" s="660"/>
      <c r="J755" s="660"/>
      <c r="K755" s="660"/>
      <c r="L755" s="660"/>
      <c r="M755" s="660"/>
      <c r="N755" s="660"/>
      <c r="O755" s="660"/>
      <c r="P755" s="660"/>
      <c r="Q755" s="660"/>
      <c r="R755" s="660"/>
      <c r="S755" s="51"/>
      <c r="T755" s="51"/>
    </row>
    <row r="756" spans="1:20" ht="15.75" customHeight="1">
      <c r="A756" s="669"/>
      <c r="B756" s="51"/>
      <c r="C756" s="51"/>
      <c r="D756" s="51"/>
      <c r="E756" s="51"/>
      <c r="F756" s="669"/>
      <c r="G756" s="669"/>
      <c r="H756" s="660"/>
      <c r="I756" s="660"/>
      <c r="J756" s="660"/>
      <c r="K756" s="660"/>
      <c r="L756" s="660"/>
      <c r="M756" s="660"/>
      <c r="N756" s="660"/>
      <c r="O756" s="660"/>
      <c r="P756" s="660"/>
      <c r="Q756" s="660"/>
      <c r="R756" s="660"/>
      <c r="S756" s="51"/>
      <c r="T756" s="51"/>
    </row>
    <row r="757" spans="1:20" ht="15.75" customHeight="1">
      <c r="A757" s="669"/>
      <c r="B757" s="51"/>
      <c r="C757" s="51"/>
      <c r="D757" s="51"/>
      <c r="E757" s="51"/>
      <c r="F757" s="669"/>
      <c r="G757" s="669"/>
      <c r="H757" s="660"/>
      <c r="I757" s="660"/>
      <c r="J757" s="660"/>
      <c r="K757" s="660"/>
      <c r="L757" s="660"/>
      <c r="M757" s="660"/>
      <c r="N757" s="660"/>
      <c r="O757" s="660"/>
      <c r="P757" s="660"/>
      <c r="Q757" s="660"/>
      <c r="R757" s="660"/>
      <c r="S757" s="51"/>
      <c r="T757" s="51"/>
    </row>
    <row r="758" spans="1:20" ht="15.75" customHeight="1">
      <c r="A758" s="669"/>
      <c r="B758" s="51"/>
      <c r="C758" s="51"/>
      <c r="D758" s="51"/>
      <c r="E758" s="51"/>
      <c r="F758" s="669"/>
      <c r="G758" s="669"/>
      <c r="H758" s="660"/>
      <c r="I758" s="660"/>
      <c r="J758" s="660"/>
      <c r="K758" s="660"/>
      <c r="L758" s="660"/>
      <c r="M758" s="660"/>
      <c r="N758" s="660"/>
      <c r="O758" s="660"/>
      <c r="P758" s="660"/>
      <c r="Q758" s="660"/>
      <c r="R758" s="660"/>
      <c r="S758" s="51"/>
      <c r="T758" s="51"/>
    </row>
    <row r="759" spans="1:20" ht="15.75" customHeight="1">
      <c r="A759" s="669"/>
      <c r="B759" s="51"/>
      <c r="C759" s="51"/>
      <c r="D759" s="51"/>
      <c r="E759" s="51"/>
      <c r="F759" s="669"/>
      <c r="G759" s="669"/>
      <c r="H759" s="660"/>
      <c r="I759" s="660"/>
      <c r="J759" s="660"/>
      <c r="K759" s="660"/>
      <c r="L759" s="660"/>
      <c r="M759" s="660"/>
      <c r="N759" s="660"/>
      <c r="O759" s="660"/>
      <c r="P759" s="660"/>
      <c r="Q759" s="660"/>
      <c r="R759" s="660"/>
      <c r="S759" s="51"/>
      <c r="T759" s="51"/>
    </row>
    <row r="760" spans="1:20" ht="15.75" customHeight="1">
      <c r="A760" s="669"/>
      <c r="B760" s="51"/>
      <c r="C760" s="51"/>
      <c r="D760" s="51"/>
      <c r="E760" s="51"/>
      <c r="F760" s="669"/>
      <c r="G760" s="669"/>
      <c r="H760" s="660"/>
      <c r="I760" s="660"/>
      <c r="J760" s="660"/>
      <c r="K760" s="660"/>
      <c r="L760" s="660"/>
      <c r="M760" s="660"/>
      <c r="N760" s="660"/>
      <c r="O760" s="660"/>
      <c r="P760" s="660"/>
      <c r="Q760" s="660"/>
      <c r="R760" s="660"/>
      <c r="S760" s="51"/>
      <c r="T760" s="51"/>
    </row>
    <row r="761" spans="1:20" ht="15.75" customHeight="1">
      <c r="A761" s="669"/>
      <c r="B761" s="51"/>
      <c r="C761" s="51"/>
      <c r="D761" s="51"/>
      <c r="E761" s="51"/>
      <c r="F761" s="669"/>
      <c r="G761" s="669"/>
      <c r="H761" s="660"/>
      <c r="I761" s="660"/>
      <c r="J761" s="660"/>
      <c r="K761" s="660"/>
      <c r="L761" s="660"/>
      <c r="M761" s="660"/>
      <c r="N761" s="660"/>
      <c r="O761" s="660"/>
      <c r="P761" s="660"/>
      <c r="Q761" s="660"/>
      <c r="R761" s="660"/>
      <c r="S761" s="51"/>
      <c r="T761" s="51"/>
    </row>
    <row r="762" spans="1:20" ht="15.75" customHeight="1">
      <c r="A762" s="669"/>
      <c r="B762" s="51"/>
      <c r="C762" s="51"/>
      <c r="D762" s="51"/>
      <c r="E762" s="51"/>
      <c r="F762" s="669"/>
      <c r="G762" s="669"/>
      <c r="H762" s="660"/>
      <c r="I762" s="660"/>
      <c r="J762" s="660"/>
      <c r="K762" s="660"/>
      <c r="L762" s="660"/>
      <c r="M762" s="660"/>
      <c r="N762" s="660"/>
      <c r="O762" s="660"/>
      <c r="P762" s="660"/>
      <c r="Q762" s="660"/>
      <c r="R762" s="660"/>
      <c r="S762" s="51"/>
      <c r="T762" s="51"/>
    </row>
    <row r="763" spans="1:20" ht="15.75" customHeight="1">
      <c r="A763" s="669"/>
      <c r="B763" s="51"/>
      <c r="C763" s="51"/>
      <c r="D763" s="51"/>
      <c r="E763" s="51"/>
      <c r="F763" s="669"/>
      <c r="G763" s="669"/>
      <c r="H763" s="660"/>
      <c r="I763" s="660"/>
      <c r="J763" s="660"/>
      <c r="K763" s="660"/>
      <c r="L763" s="660"/>
      <c r="M763" s="660"/>
      <c r="N763" s="660"/>
      <c r="O763" s="660"/>
      <c r="P763" s="660"/>
      <c r="Q763" s="660"/>
      <c r="R763" s="660"/>
      <c r="S763" s="51"/>
      <c r="T763" s="51"/>
    </row>
    <row r="764" spans="1:20" ht="15.75" customHeight="1">
      <c r="A764" s="669"/>
      <c r="B764" s="51"/>
      <c r="C764" s="51"/>
      <c r="D764" s="51"/>
      <c r="E764" s="51"/>
      <c r="F764" s="669"/>
      <c r="G764" s="669"/>
      <c r="H764" s="660"/>
      <c r="I764" s="660"/>
      <c r="J764" s="660"/>
      <c r="K764" s="660"/>
      <c r="L764" s="660"/>
      <c r="M764" s="660"/>
      <c r="N764" s="660"/>
      <c r="O764" s="660"/>
      <c r="P764" s="660"/>
      <c r="Q764" s="660"/>
      <c r="R764" s="660"/>
      <c r="S764" s="51"/>
      <c r="T764" s="51"/>
    </row>
    <row r="765" spans="1:20" ht="15.75" customHeight="1">
      <c r="A765" s="669"/>
      <c r="B765" s="51"/>
      <c r="C765" s="51"/>
      <c r="D765" s="51"/>
      <c r="E765" s="51"/>
      <c r="F765" s="669"/>
      <c r="G765" s="669"/>
      <c r="H765" s="660"/>
      <c r="I765" s="660"/>
      <c r="J765" s="660"/>
      <c r="K765" s="660"/>
      <c r="L765" s="660"/>
      <c r="M765" s="660"/>
      <c r="N765" s="660"/>
      <c r="O765" s="660"/>
      <c r="P765" s="660"/>
      <c r="Q765" s="660"/>
      <c r="R765" s="660"/>
      <c r="S765" s="51"/>
      <c r="T765" s="51"/>
    </row>
    <row r="766" spans="1:20" ht="15.75" customHeight="1">
      <c r="A766" s="669"/>
      <c r="B766" s="51"/>
      <c r="C766" s="51"/>
      <c r="D766" s="51"/>
      <c r="E766" s="51"/>
      <c r="F766" s="669"/>
      <c r="G766" s="669"/>
      <c r="H766" s="660"/>
      <c r="I766" s="660"/>
      <c r="J766" s="660"/>
      <c r="K766" s="660"/>
      <c r="L766" s="660"/>
      <c r="M766" s="660"/>
      <c r="N766" s="660"/>
      <c r="O766" s="660"/>
      <c r="P766" s="660"/>
      <c r="Q766" s="660"/>
      <c r="R766" s="660"/>
      <c r="S766" s="51"/>
      <c r="T766" s="51"/>
    </row>
    <row r="767" spans="1:20" ht="15.75" customHeight="1">
      <c r="A767" s="669"/>
      <c r="B767" s="51"/>
      <c r="C767" s="51"/>
      <c r="D767" s="51"/>
      <c r="E767" s="51"/>
      <c r="F767" s="669"/>
      <c r="G767" s="669"/>
      <c r="H767" s="660"/>
      <c r="I767" s="660"/>
      <c r="J767" s="660"/>
      <c r="K767" s="660"/>
      <c r="L767" s="660"/>
      <c r="M767" s="660"/>
      <c r="N767" s="660"/>
      <c r="O767" s="660"/>
      <c r="P767" s="660"/>
      <c r="Q767" s="660"/>
      <c r="R767" s="660"/>
      <c r="S767" s="51"/>
      <c r="T767" s="51"/>
    </row>
    <row r="768" spans="1:20" ht="15.75" customHeight="1">
      <c r="A768" s="669"/>
      <c r="B768" s="51"/>
      <c r="C768" s="51"/>
      <c r="D768" s="51"/>
      <c r="E768" s="51"/>
      <c r="F768" s="669"/>
      <c r="G768" s="669"/>
      <c r="H768" s="660"/>
      <c r="I768" s="660"/>
      <c r="J768" s="660"/>
      <c r="K768" s="660"/>
      <c r="L768" s="660"/>
      <c r="M768" s="660"/>
      <c r="N768" s="660"/>
      <c r="O768" s="660"/>
      <c r="P768" s="660"/>
      <c r="Q768" s="660"/>
      <c r="R768" s="660"/>
      <c r="S768" s="51"/>
      <c r="T768" s="51"/>
    </row>
    <row r="769" spans="1:20" ht="15.75" customHeight="1">
      <c r="A769" s="669"/>
      <c r="B769" s="51"/>
      <c r="C769" s="51"/>
      <c r="D769" s="51"/>
      <c r="E769" s="51"/>
      <c r="F769" s="669"/>
      <c r="G769" s="669"/>
      <c r="H769" s="660"/>
      <c r="I769" s="660"/>
      <c r="J769" s="660"/>
      <c r="K769" s="660"/>
      <c r="L769" s="660"/>
      <c r="M769" s="660"/>
      <c r="N769" s="660"/>
      <c r="O769" s="660"/>
      <c r="P769" s="660"/>
      <c r="Q769" s="660"/>
      <c r="R769" s="660"/>
      <c r="S769" s="51"/>
      <c r="T769" s="51"/>
    </row>
    <row r="770" spans="1:20" ht="15.75" customHeight="1">
      <c r="A770" s="669"/>
      <c r="B770" s="51"/>
      <c r="C770" s="51"/>
      <c r="D770" s="51"/>
      <c r="E770" s="51"/>
      <c r="F770" s="669"/>
      <c r="G770" s="669"/>
      <c r="H770" s="660"/>
      <c r="I770" s="660"/>
      <c r="J770" s="660"/>
      <c r="K770" s="660"/>
      <c r="L770" s="660"/>
      <c r="M770" s="660"/>
      <c r="N770" s="660"/>
      <c r="O770" s="660"/>
      <c r="P770" s="660"/>
      <c r="Q770" s="660"/>
      <c r="R770" s="660"/>
      <c r="S770" s="51"/>
      <c r="T770" s="51"/>
    </row>
    <row r="771" spans="1:20" ht="15.75" customHeight="1">
      <c r="A771" s="669"/>
      <c r="B771" s="51"/>
      <c r="C771" s="51"/>
      <c r="D771" s="51"/>
      <c r="E771" s="51"/>
      <c r="F771" s="669"/>
      <c r="G771" s="669"/>
      <c r="H771" s="660"/>
      <c r="I771" s="660"/>
      <c r="J771" s="660"/>
      <c r="K771" s="660"/>
      <c r="L771" s="660"/>
      <c r="M771" s="660"/>
      <c r="N771" s="660"/>
      <c r="O771" s="660"/>
      <c r="P771" s="660"/>
      <c r="Q771" s="660"/>
      <c r="R771" s="660"/>
      <c r="S771" s="51"/>
      <c r="T771" s="51"/>
    </row>
    <row r="772" spans="1:20" ht="15.75" customHeight="1">
      <c r="A772" s="669"/>
      <c r="B772" s="51"/>
      <c r="C772" s="51"/>
      <c r="D772" s="51"/>
      <c r="E772" s="51"/>
      <c r="F772" s="669"/>
      <c r="G772" s="669"/>
      <c r="H772" s="660"/>
      <c r="I772" s="660"/>
      <c r="J772" s="660"/>
      <c r="K772" s="660"/>
      <c r="L772" s="660"/>
      <c r="M772" s="660"/>
      <c r="N772" s="660"/>
      <c r="O772" s="660"/>
      <c r="P772" s="660"/>
      <c r="Q772" s="660"/>
      <c r="R772" s="660"/>
      <c r="S772" s="51"/>
      <c r="T772" s="51"/>
    </row>
    <row r="773" spans="1:20" ht="15.75" customHeight="1">
      <c r="A773" s="669"/>
      <c r="B773" s="51"/>
      <c r="C773" s="51"/>
      <c r="D773" s="51"/>
      <c r="E773" s="51"/>
      <c r="F773" s="669"/>
      <c r="G773" s="669"/>
      <c r="H773" s="660"/>
      <c r="I773" s="660"/>
      <c r="J773" s="660"/>
      <c r="K773" s="660"/>
      <c r="L773" s="660"/>
      <c r="M773" s="660"/>
      <c r="N773" s="660"/>
      <c r="O773" s="660"/>
      <c r="P773" s="660"/>
      <c r="Q773" s="660"/>
      <c r="R773" s="660"/>
      <c r="S773" s="51"/>
      <c r="T773" s="51"/>
    </row>
    <row r="774" spans="1:20" ht="15.75" customHeight="1">
      <c r="A774" s="669"/>
      <c r="B774" s="51"/>
      <c r="C774" s="51"/>
      <c r="D774" s="51"/>
      <c r="E774" s="51"/>
      <c r="F774" s="669"/>
      <c r="G774" s="669"/>
      <c r="H774" s="660"/>
      <c r="I774" s="660"/>
      <c r="J774" s="660"/>
      <c r="K774" s="660"/>
      <c r="L774" s="660"/>
      <c r="M774" s="660"/>
      <c r="N774" s="660"/>
      <c r="O774" s="660"/>
      <c r="P774" s="660"/>
      <c r="Q774" s="660"/>
      <c r="R774" s="660"/>
      <c r="S774" s="51"/>
      <c r="T774" s="51"/>
    </row>
    <row r="775" spans="1:20" ht="15.75" customHeight="1">
      <c r="A775" s="669"/>
      <c r="B775" s="51"/>
      <c r="C775" s="51"/>
      <c r="D775" s="51"/>
      <c r="E775" s="51"/>
      <c r="F775" s="669"/>
      <c r="G775" s="669"/>
      <c r="H775" s="660"/>
      <c r="I775" s="660"/>
      <c r="J775" s="660"/>
      <c r="K775" s="660"/>
      <c r="L775" s="660"/>
      <c r="M775" s="660"/>
      <c r="N775" s="660"/>
      <c r="O775" s="660"/>
      <c r="P775" s="660"/>
      <c r="Q775" s="660"/>
      <c r="R775" s="660"/>
      <c r="S775" s="51"/>
      <c r="T775" s="51"/>
    </row>
    <row r="776" spans="1:20" ht="15.75" customHeight="1">
      <c r="A776" s="669"/>
      <c r="B776" s="51"/>
      <c r="C776" s="51"/>
      <c r="D776" s="51"/>
      <c r="E776" s="51"/>
      <c r="F776" s="669"/>
      <c r="G776" s="669"/>
      <c r="H776" s="660"/>
      <c r="I776" s="660"/>
      <c r="J776" s="660"/>
      <c r="K776" s="660"/>
      <c r="L776" s="660"/>
      <c r="M776" s="660"/>
      <c r="N776" s="660"/>
      <c r="O776" s="660"/>
      <c r="P776" s="660"/>
      <c r="Q776" s="660"/>
      <c r="R776" s="660"/>
      <c r="S776" s="51"/>
      <c r="T776" s="51"/>
    </row>
    <row r="777" spans="1:20" ht="15.75" customHeight="1">
      <c r="A777" s="669"/>
      <c r="B777" s="51"/>
      <c r="C777" s="51"/>
      <c r="D777" s="51"/>
      <c r="E777" s="51"/>
      <c r="F777" s="669"/>
      <c r="G777" s="669"/>
      <c r="H777" s="660"/>
      <c r="I777" s="660"/>
      <c r="J777" s="660"/>
      <c r="K777" s="660"/>
      <c r="L777" s="660"/>
      <c r="M777" s="660"/>
      <c r="N777" s="660"/>
      <c r="O777" s="660"/>
      <c r="P777" s="660"/>
      <c r="Q777" s="660"/>
      <c r="R777" s="660"/>
      <c r="S777" s="51"/>
      <c r="T777" s="51"/>
    </row>
    <row r="778" spans="1:20" ht="15.75" customHeight="1">
      <c r="A778" s="669"/>
      <c r="B778" s="51"/>
      <c r="C778" s="51"/>
      <c r="D778" s="51"/>
      <c r="E778" s="51"/>
      <c r="F778" s="669"/>
      <c r="G778" s="669"/>
      <c r="H778" s="660"/>
      <c r="I778" s="660"/>
      <c r="J778" s="660"/>
      <c r="K778" s="660"/>
      <c r="L778" s="660"/>
      <c r="M778" s="660"/>
      <c r="N778" s="660"/>
      <c r="O778" s="660"/>
      <c r="P778" s="660"/>
      <c r="Q778" s="660"/>
      <c r="R778" s="660"/>
      <c r="S778" s="51"/>
      <c r="T778" s="51"/>
    </row>
    <row r="779" spans="1:20" ht="15.75" customHeight="1">
      <c r="A779" s="669"/>
      <c r="B779" s="51"/>
      <c r="C779" s="51"/>
      <c r="D779" s="51"/>
      <c r="E779" s="51"/>
      <c r="F779" s="669"/>
      <c r="G779" s="669"/>
      <c r="H779" s="660"/>
      <c r="I779" s="660"/>
      <c r="J779" s="660"/>
      <c r="K779" s="660"/>
      <c r="L779" s="660"/>
      <c r="M779" s="660"/>
      <c r="N779" s="660"/>
      <c r="O779" s="660"/>
      <c r="P779" s="660"/>
      <c r="Q779" s="660"/>
      <c r="R779" s="660"/>
      <c r="S779" s="51"/>
      <c r="T779" s="51"/>
    </row>
    <row r="780" spans="1:20" ht="15.75" customHeight="1">
      <c r="A780" s="669"/>
      <c r="B780" s="51"/>
      <c r="C780" s="51"/>
      <c r="D780" s="51"/>
      <c r="E780" s="51"/>
      <c r="F780" s="669"/>
      <c r="G780" s="669"/>
      <c r="H780" s="660"/>
      <c r="I780" s="660"/>
      <c r="J780" s="660"/>
      <c r="K780" s="660"/>
      <c r="L780" s="660"/>
      <c r="M780" s="660"/>
      <c r="N780" s="660"/>
      <c r="O780" s="660"/>
      <c r="P780" s="660"/>
      <c r="Q780" s="660"/>
      <c r="R780" s="660"/>
      <c r="S780" s="51"/>
      <c r="T780" s="51"/>
    </row>
    <row r="781" spans="1:20" ht="15.75" customHeight="1">
      <c r="A781" s="669"/>
      <c r="B781" s="51"/>
      <c r="C781" s="51"/>
      <c r="D781" s="51"/>
      <c r="E781" s="51"/>
      <c r="F781" s="669"/>
      <c r="G781" s="669"/>
      <c r="H781" s="660"/>
      <c r="I781" s="660"/>
      <c r="J781" s="660"/>
      <c r="K781" s="660"/>
      <c r="L781" s="660"/>
      <c r="M781" s="660"/>
      <c r="N781" s="660"/>
      <c r="O781" s="660"/>
      <c r="P781" s="660"/>
      <c r="Q781" s="660"/>
      <c r="R781" s="660"/>
      <c r="S781" s="51"/>
      <c r="T781" s="51"/>
    </row>
    <row r="782" spans="1:20" ht="15.75" customHeight="1">
      <c r="A782" s="669"/>
      <c r="B782" s="51"/>
      <c r="C782" s="51"/>
      <c r="D782" s="51"/>
      <c r="E782" s="51"/>
      <c r="F782" s="669"/>
      <c r="G782" s="669"/>
      <c r="H782" s="660"/>
      <c r="I782" s="660"/>
      <c r="J782" s="660"/>
      <c r="K782" s="660"/>
      <c r="L782" s="660"/>
      <c r="M782" s="660"/>
      <c r="N782" s="660"/>
      <c r="O782" s="660"/>
      <c r="P782" s="660"/>
      <c r="Q782" s="660"/>
      <c r="R782" s="660"/>
      <c r="S782" s="51"/>
      <c r="T782" s="51"/>
    </row>
    <row r="783" spans="1:20" ht="15.75" customHeight="1">
      <c r="A783" s="669"/>
      <c r="B783" s="51"/>
      <c r="C783" s="51"/>
      <c r="D783" s="51"/>
      <c r="E783" s="51"/>
      <c r="F783" s="669"/>
      <c r="G783" s="669"/>
      <c r="H783" s="660"/>
      <c r="I783" s="660"/>
      <c r="J783" s="660"/>
      <c r="K783" s="660"/>
      <c r="L783" s="660"/>
      <c r="M783" s="660"/>
      <c r="N783" s="660"/>
      <c r="O783" s="660"/>
      <c r="P783" s="660"/>
      <c r="Q783" s="660"/>
      <c r="R783" s="660"/>
      <c r="S783" s="51"/>
      <c r="T783" s="51"/>
    </row>
    <row r="784" spans="1:20" ht="15.75" customHeight="1">
      <c r="A784" s="669"/>
      <c r="B784" s="51"/>
      <c r="C784" s="51"/>
      <c r="D784" s="51"/>
      <c r="E784" s="51"/>
      <c r="F784" s="669"/>
      <c r="G784" s="669"/>
      <c r="H784" s="660"/>
      <c r="I784" s="660"/>
      <c r="J784" s="660"/>
      <c r="K784" s="660"/>
      <c r="L784" s="660"/>
      <c r="M784" s="660"/>
      <c r="N784" s="660"/>
      <c r="O784" s="660"/>
      <c r="P784" s="660"/>
      <c r="Q784" s="660"/>
      <c r="R784" s="660"/>
      <c r="S784" s="51"/>
      <c r="T784" s="51"/>
    </row>
    <row r="785" spans="1:20" ht="15.75" customHeight="1">
      <c r="A785" s="669"/>
      <c r="B785" s="51"/>
      <c r="C785" s="51"/>
      <c r="D785" s="51"/>
      <c r="E785" s="51"/>
      <c r="F785" s="669"/>
      <c r="G785" s="669"/>
      <c r="H785" s="660"/>
      <c r="I785" s="660"/>
      <c r="J785" s="660"/>
      <c r="K785" s="660"/>
      <c r="L785" s="660"/>
      <c r="M785" s="660"/>
      <c r="N785" s="660"/>
      <c r="O785" s="660"/>
      <c r="P785" s="660"/>
      <c r="Q785" s="660"/>
      <c r="R785" s="660"/>
      <c r="S785" s="51"/>
      <c r="T785" s="51"/>
    </row>
    <row r="786" spans="1:20" ht="15.75" customHeight="1">
      <c r="A786" s="669"/>
      <c r="B786" s="51"/>
      <c r="C786" s="51"/>
      <c r="D786" s="51"/>
      <c r="E786" s="51"/>
      <c r="F786" s="669"/>
      <c r="G786" s="669"/>
      <c r="H786" s="660"/>
      <c r="I786" s="660"/>
      <c r="J786" s="660"/>
      <c r="K786" s="660"/>
      <c r="L786" s="660"/>
      <c r="M786" s="660"/>
      <c r="N786" s="660"/>
      <c r="O786" s="660"/>
      <c r="P786" s="660"/>
      <c r="Q786" s="660"/>
      <c r="R786" s="660"/>
      <c r="S786" s="51"/>
      <c r="T786" s="51"/>
    </row>
    <row r="787" spans="1:20" ht="15.75" customHeight="1">
      <c r="A787" s="669"/>
      <c r="B787" s="51"/>
      <c r="C787" s="51"/>
      <c r="D787" s="51"/>
      <c r="E787" s="51"/>
      <c r="F787" s="669"/>
      <c r="G787" s="669"/>
      <c r="H787" s="660"/>
      <c r="I787" s="660"/>
      <c r="J787" s="660"/>
      <c r="K787" s="660"/>
      <c r="L787" s="660"/>
      <c r="M787" s="660"/>
      <c r="N787" s="660"/>
      <c r="O787" s="660"/>
      <c r="P787" s="660"/>
      <c r="Q787" s="660"/>
      <c r="R787" s="660"/>
      <c r="S787" s="51"/>
      <c r="T787" s="51"/>
    </row>
    <row r="788" spans="1:20" ht="15.75" customHeight="1">
      <c r="A788" s="669"/>
      <c r="B788" s="51"/>
      <c r="C788" s="51"/>
      <c r="D788" s="51"/>
      <c r="E788" s="51"/>
      <c r="F788" s="669"/>
      <c r="G788" s="669"/>
      <c r="H788" s="660"/>
      <c r="I788" s="660"/>
      <c r="J788" s="660"/>
      <c r="K788" s="660"/>
      <c r="L788" s="660"/>
      <c r="M788" s="660"/>
      <c r="N788" s="660"/>
      <c r="O788" s="660"/>
      <c r="P788" s="660"/>
      <c r="Q788" s="660"/>
      <c r="R788" s="660"/>
      <c r="S788" s="51"/>
      <c r="T788" s="51"/>
    </row>
    <row r="789" spans="1:20" ht="15.75" customHeight="1">
      <c r="A789" s="669"/>
      <c r="B789" s="51"/>
      <c r="C789" s="51"/>
      <c r="D789" s="51"/>
      <c r="E789" s="51"/>
      <c r="F789" s="669"/>
      <c r="G789" s="669"/>
      <c r="H789" s="660"/>
      <c r="I789" s="660"/>
      <c r="J789" s="660"/>
      <c r="K789" s="660"/>
      <c r="L789" s="660"/>
      <c r="M789" s="660"/>
      <c r="N789" s="660"/>
      <c r="O789" s="660"/>
      <c r="P789" s="660"/>
      <c r="Q789" s="660"/>
      <c r="R789" s="660"/>
      <c r="S789" s="51"/>
      <c r="T789" s="51"/>
    </row>
    <row r="790" spans="1:20" ht="15.75" customHeight="1">
      <c r="A790" s="669"/>
      <c r="B790" s="51"/>
      <c r="C790" s="51"/>
      <c r="D790" s="51"/>
      <c r="E790" s="51"/>
      <c r="F790" s="669"/>
      <c r="G790" s="669"/>
      <c r="H790" s="660"/>
      <c r="I790" s="660"/>
      <c r="J790" s="660"/>
      <c r="K790" s="660"/>
      <c r="L790" s="660"/>
      <c r="M790" s="660"/>
      <c r="N790" s="660"/>
      <c r="O790" s="660"/>
      <c r="P790" s="660"/>
      <c r="Q790" s="660"/>
      <c r="R790" s="660"/>
      <c r="S790" s="51"/>
      <c r="T790" s="51"/>
    </row>
    <row r="791" spans="1:20" ht="15.75" customHeight="1">
      <c r="A791" s="669"/>
      <c r="B791" s="51"/>
      <c r="C791" s="51"/>
      <c r="D791" s="51"/>
      <c r="E791" s="51"/>
      <c r="F791" s="669"/>
      <c r="G791" s="669"/>
      <c r="H791" s="660"/>
      <c r="I791" s="660"/>
      <c r="J791" s="660"/>
      <c r="K791" s="660"/>
      <c r="L791" s="660"/>
      <c r="M791" s="660"/>
      <c r="N791" s="660"/>
      <c r="O791" s="660"/>
      <c r="P791" s="660"/>
      <c r="Q791" s="660"/>
      <c r="R791" s="660"/>
      <c r="S791" s="51"/>
      <c r="T791" s="51"/>
    </row>
    <row r="792" spans="1:20" ht="15.75" customHeight="1">
      <c r="A792" s="669"/>
      <c r="B792" s="51"/>
      <c r="C792" s="51"/>
      <c r="D792" s="51"/>
      <c r="E792" s="51"/>
      <c r="F792" s="669"/>
      <c r="G792" s="669"/>
      <c r="H792" s="660"/>
      <c r="I792" s="660"/>
      <c r="J792" s="660"/>
      <c r="K792" s="660"/>
      <c r="L792" s="660"/>
      <c r="M792" s="660"/>
      <c r="N792" s="660"/>
      <c r="O792" s="660"/>
      <c r="P792" s="660"/>
      <c r="Q792" s="660"/>
      <c r="R792" s="660"/>
      <c r="S792" s="51"/>
      <c r="T792" s="51"/>
    </row>
    <row r="793" spans="1:20" ht="15.75" customHeight="1">
      <c r="A793" s="669"/>
      <c r="B793" s="51"/>
      <c r="C793" s="51"/>
      <c r="D793" s="51"/>
      <c r="E793" s="51"/>
      <c r="F793" s="669"/>
      <c r="G793" s="669"/>
      <c r="H793" s="660"/>
      <c r="I793" s="660"/>
      <c r="J793" s="660"/>
      <c r="K793" s="660"/>
      <c r="L793" s="660"/>
      <c r="M793" s="660"/>
      <c r="N793" s="660"/>
      <c r="O793" s="660"/>
      <c r="P793" s="660"/>
      <c r="Q793" s="660"/>
      <c r="R793" s="660"/>
      <c r="S793" s="51"/>
      <c r="T793" s="51"/>
    </row>
    <row r="794" spans="1:20" ht="15.75" customHeight="1">
      <c r="A794" s="669"/>
      <c r="B794" s="51"/>
      <c r="C794" s="51"/>
      <c r="D794" s="51"/>
      <c r="E794" s="51"/>
      <c r="F794" s="669"/>
      <c r="G794" s="669"/>
      <c r="H794" s="660"/>
      <c r="I794" s="660"/>
      <c r="J794" s="660"/>
      <c r="K794" s="660"/>
      <c r="L794" s="660"/>
      <c r="M794" s="660"/>
      <c r="N794" s="660"/>
      <c r="O794" s="660"/>
      <c r="P794" s="660"/>
      <c r="Q794" s="660"/>
      <c r="R794" s="660"/>
      <c r="S794" s="51"/>
      <c r="T794" s="51"/>
    </row>
    <row r="795" spans="1:20" ht="15.75" customHeight="1">
      <c r="A795" s="669"/>
      <c r="B795" s="51"/>
      <c r="C795" s="51"/>
      <c r="D795" s="51"/>
      <c r="E795" s="51"/>
      <c r="F795" s="669"/>
      <c r="G795" s="669"/>
      <c r="H795" s="660"/>
      <c r="I795" s="660"/>
      <c r="J795" s="660"/>
      <c r="K795" s="660"/>
      <c r="L795" s="660"/>
      <c r="M795" s="660"/>
      <c r="N795" s="660"/>
      <c r="O795" s="660"/>
      <c r="P795" s="660"/>
      <c r="Q795" s="660"/>
      <c r="R795" s="660"/>
      <c r="S795" s="51"/>
      <c r="T795" s="51"/>
    </row>
    <row r="796" spans="1:20" ht="15.75" customHeight="1">
      <c r="A796" s="669"/>
      <c r="B796" s="51"/>
      <c r="C796" s="51"/>
      <c r="D796" s="51"/>
      <c r="E796" s="51"/>
      <c r="F796" s="669"/>
      <c r="G796" s="669"/>
      <c r="H796" s="660"/>
      <c r="I796" s="660"/>
      <c r="J796" s="660"/>
      <c r="K796" s="660"/>
      <c r="L796" s="660"/>
      <c r="M796" s="660"/>
      <c r="N796" s="660"/>
      <c r="O796" s="660"/>
      <c r="P796" s="660"/>
      <c r="Q796" s="660"/>
      <c r="R796" s="660"/>
      <c r="S796" s="51"/>
      <c r="T796" s="51"/>
    </row>
    <row r="797" spans="1:20" ht="15.75" customHeight="1">
      <c r="A797" s="669"/>
      <c r="B797" s="51"/>
      <c r="C797" s="51"/>
      <c r="D797" s="51"/>
      <c r="E797" s="51"/>
      <c r="F797" s="669"/>
      <c r="G797" s="669"/>
      <c r="H797" s="660"/>
      <c r="I797" s="660"/>
      <c r="J797" s="660"/>
      <c r="K797" s="660"/>
      <c r="L797" s="660"/>
      <c r="M797" s="660"/>
      <c r="N797" s="660"/>
      <c r="O797" s="660"/>
      <c r="P797" s="660"/>
      <c r="Q797" s="660"/>
      <c r="R797" s="660"/>
      <c r="S797" s="51"/>
      <c r="T797" s="51"/>
    </row>
    <row r="798" spans="1:20" ht="15.75" customHeight="1">
      <c r="A798" s="669"/>
      <c r="B798" s="51"/>
      <c r="C798" s="51"/>
      <c r="D798" s="51"/>
      <c r="E798" s="51"/>
      <c r="F798" s="669"/>
      <c r="G798" s="669"/>
      <c r="H798" s="660"/>
      <c r="I798" s="660"/>
      <c r="J798" s="660"/>
      <c r="K798" s="660"/>
      <c r="L798" s="660"/>
      <c r="M798" s="660"/>
      <c r="N798" s="660"/>
      <c r="O798" s="660"/>
      <c r="P798" s="660"/>
      <c r="Q798" s="660"/>
      <c r="R798" s="660"/>
      <c r="S798" s="51"/>
      <c r="T798" s="51"/>
    </row>
    <row r="799" spans="1:20" ht="15.75" customHeight="1">
      <c r="A799" s="669"/>
      <c r="B799" s="51"/>
      <c r="C799" s="51"/>
      <c r="D799" s="51"/>
      <c r="E799" s="51"/>
      <c r="F799" s="669"/>
      <c r="G799" s="669"/>
      <c r="H799" s="660"/>
      <c r="I799" s="660"/>
      <c r="J799" s="660"/>
      <c r="K799" s="660"/>
      <c r="L799" s="660"/>
      <c r="M799" s="660"/>
      <c r="N799" s="660"/>
      <c r="O799" s="660"/>
      <c r="P799" s="660"/>
      <c r="Q799" s="660"/>
      <c r="R799" s="660"/>
      <c r="S799" s="51"/>
      <c r="T799" s="51"/>
    </row>
    <row r="800" spans="1:20" ht="15.75" customHeight="1">
      <c r="A800" s="669"/>
      <c r="B800" s="51"/>
      <c r="C800" s="51"/>
      <c r="D800" s="51"/>
      <c r="E800" s="51"/>
      <c r="F800" s="669"/>
      <c r="G800" s="669"/>
      <c r="H800" s="660"/>
      <c r="I800" s="660"/>
      <c r="J800" s="660"/>
      <c r="K800" s="660"/>
      <c r="L800" s="660"/>
      <c r="M800" s="660"/>
      <c r="N800" s="660"/>
      <c r="O800" s="660"/>
      <c r="P800" s="660"/>
      <c r="Q800" s="660"/>
      <c r="R800" s="660"/>
      <c r="S800" s="51"/>
      <c r="T800" s="51"/>
    </row>
    <row r="801" spans="1:20" ht="15.75" customHeight="1">
      <c r="A801" s="669"/>
      <c r="B801" s="51"/>
      <c r="C801" s="51"/>
      <c r="D801" s="51"/>
      <c r="E801" s="51"/>
      <c r="F801" s="669"/>
      <c r="G801" s="669"/>
      <c r="H801" s="660"/>
      <c r="I801" s="660"/>
      <c r="J801" s="660"/>
      <c r="K801" s="660"/>
      <c r="L801" s="660"/>
      <c r="M801" s="660"/>
      <c r="N801" s="660"/>
      <c r="O801" s="660"/>
      <c r="P801" s="660"/>
      <c r="Q801" s="660"/>
      <c r="R801" s="660"/>
      <c r="S801" s="51"/>
      <c r="T801" s="51"/>
    </row>
    <row r="802" spans="1:20" ht="15.75" customHeight="1">
      <c r="A802" s="669"/>
      <c r="B802" s="51"/>
      <c r="C802" s="51"/>
      <c r="D802" s="51"/>
      <c r="E802" s="51"/>
      <c r="F802" s="669"/>
      <c r="G802" s="669"/>
      <c r="H802" s="660"/>
      <c r="I802" s="660"/>
      <c r="J802" s="660"/>
      <c r="K802" s="660"/>
      <c r="L802" s="660"/>
      <c r="M802" s="660"/>
      <c r="N802" s="660"/>
      <c r="O802" s="660"/>
      <c r="P802" s="660"/>
      <c r="Q802" s="660"/>
      <c r="R802" s="660"/>
      <c r="S802" s="51"/>
      <c r="T802" s="51"/>
    </row>
    <row r="803" spans="1:20" ht="15.75" customHeight="1">
      <c r="A803" s="669"/>
      <c r="B803" s="51"/>
      <c r="C803" s="51"/>
      <c r="D803" s="51"/>
      <c r="E803" s="51"/>
      <c r="F803" s="669"/>
      <c r="G803" s="669"/>
      <c r="H803" s="660"/>
      <c r="I803" s="660"/>
      <c r="J803" s="660"/>
      <c r="K803" s="660"/>
      <c r="L803" s="660"/>
      <c r="M803" s="660"/>
      <c r="N803" s="660"/>
      <c r="O803" s="660"/>
      <c r="P803" s="660"/>
      <c r="Q803" s="660"/>
      <c r="R803" s="660"/>
      <c r="S803" s="51"/>
      <c r="T803" s="51"/>
    </row>
    <row r="804" spans="1:20" ht="15.75" customHeight="1">
      <c r="A804" s="669"/>
      <c r="B804" s="51"/>
      <c r="C804" s="51"/>
      <c r="D804" s="51"/>
      <c r="E804" s="51"/>
      <c r="F804" s="669"/>
      <c r="G804" s="669"/>
      <c r="H804" s="660"/>
      <c r="I804" s="660"/>
      <c r="J804" s="660"/>
      <c r="K804" s="660"/>
      <c r="L804" s="660"/>
      <c r="M804" s="660"/>
      <c r="N804" s="660"/>
      <c r="O804" s="660"/>
      <c r="P804" s="660"/>
      <c r="Q804" s="660"/>
      <c r="R804" s="660"/>
      <c r="S804" s="51"/>
      <c r="T804" s="51"/>
    </row>
    <row r="805" spans="1:20" ht="15.75" customHeight="1">
      <c r="A805" s="669"/>
      <c r="B805" s="51"/>
      <c r="C805" s="51"/>
      <c r="D805" s="51"/>
      <c r="E805" s="51"/>
      <c r="F805" s="669"/>
      <c r="G805" s="669"/>
      <c r="H805" s="660"/>
      <c r="I805" s="660"/>
      <c r="J805" s="660"/>
      <c r="K805" s="660"/>
      <c r="L805" s="660"/>
      <c r="M805" s="660"/>
      <c r="N805" s="660"/>
      <c r="O805" s="660"/>
      <c r="P805" s="660"/>
      <c r="Q805" s="660"/>
      <c r="R805" s="660"/>
      <c r="S805" s="51"/>
      <c r="T805" s="51"/>
    </row>
    <row r="806" spans="1:20" ht="15.75" customHeight="1">
      <c r="A806" s="669"/>
      <c r="B806" s="51"/>
      <c r="C806" s="51"/>
      <c r="D806" s="51"/>
      <c r="E806" s="51"/>
      <c r="F806" s="669"/>
      <c r="G806" s="669"/>
      <c r="H806" s="660"/>
      <c r="I806" s="660"/>
      <c r="J806" s="660"/>
      <c r="K806" s="660"/>
      <c r="L806" s="660"/>
      <c r="M806" s="660"/>
      <c r="N806" s="660"/>
      <c r="O806" s="660"/>
      <c r="P806" s="660"/>
      <c r="Q806" s="660"/>
      <c r="R806" s="660"/>
      <c r="S806" s="51"/>
      <c r="T806" s="51"/>
    </row>
    <row r="807" spans="1:20" ht="15.75" customHeight="1">
      <c r="A807" s="669"/>
      <c r="B807" s="51"/>
      <c r="C807" s="51"/>
      <c r="D807" s="51"/>
      <c r="E807" s="51"/>
      <c r="F807" s="669"/>
      <c r="G807" s="669"/>
      <c r="H807" s="660"/>
      <c r="I807" s="660"/>
      <c r="J807" s="660"/>
      <c r="K807" s="660"/>
      <c r="L807" s="660"/>
      <c r="M807" s="660"/>
      <c r="N807" s="660"/>
      <c r="O807" s="660"/>
      <c r="P807" s="660"/>
      <c r="Q807" s="660"/>
      <c r="R807" s="660"/>
      <c r="S807" s="51"/>
      <c r="T807" s="51"/>
    </row>
    <row r="808" spans="1:20" ht="15.75" customHeight="1">
      <c r="A808" s="669"/>
      <c r="B808" s="51"/>
      <c r="C808" s="51"/>
      <c r="D808" s="51"/>
      <c r="E808" s="51"/>
      <c r="F808" s="669"/>
      <c r="G808" s="669"/>
      <c r="H808" s="660"/>
      <c r="I808" s="660"/>
      <c r="J808" s="660"/>
      <c r="K808" s="660"/>
      <c r="L808" s="660"/>
      <c r="M808" s="660"/>
      <c r="N808" s="660"/>
      <c r="O808" s="660"/>
      <c r="P808" s="660"/>
      <c r="Q808" s="660"/>
      <c r="R808" s="660"/>
      <c r="S808" s="51"/>
      <c r="T808" s="51"/>
    </row>
    <row r="809" spans="1:20" ht="15.75" customHeight="1">
      <c r="A809" s="669"/>
      <c r="B809" s="51"/>
      <c r="C809" s="51"/>
      <c r="D809" s="51"/>
      <c r="E809" s="51"/>
      <c r="F809" s="669"/>
      <c r="G809" s="669"/>
      <c r="H809" s="660"/>
      <c r="I809" s="660"/>
      <c r="J809" s="660"/>
      <c r="K809" s="660"/>
      <c r="L809" s="660"/>
      <c r="M809" s="660"/>
      <c r="N809" s="660"/>
      <c r="O809" s="660"/>
      <c r="P809" s="660"/>
      <c r="Q809" s="660"/>
      <c r="R809" s="660"/>
      <c r="S809" s="51"/>
      <c r="T809" s="51"/>
    </row>
    <row r="810" spans="1:20" ht="15.75" customHeight="1">
      <c r="A810" s="669"/>
      <c r="B810" s="51"/>
      <c r="C810" s="51"/>
      <c r="D810" s="51"/>
      <c r="E810" s="51"/>
      <c r="F810" s="669"/>
      <c r="G810" s="669"/>
      <c r="H810" s="660"/>
      <c r="I810" s="660"/>
      <c r="J810" s="660"/>
      <c r="K810" s="660"/>
      <c r="L810" s="660"/>
      <c r="M810" s="660"/>
      <c r="N810" s="660"/>
      <c r="O810" s="660"/>
      <c r="P810" s="660"/>
      <c r="Q810" s="660"/>
      <c r="R810" s="660"/>
      <c r="S810" s="51"/>
      <c r="T810" s="51"/>
    </row>
    <row r="811" spans="1:20" ht="15.75" customHeight="1">
      <c r="A811" s="669"/>
      <c r="B811" s="51"/>
      <c r="C811" s="51"/>
      <c r="D811" s="51"/>
      <c r="E811" s="51"/>
      <c r="F811" s="669"/>
      <c r="G811" s="669"/>
      <c r="H811" s="660"/>
      <c r="I811" s="660"/>
      <c r="J811" s="660"/>
      <c r="K811" s="660"/>
      <c r="L811" s="660"/>
      <c r="M811" s="660"/>
      <c r="N811" s="660"/>
      <c r="O811" s="660"/>
      <c r="P811" s="660"/>
      <c r="Q811" s="660"/>
      <c r="R811" s="660"/>
      <c r="S811" s="51"/>
      <c r="T811" s="51"/>
    </row>
    <row r="812" spans="1:20" ht="15.75" customHeight="1">
      <c r="A812" s="669"/>
      <c r="B812" s="51"/>
      <c r="C812" s="51"/>
      <c r="D812" s="51"/>
      <c r="E812" s="51"/>
      <c r="F812" s="669"/>
      <c r="G812" s="669"/>
      <c r="H812" s="660"/>
      <c r="I812" s="660"/>
      <c r="J812" s="660"/>
      <c r="K812" s="660"/>
      <c r="L812" s="660"/>
      <c r="M812" s="660"/>
      <c r="N812" s="660"/>
      <c r="O812" s="660"/>
      <c r="P812" s="660"/>
      <c r="Q812" s="660"/>
      <c r="R812" s="660"/>
      <c r="S812" s="51"/>
      <c r="T812" s="51"/>
    </row>
    <row r="813" spans="1:20" ht="15.75" customHeight="1">
      <c r="A813" s="669"/>
      <c r="B813" s="51"/>
      <c r="C813" s="51"/>
      <c r="D813" s="51"/>
      <c r="E813" s="51"/>
      <c r="F813" s="669"/>
      <c r="G813" s="669"/>
      <c r="H813" s="660"/>
      <c r="I813" s="660"/>
      <c r="J813" s="660"/>
      <c r="K813" s="660"/>
      <c r="L813" s="660"/>
      <c r="M813" s="660"/>
      <c r="N813" s="660"/>
      <c r="O813" s="660"/>
      <c r="P813" s="660"/>
      <c r="Q813" s="660"/>
      <c r="R813" s="660"/>
      <c r="S813" s="51"/>
      <c r="T813" s="51"/>
    </row>
    <row r="814" spans="1:20" ht="15.75" customHeight="1">
      <c r="A814" s="669"/>
      <c r="B814" s="51"/>
      <c r="C814" s="51"/>
      <c r="D814" s="51"/>
      <c r="E814" s="51"/>
      <c r="F814" s="669"/>
      <c r="G814" s="669"/>
      <c r="H814" s="660"/>
      <c r="I814" s="660"/>
      <c r="J814" s="660"/>
      <c r="K814" s="660"/>
      <c r="L814" s="660"/>
      <c r="M814" s="660"/>
      <c r="N814" s="660"/>
      <c r="O814" s="660"/>
      <c r="P814" s="660"/>
      <c r="Q814" s="660"/>
      <c r="R814" s="660"/>
      <c r="S814" s="51"/>
      <c r="T814" s="51"/>
    </row>
    <row r="815" spans="1:20" ht="15.75" customHeight="1">
      <c r="A815" s="669"/>
      <c r="B815" s="51"/>
      <c r="C815" s="51"/>
      <c r="D815" s="51"/>
      <c r="E815" s="51"/>
      <c r="F815" s="669"/>
      <c r="G815" s="669"/>
      <c r="H815" s="660"/>
      <c r="I815" s="660"/>
      <c r="J815" s="660"/>
      <c r="K815" s="660"/>
      <c r="L815" s="660"/>
      <c r="M815" s="660"/>
      <c r="N815" s="660"/>
      <c r="O815" s="660"/>
      <c r="P815" s="660"/>
      <c r="Q815" s="660"/>
      <c r="R815" s="660"/>
      <c r="S815" s="51"/>
      <c r="T815" s="51"/>
    </row>
    <row r="816" spans="1:20" ht="15.75" customHeight="1">
      <c r="A816" s="669"/>
      <c r="B816" s="51"/>
      <c r="C816" s="51"/>
      <c r="D816" s="51"/>
      <c r="E816" s="51"/>
      <c r="F816" s="669"/>
      <c r="G816" s="669"/>
      <c r="H816" s="660"/>
      <c r="I816" s="660"/>
      <c r="J816" s="660"/>
      <c r="K816" s="660"/>
      <c r="L816" s="660"/>
      <c r="M816" s="660"/>
      <c r="N816" s="660"/>
      <c r="O816" s="660"/>
      <c r="P816" s="660"/>
      <c r="Q816" s="660"/>
      <c r="R816" s="660"/>
      <c r="S816" s="51"/>
      <c r="T816" s="51"/>
    </row>
    <row r="817" spans="1:20" ht="15.75" customHeight="1">
      <c r="A817" s="669"/>
      <c r="B817" s="51"/>
      <c r="C817" s="51"/>
      <c r="D817" s="51"/>
      <c r="E817" s="51"/>
      <c r="F817" s="669"/>
      <c r="G817" s="669"/>
      <c r="H817" s="660"/>
      <c r="I817" s="660"/>
      <c r="J817" s="660"/>
      <c r="K817" s="660"/>
      <c r="L817" s="660"/>
      <c r="M817" s="660"/>
      <c r="N817" s="660"/>
      <c r="O817" s="660"/>
      <c r="P817" s="660"/>
      <c r="Q817" s="660"/>
      <c r="R817" s="660"/>
      <c r="S817" s="51"/>
      <c r="T817" s="51"/>
    </row>
    <row r="818" spans="1:20" ht="15.75" customHeight="1">
      <c r="A818" s="669"/>
      <c r="B818" s="51"/>
      <c r="C818" s="51"/>
      <c r="D818" s="51"/>
      <c r="E818" s="51"/>
      <c r="F818" s="669"/>
      <c r="G818" s="669"/>
      <c r="H818" s="660"/>
      <c r="I818" s="660"/>
      <c r="J818" s="660"/>
      <c r="K818" s="660"/>
      <c r="L818" s="660"/>
      <c r="M818" s="660"/>
      <c r="N818" s="660"/>
      <c r="O818" s="660"/>
      <c r="P818" s="660"/>
      <c r="Q818" s="660"/>
      <c r="R818" s="660"/>
      <c r="S818" s="51"/>
      <c r="T818" s="51"/>
    </row>
    <row r="819" spans="1:20" ht="15.75" customHeight="1">
      <c r="A819" s="669"/>
      <c r="B819" s="51"/>
      <c r="C819" s="51"/>
      <c r="D819" s="51"/>
      <c r="E819" s="51"/>
      <c r="F819" s="669"/>
      <c r="G819" s="669"/>
      <c r="H819" s="660"/>
      <c r="I819" s="660"/>
      <c r="J819" s="660"/>
      <c r="K819" s="660"/>
      <c r="L819" s="660"/>
      <c r="M819" s="660"/>
      <c r="N819" s="660"/>
      <c r="O819" s="660"/>
      <c r="P819" s="660"/>
      <c r="Q819" s="660"/>
      <c r="R819" s="660"/>
      <c r="S819" s="51"/>
      <c r="T819" s="51"/>
    </row>
    <row r="820" spans="1:20" ht="15.75" customHeight="1">
      <c r="A820" s="669"/>
      <c r="B820" s="51"/>
      <c r="C820" s="51"/>
      <c r="D820" s="51"/>
      <c r="E820" s="51"/>
      <c r="F820" s="669"/>
      <c r="G820" s="669"/>
      <c r="H820" s="660"/>
      <c r="I820" s="660"/>
      <c r="J820" s="660"/>
      <c r="K820" s="660"/>
      <c r="L820" s="660"/>
      <c r="M820" s="660"/>
      <c r="N820" s="660"/>
      <c r="O820" s="660"/>
      <c r="P820" s="660"/>
      <c r="Q820" s="660"/>
      <c r="R820" s="660"/>
      <c r="S820" s="51"/>
      <c r="T820" s="51"/>
    </row>
    <row r="821" spans="1:20" ht="15.75" customHeight="1">
      <c r="A821" s="669"/>
      <c r="B821" s="51"/>
      <c r="C821" s="51"/>
      <c r="D821" s="51"/>
      <c r="E821" s="51"/>
      <c r="F821" s="669"/>
      <c r="G821" s="669"/>
      <c r="H821" s="660"/>
      <c r="I821" s="660"/>
      <c r="J821" s="660"/>
      <c r="K821" s="660"/>
      <c r="L821" s="660"/>
      <c r="M821" s="660"/>
      <c r="N821" s="660"/>
      <c r="O821" s="660"/>
      <c r="P821" s="660"/>
      <c r="Q821" s="660"/>
      <c r="R821" s="660"/>
      <c r="S821" s="51"/>
      <c r="T821" s="51"/>
    </row>
    <row r="822" spans="1:20" ht="15.75" customHeight="1">
      <c r="A822" s="669"/>
      <c r="B822" s="51"/>
      <c r="C822" s="51"/>
      <c r="D822" s="51"/>
      <c r="E822" s="51"/>
      <c r="F822" s="669"/>
      <c r="G822" s="669"/>
      <c r="H822" s="660"/>
      <c r="I822" s="660"/>
      <c r="J822" s="660"/>
      <c r="K822" s="660"/>
      <c r="L822" s="660"/>
      <c r="M822" s="660"/>
      <c r="N822" s="660"/>
      <c r="O822" s="660"/>
      <c r="P822" s="660"/>
      <c r="Q822" s="660"/>
      <c r="R822" s="660"/>
      <c r="S822" s="51"/>
      <c r="T822" s="51"/>
    </row>
    <row r="823" spans="1:20" ht="15.75" customHeight="1">
      <c r="A823" s="669"/>
      <c r="B823" s="51"/>
      <c r="C823" s="51"/>
      <c r="D823" s="51"/>
      <c r="E823" s="51"/>
      <c r="F823" s="669"/>
      <c r="G823" s="669"/>
      <c r="H823" s="660"/>
      <c r="I823" s="660"/>
      <c r="J823" s="660"/>
      <c r="K823" s="660"/>
      <c r="L823" s="660"/>
      <c r="M823" s="660"/>
      <c r="N823" s="660"/>
      <c r="O823" s="660"/>
      <c r="P823" s="660"/>
      <c r="Q823" s="660"/>
      <c r="R823" s="660"/>
      <c r="S823" s="51"/>
      <c r="T823" s="51"/>
    </row>
    <row r="824" spans="1:20" ht="15.75" customHeight="1">
      <c r="A824" s="669"/>
      <c r="B824" s="51"/>
      <c r="C824" s="51"/>
      <c r="D824" s="51"/>
      <c r="E824" s="51"/>
      <c r="F824" s="669"/>
      <c r="G824" s="669"/>
      <c r="H824" s="660"/>
      <c r="I824" s="660"/>
      <c r="J824" s="660"/>
      <c r="K824" s="660"/>
      <c r="L824" s="660"/>
      <c r="M824" s="660"/>
      <c r="N824" s="660"/>
      <c r="O824" s="660"/>
      <c r="P824" s="660"/>
      <c r="Q824" s="660"/>
      <c r="R824" s="660"/>
      <c r="S824" s="51"/>
      <c r="T824" s="51"/>
    </row>
    <row r="825" spans="1:20" ht="15.75" customHeight="1">
      <c r="A825" s="669"/>
      <c r="B825" s="51"/>
      <c r="C825" s="51"/>
      <c r="D825" s="51"/>
      <c r="E825" s="51"/>
      <c r="F825" s="669"/>
      <c r="G825" s="669"/>
      <c r="H825" s="660"/>
      <c r="I825" s="660"/>
      <c r="J825" s="660"/>
      <c r="K825" s="660"/>
      <c r="L825" s="660"/>
      <c r="M825" s="660"/>
      <c r="N825" s="660"/>
      <c r="O825" s="660"/>
      <c r="P825" s="660"/>
      <c r="Q825" s="660"/>
      <c r="R825" s="660"/>
      <c r="S825" s="51"/>
      <c r="T825" s="51"/>
    </row>
    <row r="826" spans="1:20" ht="15.75" customHeight="1">
      <c r="A826" s="669"/>
      <c r="B826" s="51"/>
      <c r="C826" s="51"/>
      <c r="D826" s="51"/>
      <c r="E826" s="51"/>
      <c r="F826" s="669"/>
      <c r="G826" s="669"/>
      <c r="H826" s="660"/>
      <c r="I826" s="660"/>
      <c r="J826" s="660"/>
      <c r="K826" s="660"/>
      <c r="L826" s="660"/>
      <c r="M826" s="660"/>
      <c r="N826" s="660"/>
      <c r="O826" s="660"/>
      <c r="P826" s="660"/>
      <c r="Q826" s="660"/>
      <c r="R826" s="660"/>
      <c r="S826" s="51"/>
      <c r="T826" s="51"/>
    </row>
    <row r="827" spans="1:20" ht="15.75" customHeight="1">
      <c r="A827" s="669"/>
      <c r="B827" s="51"/>
      <c r="C827" s="51"/>
      <c r="D827" s="51"/>
      <c r="E827" s="51"/>
      <c r="F827" s="669"/>
      <c r="G827" s="669"/>
      <c r="H827" s="660"/>
      <c r="I827" s="660"/>
      <c r="J827" s="660"/>
      <c r="K827" s="660"/>
      <c r="L827" s="660"/>
      <c r="M827" s="660"/>
      <c r="N827" s="660"/>
      <c r="O827" s="660"/>
      <c r="P827" s="660"/>
      <c r="Q827" s="660"/>
      <c r="R827" s="660"/>
      <c r="S827" s="51"/>
      <c r="T827" s="51"/>
    </row>
    <row r="828" spans="1:20" ht="15.75" customHeight="1">
      <c r="A828" s="669"/>
      <c r="B828" s="51"/>
      <c r="C828" s="51"/>
      <c r="D828" s="51"/>
      <c r="E828" s="51"/>
      <c r="F828" s="669"/>
      <c r="G828" s="669"/>
      <c r="H828" s="660"/>
      <c r="I828" s="660"/>
      <c r="J828" s="660"/>
      <c r="K828" s="660"/>
      <c r="L828" s="660"/>
      <c r="M828" s="660"/>
      <c r="N828" s="660"/>
      <c r="O828" s="660"/>
      <c r="P828" s="660"/>
      <c r="Q828" s="660"/>
      <c r="R828" s="660"/>
      <c r="S828" s="51"/>
      <c r="T828" s="51"/>
    </row>
    <row r="829" spans="1:20" ht="15.75" customHeight="1">
      <c r="A829" s="669"/>
      <c r="B829" s="51"/>
      <c r="C829" s="51"/>
      <c r="D829" s="51"/>
      <c r="E829" s="51"/>
      <c r="F829" s="669"/>
      <c r="G829" s="669"/>
      <c r="H829" s="660"/>
      <c r="I829" s="660"/>
      <c r="J829" s="660"/>
      <c r="K829" s="660"/>
      <c r="L829" s="660"/>
      <c r="M829" s="660"/>
      <c r="N829" s="660"/>
      <c r="O829" s="660"/>
      <c r="P829" s="660"/>
      <c r="Q829" s="660"/>
      <c r="R829" s="660"/>
      <c r="S829" s="51"/>
      <c r="T829" s="51"/>
    </row>
    <row r="830" spans="1:20" ht="15.75" customHeight="1">
      <c r="A830" s="669"/>
      <c r="B830" s="51"/>
      <c r="C830" s="51"/>
      <c r="D830" s="51"/>
      <c r="E830" s="51"/>
      <c r="F830" s="669"/>
      <c r="G830" s="669"/>
      <c r="H830" s="660"/>
      <c r="I830" s="660"/>
      <c r="J830" s="660"/>
      <c r="K830" s="660"/>
      <c r="L830" s="660"/>
      <c r="M830" s="660"/>
      <c r="N830" s="660"/>
      <c r="O830" s="660"/>
      <c r="P830" s="660"/>
      <c r="Q830" s="660"/>
      <c r="R830" s="660"/>
      <c r="S830" s="51"/>
      <c r="T830" s="51"/>
    </row>
    <row r="831" spans="1:20" ht="15.75" customHeight="1">
      <c r="A831" s="669"/>
      <c r="B831" s="51"/>
      <c r="C831" s="51"/>
      <c r="D831" s="51"/>
      <c r="E831" s="51"/>
      <c r="F831" s="669"/>
      <c r="G831" s="669"/>
      <c r="H831" s="660"/>
      <c r="I831" s="660"/>
      <c r="J831" s="660"/>
      <c r="K831" s="660"/>
      <c r="L831" s="660"/>
      <c r="M831" s="660"/>
      <c r="N831" s="660"/>
      <c r="O831" s="660"/>
      <c r="P831" s="660"/>
      <c r="Q831" s="660"/>
      <c r="R831" s="660"/>
      <c r="S831" s="51"/>
      <c r="T831" s="51"/>
    </row>
    <row r="832" spans="1:20" ht="15.75" customHeight="1">
      <c r="A832" s="669"/>
      <c r="B832" s="51"/>
      <c r="C832" s="51"/>
      <c r="D832" s="51"/>
      <c r="E832" s="51"/>
      <c r="F832" s="669"/>
      <c r="G832" s="669"/>
      <c r="H832" s="660"/>
      <c r="I832" s="660"/>
      <c r="J832" s="660"/>
      <c r="K832" s="660"/>
      <c r="L832" s="660"/>
      <c r="M832" s="660"/>
      <c r="N832" s="660"/>
      <c r="O832" s="660"/>
      <c r="P832" s="660"/>
      <c r="Q832" s="660"/>
      <c r="R832" s="660"/>
      <c r="S832" s="51"/>
      <c r="T832" s="51"/>
    </row>
    <row r="833" spans="1:20" ht="15.75" customHeight="1">
      <c r="A833" s="669"/>
      <c r="B833" s="51"/>
      <c r="C833" s="51"/>
      <c r="D833" s="51"/>
      <c r="E833" s="51"/>
      <c r="F833" s="669"/>
      <c r="G833" s="669"/>
      <c r="H833" s="660"/>
      <c r="I833" s="660"/>
      <c r="J833" s="660"/>
      <c r="K833" s="660"/>
      <c r="L833" s="660"/>
      <c r="M833" s="660"/>
      <c r="N833" s="660"/>
      <c r="O833" s="660"/>
      <c r="P833" s="660"/>
      <c r="Q833" s="660"/>
      <c r="R833" s="660"/>
      <c r="S833" s="51"/>
      <c r="T833" s="51"/>
    </row>
    <row r="834" spans="1:20" ht="15.75" customHeight="1">
      <c r="A834" s="669"/>
      <c r="B834" s="51"/>
      <c r="C834" s="51"/>
      <c r="D834" s="51"/>
      <c r="E834" s="51"/>
      <c r="F834" s="669"/>
      <c r="G834" s="669"/>
      <c r="H834" s="660"/>
      <c r="I834" s="660"/>
      <c r="J834" s="660"/>
      <c r="K834" s="660"/>
      <c r="L834" s="660"/>
      <c r="M834" s="660"/>
      <c r="N834" s="660"/>
      <c r="O834" s="660"/>
      <c r="P834" s="660"/>
      <c r="Q834" s="660"/>
      <c r="R834" s="660"/>
      <c r="S834" s="51"/>
      <c r="T834" s="51"/>
    </row>
    <row r="835" spans="1:20" ht="15.75" customHeight="1">
      <c r="A835" s="669"/>
      <c r="B835" s="51"/>
      <c r="C835" s="51"/>
      <c r="D835" s="51"/>
      <c r="E835" s="51"/>
      <c r="F835" s="669"/>
      <c r="G835" s="669"/>
      <c r="H835" s="660"/>
      <c r="I835" s="660"/>
      <c r="J835" s="660"/>
      <c r="K835" s="660"/>
      <c r="L835" s="660"/>
      <c r="M835" s="660"/>
      <c r="N835" s="660"/>
      <c r="O835" s="660"/>
      <c r="P835" s="660"/>
      <c r="Q835" s="660"/>
      <c r="R835" s="660"/>
      <c r="S835" s="51"/>
      <c r="T835" s="51"/>
    </row>
    <row r="836" spans="1:20" ht="15.75" customHeight="1">
      <c r="A836" s="669"/>
      <c r="B836" s="51"/>
      <c r="C836" s="51"/>
      <c r="D836" s="51"/>
      <c r="E836" s="51"/>
      <c r="F836" s="669"/>
      <c r="G836" s="669"/>
      <c r="H836" s="660"/>
      <c r="I836" s="660"/>
      <c r="J836" s="660"/>
      <c r="K836" s="660"/>
      <c r="L836" s="660"/>
      <c r="M836" s="660"/>
      <c r="N836" s="660"/>
      <c r="O836" s="660"/>
      <c r="P836" s="660"/>
      <c r="Q836" s="660"/>
      <c r="R836" s="660"/>
      <c r="S836" s="51"/>
      <c r="T836" s="51"/>
    </row>
    <row r="837" spans="1:20" ht="15.75" customHeight="1">
      <c r="A837" s="669"/>
      <c r="B837" s="51"/>
      <c r="C837" s="51"/>
      <c r="D837" s="51"/>
      <c r="E837" s="51"/>
      <c r="F837" s="669"/>
      <c r="G837" s="669"/>
      <c r="H837" s="660"/>
      <c r="I837" s="660"/>
      <c r="J837" s="660"/>
      <c r="K837" s="660"/>
      <c r="L837" s="660"/>
      <c r="M837" s="660"/>
      <c r="N837" s="660"/>
      <c r="O837" s="660"/>
      <c r="P837" s="660"/>
      <c r="Q837" s="660"/>
      <c r="R837" s="660"/>
      <c r="S837" s="51"/>
      <c r="T837" s="51"/>
    </row>
    <row r="838" spans="1:20" ht="15.75" customHeight="1">
      <c r="A838" s="669"/>
      <c r="B838" s="51"/>
      <c r="C838" s="51"/>
      <c r="D838" s="51"/>
      <c r="E838" s="51"/>
      <c r="F838" s="669"/>
      <c r="G838" s="669"/>
      <c r="H838" s="660"/>
      <c r="I838" s="660"/>
      <c r="J838" s="660"/>
      <c r="K838" s="660"/>
      <c r="L838" s="660"/>
      <c r="M838" s="660"/>
      <c r="N838" s="660"/>
      <c r="O838" s="660"/>
      <c r="P838" s="660"/>
      <c r="Q838" s="660"/>
      <c r="R838" s="660"/>
      <c r="S838" s="51"/>
      <c r="T838" s="51"/>
    </row>
    <row r="839" spans="1:20" ht="15.75" customHeight="1">
      <c r="A839" s="669"/>
      <c r="B839" s="51"/>
      <c r="C839" s="51"/>
      <c r="D839" s="51"/>
      <c r="E839" s="51"/>
      <c r="F839" s="669"/>
      <c r="G839" s="669"/>
      <c r="H839" s="660"/>
      <c r="I839" s="660"/>
      <c r="J839" s="660"/>
      <c r="K839" s="660"/>
      <c r="L839" s="660"/>
      <c r="M839" s="660"/>
      <c r="N839" s="660"/>
      <c r="O839" s="660"/>
      <c r="P839" s="660"/>
      <c r="Q839" s="660"/>
      <c r="R839" s="660"/>
      <c r="S839" s="51"/>
      <c r="T839" s="51"/>
    </row>
    <row r="840" spans="1:20" ht="15.75" customHeight="1">
      <c r="A840" s="669"/>
      <c r="B840" s="51"/>
      <c r="C840" s="51"/>
      <c r="D840" s="51"/>
      <c r="E840" s="51"/>
      <c r="F840" s="669"/>
      <c r="G840" s="669"/>
      <c r="H840" s="660"/>
      <c r="I840" s="660"/>
      <c r="J840" s="660"/>
      <c r="K840" s="660"/>
      <c r="L840" s="660"/>
      <c r="M840" s="660"/>
      <c r="N840" s="660"/>
      <c r="O840" s="660"/>
      <c r="P840" s="660"/>
      <c r="Q840" s="660"/>
      <c r="R840" s="660"/>
      <c r="S840" s="51"/>
      <c r="T840" s="51"/>
    </row>
    <row r="841" spans="1:20" ht="15.75" customHeight="1">
      <c r="A841" s="669"/>
      <c r="B841" s="51"/>
      <c r="C841" s="51"/>
      <c r="D841" s="51"/>
      <c r="E841" s="51"/>
      <c r="F841" s="669"/>
      <c r="G841" s="669"/>
      <c r="H841" s="660"/>
      <c r="I841" s="660"/>
      <c r="J841" s="660"/>
      <c r="K841" s="660"/>
      <c r="L841" s="660"/>
      <c r="M841" s="660"/>
      <c r="N841" s="660"/>
      <c r="O841" s="660"/>
      <c r="P841" s="660"/>
      <c r="Q841" s="660"/>
      <c r="R841" s="660"/>
      <c r="S841" s="51"/>
      <c r="T841" s="51"/>
    </row>
    <row r="842" spans="1:20" ht="15.75" customHeight="1">
      <c r="A842" s="669"/>
      <c r="B842" s="51"/>
      <c r="C842" s="51"/>
      <c r="D842" s="51"/>
      <c r="E842" s="51"/>
      <c r="F842" s="669"/>
      <c r="G842" s="669"/>
      <c r="H842" s="660"/>
      <c r="I842" s="660"/>
      <c r="J842" s="660"/>
      <c r="K842" s="660"/>
      <c r="L842" s="660"/>
      <c r="M842" s="660"/>
      <c r="N842" s="660"/>
      <c r="O842" s="660"/>
      <c r="P842" s="660"/>
      <c r="Q842" s="660"/>
      <c r="R842" s="660"/>
      <c r="S842" s="51"/>
      <c r="T842" s="51"/>
    </row>
    <row r="843" spans="1:20" ht="15.75" customHeight="1">
      <c r="A843" s="669"/>
      <c r="B843" s="51"/>
      <c r="C843" s="51"/>
      <c r="D843" s="51"/>
      <c r="E843" s="51"/>
      <c r="F843" s="669"/>
      <c r="G843" s="669"/>
      <c r="H843" s="660"/>
      <c r="I843" s="660"/>
      <c r="J843" s="660"/>
      <c r="K843" s="660"/>
      <c r="L843" s="660"/>
      <c r="M843" s="660"/>
      <c r="N843" s="660"/>
      <c r="O843" s="660"/>
      <c r="P843" s="660"/>
      <c r="Q843" s="660"/>
      <c r="R843" s="660"/>
      <c r="S843" s="51"/>
      <c r="T843" s="51"/>
    </row>
    <row r="844" spans="1:20" ht="15.75" customHeight="1">
      <c r="A844" s="669"/>
      <c r="B844" s="51"/>
      <c r="C844" s="51"/>
      <c r="D844" s="51"/>
      <c r="E844" s="51"/>
      <c r="F844" s="669"/>
      <c r="G844" s="669"/>
      <c r="H844" s="660"/>
      <c r="I844" s="660"/>
      <c r="J844" s="660"/>
      <c r="K844" s="660"/>
      <c r="L844" s="660"/>
      <c r="M844" s="660"/>
      <c r="N844" s="660"/>
      <c r="O844" s="660"/>
      <c r="P844" s="660"/>
      <c r="Q844" s="660"/>
      <c r="R844" s="660"/>
      <c r="S844" s="51"/>
      <c r="T844" s="51"/>
    </row>
    <row r="845" spans="1:20" ht="15.75" customHeight="1">
      <c r="A845" s="669"/>
      <c r="B845" s="51"/>
      <c r="C845" s="51"/>
      <c r="D845" s="51"/>
      <c r="E845" s="51"/>
      <c r="F845" s="669"/>
      <c r="G845" s="669"/>
      <c r="H845" s="660"/>
      <c r="I845" s="660"/>
      <c r="J845" s="660"/>
      <c r="K845" s="660"/>
      <c r="L845" s="660"/>
      <c r="M845" s="660"/>
      <c r="N845" s="660"/>
      <c r="O845" s="660"/>
      <c r="P845" s="660"/>
      <c r="Q845" s="660"/>
      <c r="R845" s="660"/>
      <c r="S845" s="51"/>
      <c r="T845" s="51"/>
    </row>
    <row r="846" spans="1:20" ht="15.75" customHeight="1">
      <c r="A846" s="669"/>
      <c r="B846" s="51"/>
      <c r="C846" s="51"/>
      <c r="D846" s="51"/>
      <c r="E846" s="51"/>
      <c r="F846" s="669"/>
      <c r="G846" s="669"/>
      <c r="H846" s="660"/>
      <c r="I846" s="660"/>
      <c r="J846" s="660"/>
      <c r="K846" s="660"/>
      <c r="L846" s="660"/>
      <c r="M846" s="660"/>
      <c r="N846" s="660"/>
      <c r="O846" s="660"/>
      <c r="P846" s="660"/>
      <c r="Q846" s="660"/>
      <c r="R846" s="660"/>
      <c r="S846" s="51"/>
      <c r="T846" s="51"/>
    </row>
    <row r="847" spans="1:20" ht="15.75" customHeight="1">
      <c r="A847" s="669"/>
      <c r="B847" s="51"/>
      <c r="C847" s="51"/>
      <c r="D847" s="51"/>
      <c r="E847" s="51"/>
      <c r="F847" s="669"/>
      <c r="G847" s="669"/>
      <c r="H847" s="660"/>
      <c r="I847" s="660"/>
      <c r="J847" s="660"/>
      <c r="K847" s="660"/>
      <c r="L847" s="660"/>
      <c r="M847" s="660"/>
      <c r="N847" s="660"/>
      <c r="O847" s="660"/>
      <c r="P847" s="660"/>
      <c r="Q847" s="660"/>
      <c r="R847" s="660"/>
      <c r="S847" s="51"/>
      <c r="T847" s="51"/>
    </row>
    <row r="848" spans="1:20" ht="15.75" customHeight="1">
      <c r="A848" s="669"/>
      <c r="B848" s="51"/>
      <c r="C848" s="51"/>
      <c r="D848" s="51"/>
      <c r="E848" s="51"/>
      <c r="F848" s="669"/>
      <c r="G848" s="669"/>
      <c r="H848" s="660"/>
      <c r="I848" s="660"/>
      <c r="J848" s="660"/>
      <c r="K848" s="660"/>
      <c r="L848" s="660"/>
      <c r="M848" s="660"/>
      <c r="N848" s="660"/>
      <c r="O848" s="660"/>
      <c r="P848" s="660"/>
      <c r="Q848" s="660"/>
      <c r="R848" s="660"/>
      <c r="S848" s="51"/>
      <c r="T848" s="51"/>
    </row>
    <row r="849" spans="1:20" ht="15.75" customHeight="1">
      <c r="A849" s="669"/>
      <c r="B849" s="51"/>
      <c r="C849" s="51"/>
      <c r="D849" s="51"/>
      <c r="E849" s="51"/>
      <c r="F849" s="669"/>
      <c r="G849" s="669"/>
      <c r="H849" s="660"/>
      <c r="I849" s="660"/>
      <c r="J849" s="660"/>
      <c r="K849" s="660"/>
      <c r="L849" s="660"/>
      <c r="M849" s="660"/>
      <c r="N849" s="660"/>
      <c r="O849" s="660"/>
      <c r="P849" s="660"/>
      <c r="Q849" s="660"/>
      <c r="R849" s="660"/>
      <c r="S849" s="51"/>
      <c r="T849" s="51"/>
    </row>
    <row r="850" spans="1:20" ht="15.75" customHeight="1">
      <c r="A850" s="669"/>
      <c r="B850" s="51"/>
      <c r="C850" s="51"/>
      <c r="D850" s="51"/>
      <c r="E850" s="51"/>
      <c r="F850" s="669"/>
      <c r="G850" s="669"/>
      <c r="H850" s="660"/>
      <c r="I850" s="660"/>
      <c r="J850" s="660"/>
      <c r="K850" s="660"/>
      <c r="L850" s="660"/>
      <c r="M850" s="660"/>
      <c r="N850" s="660"/>
      <c r="O850" s="660"/>
      <c r="P850" s="660"/>
      <c r="Q850" s="660"/>
      <c r="R850" s="660"/>
      <c r="S850" s="51"/>
      <c r="T850" s="51"/>
    </row>
    <row r="851" spans="1:20" ht="15.75" customHeight="1">
      <c r="A851" s="669"/>
      <c r="B851" s="51"/>
      <c r="C851" s="51"/>
      <c r="D851" s="51"/>
      <c r="E851" s="51"/>
      <c r="F851" s="669"/>
      <c r="G851" s="669"/>
      <c r="H851" s="660"/>
      <c r="I851" s="660"/>
      <c r="J851" s="660"/>
      <c r="K851" s="660"/>
      <c r="L851" s="660"/>
      <c r="M851" s="660"/>
      <c r="N851" s="660"/>
      <c r="O851" s="660"/>
      <c r="P851" s="660"/>
      <c r="Q851" s="660"/>
      <c r="R851" s="660"/>
      <c r="S851" s="51"/>
      <c r="T851" s="51"/>
    </row>
    <row r="852" spans="1:20" ht="15.75" customHeight="1">
      <c r="A852" s="669"/>
      <c r="B852" s="51"/>
      <c r="C852" s="51"/>
      <c r="D852" s="51"/>
      <c r="E852" s="51"/>
      <c r="F852" s="669"/>
      <c r="G852" s="669"/>
      <c r="H852" s="660"/>
      <c r="I852" s="660"/>
      <c r="J852" s="660"/>
      <c r="K852" s="660"/>
      <c r="L852" s="660"/>
      <c r="M852" s="660"/>
      <c r="N852" s="660"/>
      <c r="O852" s="660"/>
      <c r="P852" s="660"/>
      <c r="Q852" s="660"/>
      <c r="R852" s="660"/>
      <c r="S852" s="51"/>
      <c r="T852" s="51"/>
    </row>
    <row r="853" spans="1:20" ht="15.75" customHeight="1">
      <c r="A853" s="669"/>
      <c r="B853" s="51"/>
      <c r="C853" s="51"/>
      <c r="D853" s="51"/>
      <c r="E853" s="51"/>
      <c r="F853" s="669"/>
      <c r="G853" s="669"/>
      <c r="H853" s="660"/>
      <c r="I853" s="660"/>
      <c r="J853" s="660"/>
      <c r="K853" s="660"/>
      <c r="L853" s="660"/>
      <c r="M853" s="660"/>
      <c r="N853" s="660"/>
      <c r="O853" s="660"/>
      <c r="P853" s="660"/>
      <c r="Q853" s="660"/>
      <c r="R853" s="660"/>
      <c r="S853" s="51"/>
      <c r="T853" s="51"/>
    </row>
    <row r="854" spans="1:20" ht="15.75" customHeight="1">
      <c r="A854" s="669"/>
      <c r="B854" s="51"/>
      <c r="C854" s="51"/>
      <c r="D854" s="51"/>
      <c r="E854" s="51"/>
      <c r="F854" s="669"/>
      <c r="G854" s="669"/>
      <c r="H854" s="660"/>
      <c r="I854" s="660"/>
      <c r="J854" s="660"/>
      <c r="K854" s="660"/>
      <c r="L854" s="660"/>
      <c r="M854" s="660"/>
      <c r="N854" s="660"/>
      <c r="O854" s="660"/>
      <c r="P854" s="660"/>
      <c r="Q854" s="660"/>
      <c r="R854" s="660"/>
      <c r="S854" s="51"/>
      <c r="T854" s="51"/>
    </row>
    <row r="855" spans="1:20" ht="15.75" customHeight="1">
      <c r="A855" s="669"/>
      <c r="B855" s="51"/>
      <c r="C855" s="51"/>
      <c r="D855" s="51"/>
      <c r="E855" s="51"/>
      <c r="F855" s="669"/>
      <c r="G855" s="669"/>
      <c r="H855" s="660"/>
      <c r="I855" s="660"/>
      <c r="J855" s="660"/>
      <c r="K855" s="660"/>
      <c r="L855" s="660"/>
      <c r="M855" s="660"/>
      <c r="N855" s="660"/>
      <c r="O855" s="660"/>
      <c r="P855" s="660"/>
      <c r="Q855" s="660"/>
      <c r="R855" s="660"/>
      <c r="S855" s="51"/>
      <c r="T855" s="51"/>
    </row>
    <row r="856" spans="1:20" ht="15.75" customHeight="1">
      <c r="A856" s="669"/>
      <c r="B856" s="51"/>
      <c r="C856" s="51"/>
      <c r="D856" s="51"/>
      <c r="E856" s="51"/>
      <c r="F856" s="669"/>
      <c r="G856" s="669"/>
      <c r="H856" s="660"/>
      <c r="I856" s="660"/>
      <c r="J856" s="660"/>
      <c r="K856" s="660"/>
      <c r="L856" s="660"/>
      <c r="M856" s="660"/>
      <c r="N856" s="660"/>
      <c r="O856" s="660"/>
      <c r="P856" s="660"/>
      <c r="Q856" s="660"/>
      <c r="R856" s="660"/>
      <c r="S856" s="51"/>
      <c r="T856" s="51"/>
    </row>
    <row r="857" spans="1:20" ht="15.75" customHeight="1">
      <c r="A857" s="669"/>
      <c r="B857" s="51"/>
      <c r="C857" s="51"/>
      <c r="D857" s="51"/>
      <c r="E857" s="51"/>
      <c r="F857" s="669"/>
      <c r="G857" s="669"/>
      <c r="H857" s="660"/>
      <c r="I857" s="660"/>
      <c r="J857" s="660"/>
      <c r="K857" s="660"/>
      <c r="L857" s="660"/>
      <c r="M857" s="660"/>
      <c r="N857" s="660"/>
      <c r="O857" s="660"/>
      <c r="P857" s="660"/>
      <c r="Q857" s="660"/>
      <c r="R857" s="660"/>
      <c r="S857" s="51"/>
      <c r="T857" s="51"/>
    </row>
    <row r="858" spans="1:20" ht="15.75" customHeight="1">
      <c r="A858" s="669"/>
      <c r="B858" s="51"/>
      <c r="C858" s="51"/>
      <c r="D858" s="51"/>
      <c r="E858" s="51"/>
      <c r="F858" s="669"/>
      <c r="G858" s="669"/>
      <c r="H858" s="660"/>
      <c r="I858" s="660"/>
      <c r="J858" s="660"/>
      <c r="K858" s="660"/>
      <c r="L858" s="660"/>
      <c r="M858" s="660"/>
      <c r="N858" s="660"/>
      <c r="O858" s="660"/>
      <c r="P858" s="660"/>
      <c r="Q858" s="660"/>
      <c r="R858" s="660"/>
      <c r="S858" s="51"/>
      <c r="T858" s="51"/>
    </row>
    <row r="859" spans="1:20" ht="15.75" customHeight="1">
      <c r="A859" s="669"/>
      <c r="B859" s="51"/>
      <c r="C859" s="51"/>
      <c r="D859" s="51"/>
      <c r="E859" s="51"/>
      <c r="F859" s="669"/>
      <c r="G859" s="669"/>
      <c r="H859" s="660"/>
      <c r="I859" s="660"/>
      <c r="J859" s="660"/>
      <c r="K859" s="660"/>
      <c r="L859" s="660"/>
      <c r="M859" s="660"/>
      <c r="N859" s="660"/>
      <c r="O859" s="660"/>
      <c r="P859" s="660"/>
      <c r="Q859" s="660"/>
      <c r="R859" s="660"/>
      <c r="S859" s="51"/>
      <c r="T859" s="51"/>
    </row>
    <row r="860" spans="1:20" ht="15.75" customHeight="1">
      <c r="A860" s="669"/>
      <c r="B860" s="51"/>
      <c r="C860" s="51"/>
      <c r="D860" s="51"/>
      <c r="E860" s="51"/>
      <c r="F860" s="669"/>
      <c r="G860" s="669"/>
      <c r="H860" s="660"/>
      <c r="I860" s="660"/>
      <c r="J860" s="660"/>
      <c r="K860" s="660"/>
      <c r="L860" s="660"/>
      <c r="M860" s="660"/>
      <c r="N860" s="660"/>
      <c r="O860" s="660"/>
      <c r="P860" s="660"/>
      <c r="Q860" s="660"/>
      <c r="R860" s="660"/>
      <c r="S860" s="51"/>
      <c r="T860" s="51"/>
    </row>
    <row r="861" spans="1:20" ht="15.75" customHeight="1">
      <c r="A861" s="669"/>
      <c r="B861" s="51"/>
      <c r="C861" s="51"/>
      <c r="D861" s="51"/>
      <c r="E861" s="51"/>
      <c r="F861" s="669"/>
      <c r="G861" s="669"/>
      <c r="H861" s="660"/>
      <c r="I861" s="660"/>
      <c r="J861" s="660"/>
      <c r="K861" s="660"/>
      <c r="L861" s="660"/>
      <c r="M861" s="660"/>
      <c r="N861" s="660"/>
      <c r="O861" s="660"/>
      <c r="P861" s="660"/>
      <c r="Q861" s="660"/>
      <c r="R861" s="660"/>
      <c r="S861" s="51"/>
      <c r="T861" s="51"/>
    </row>
    <row r="862" spans="1:20" ht="15.75" customHeight="1">
      <c r="A862" s="669"/>
      <c r="B862" s="51"/>
      <c r="C862" s="51"/>
      <c r="D862" s="51"/>
      <c r="E862" s="51"/>
      <c r="F862" s="669"/>
      <c r="G862" s="669"/>
      <c r="H862" s="660"/>
      <c r="I862" s="660"/>
      <c r="J862" s="660"/>
      <c r="K862" s="660"/>
      <c r="L862" s="660"/>
      <c r="M862" s="660"/>
      <c r="N862" s="660"/>
      <c r="O862" s="660"/>
      <c r="P862" s="660"/>
      <c r="Q862" s="660"/>
      <c r="R862" s="660"/>
      <c r="S862" s="51"/>
      <c r="T862" s="51"/>
    </row>
    <row r="863" spans="1:20" ht="15.75" customHeight="1">
      <c r="A863" s="669"/>
      <c r="B863" s="51"/>
      <c r="C863" s="51"/>
      <c r="D863" s="51"/>
      <c r="E863" s="51"/>
      <c r="F863" s="669"/>
      <c r="G863" s="669"/>
      <c r="H863" s="660"/>
      <c r="I863" s="660"/>
      <c r="J863" s="660"/>
      <c r="K863" s="660"/>
      <c r="L863" s="660"/>
      <c r="M863" s="660"/>
      <c r="N863" s="660"/>
      <c r="O863" s="660"/>
      <c r="P863" s="660"/>
      <c r="Q863" s="660"/>
      <c r="R863" s="660"/>
      <c r="S863" s="51"/>
      <c r="T863" s="51"/>
    </row>
    <row r="864" spans="1:20" ht="15.75" customHeight="1">
      <c r="A864" s="669"/>
      <c r="B864" s="51"/>
      <c r="C864" s="51"/>
      <c r="D864" s="51"/>
      <c r="E864" s="51"/>
      <c r="F864" s="669"/>
      <c r="G864" s="669"/>
      <c r="H864" s="660"/>
      <c r="I864" s="660"/>
      <c r="J864" s="660"/>
      <c r="K864" s="660"/>
      <c r="L864" s="660"/>
      <c r="M864" s="660"/>
      <c r="N864" s="660"/>
      <c r="O864" s="660"/>
      <c r="P864" s="660"/>
      <c r="Q864" s="660"/>
      <c r="R864" s="660"/>
      <c r="S864" s="51"/>
      <c r="T864" s="51"/>
    </row>
    <row r="865" spans="1:20" ht="15.75" customHeight="1">
      <c r="A865" s="669"/>
      <c r="B865" s="51"/>
      <c r="C865" s="51"/>
      <c r="D865" s="51"/>
      <c r="E865" s="51"/>
      <c r="F865" s="669"/>
      <c r="G865" s="669"/>
      <c r="H865" s="660"/>
      <c r="I865" s="660"/>
      <c r="J865" s="660"/>
      <c r="K865" s="660"/>
      <c r="L865" s="660"/>
      <c r="M865" s="660"/>
      <c r="N865" s="660"/>
      <c r="O865" s="660"/>
      <c r="P865" s="660"/>
      <c r="Q865" s="660"/>
      <c r="R865" s="660"/>
      <c r="S865" s="51"/>
      <c r="T865" s="51"/>
    </row>
    <row r="866" spans="1:20" ht="15.75" customHeight="1">
      <c r="A866" s="669"/>
      <c r="B866" s="51"/>
      <c r="C866" s="51"/>
      <c r="D866" s="51"/>
      <c r="E866" s="51"/>
      <c r="F866" s="669"/>
      <c r="G866" s="669"/>
      <c r="H866" s="660"/>
      <c r="I866" s="660"/>
      <c r="J866" s="660"/>
      <c r="K866" s="660"/>
      <c r="L866" s="660"/>
      <c r="M866" s="660"/>
      <c r="N866" s="660"/>
      <c r="O866" s="660"/>
      <c r="P866" s="660"/>
      <c r="Q866" s="660"/>
      <c r="R866" s="660"/>
      <c r="S866" s="51"/>
      <c r="T866" s="51"/>
    </row>
    <row r="867" spans="1:20" ht="15.75" customHeight="1">
      <c r="A867" s="669"/>
      <c r="B867" s="51"/>
      <c r="C867" s="51"/>
      <c r="D867" s="51"/>
      <c r="E867" s="51"/>
      <c r="F867" s="669"/>
      <c r="G867" s="669"/>
      <c r="H867" s="660"/>
      <c r="I867" s="660"/>
      <c r="J867" s="660"/>
      <c r="K867" s="660"/>
      <c r="L867" s="660"/>
      <c r="M867" s="660"/>
      <c r="N867" s="660"/>
      <c r="O867" s="660"/>
      <c r="P867" s="660"/>
      <c r="Q867" s="660"/>
      <c r="R867" s="660"/>
      <c r="S867" s="51"/>
      <c r="T867" s="51"/>
    </row>
    <row r="868" spans="1:20" ht="15.75" customHeight="1">
      <c r="A868" s="669"/>
      <c r="B868" s="51"/>
      <c r="C868" s="51"/>
      <c r="D868" s="51"/>
      <c r="E868" s="51"/>
      <c r="F868" s="669"/>
      <c r="G868" s="669"/>
      <c r="H868" s="660"/>
      <c r="I868" s="660"/>
      <c r="J868" s="660"/>
      <c r="K868" s="660"/>
      <c r="L868" s="660"/>
      <c r="M868" s="660"/>
      <c r="N868" s="660"/>
      <c r="O868" s="660"/>
      <c r="P868" s="660"/>
      <c r="Q868" s="660"/>
      <c r="R868" s="660"/>
      <c r="S868" s="51"/>
      <c r="T868" s="51"/>
    </row>
    <row r="869" spans="1:20" ht="15.75" customHeight="1">
      <c r="A869" s="669"/>
      <c r="B869" s="51"/>
      <c r="C869" s="51"/>
      <c r="D869" s="51"/>
      <c r="E869" s="51"/>
      <c r="F869" s="669"/>
      <c r="G869" s="669"/>
      <c r="H869" s="660"/>
      <c r="I869" s="660"/>
      <c r="J869" s="660"/>
      <c r="K869" s="660"/>
      <c r="L869" s="660"/>
      <c r="M869" s="660"/>
      <c r="N869" s="660"/>
      <c r="O869" s="660"/>
      <c r="P869" s="660"/>
      <c r="Q869" s="660"/>
      <c r="R869" s="660"/>
      <c r="S869" s="51"/>
      <c r="T869" s="51"/>
    </row>
    <row r="870" spans="1:20" ht="15.75" customHeight="1">
      <c r="A870" s="669"/>
      <c r="B870" s="51"/>
      <c r="C870" s="51"/>
      <c r="D870" s="51"/>
      <c r="E870" s="51"/>
      <c r="F870" s="669"/>
      <c r="G870" s="669"/>
      <c r="H870" s="660"/>
      <c r="I870" s="660"/>
      <c r="J870" s="660"/>
      <c r="K870" s="660"/>
      <c r="L870" s="660"/>
      <c r="M870" s="660"/>
      <c r="N870" s="660"/>
      <c r="O870" s="660"/>
      <c r="P870" s="660"/>
      <c r="Q870" s="660"/>
      <c r="R870" s="660"/>
      <c r="S870" s="51"/>
      <c r="T870" s="51"/>
    </row>
    <row r="871" spans="1:20" ht="15.75" customHeight="1">
      <c r="A871" s="669"/>
      <c r="B871" s="51"/>
      <c r="C871" s="51"/>
      <c r="D871" s="51"/>
      <c r="E871" s="51"/>
      <c r="F871" s="669"/>
      <c r="G871" s="669"/>
      <c r="H871" s="660"/>
      <c r="I871" s="660"/>
      <c r="J871" s="660"/>
      <c r="K871" s="660"/>
      <c r="L871" s="660"/>
      <c r="M871" s="660"/>
      <c r="N871" s="660"/>
      <c r="O871" s="660"/>
      <c r="P871" s="660"/>
      <c r="Q871" s="660"/>
      <c r="R871" s="660"/>
      <c r="S871" s="51"/>
      <c r="T871" s="51"/>
    </row>
    <row r="872" spans="1:20" ht="15.75" customHeight="1">
      <c r="A872" s="669"/>
      <c r="B872" s="51"/>
      <c r="C872" s="51"/>
      <c r="D872" s="51"/>
      <c r="E872" s="51"/>
      <c r="F872" s="669"/>
      <c r="G872" s="669"/>
      <c r="H872" s="660"/>
      <c r="I872" s="660"/>
      <c r="J872" s="660"/>
      <c r="K872" s="660"/>
      <c r="L872" s="660"/>
      <c r="M872" s="660"/>
      <c r="N872" s="660"/>
      <c r="O872" s="660"/>
      <c r="P872" s="660"/>
      <c r="Q872" s="660"/>
      <c r="R872" s="660"/>
      <c r="S872" s="51"/>
      <c r="T872" s="51"/>
    </row>
    <row r="873" spans="1:20" ht="15.75" customHeight="1">
      <c r="A873" s="669"/>
      <c r="B873" s="51"/>
      <c r="C873" s="51"/>
      <c r="D873" s="51"/>
      <c r="E873" s="51"/>
      <c r="F873" s="669"/>
      <c r="G873" s="669"/>
      <c r="H873" s="660"/>
      <c r="I873" s="660"/>
      <c r="J873" s="660"/>
      <c r="K873" s="660"/>
      <c r="L873" s="660"/>
      <c r="M873" s="660"/>
      <c r="N873" s="660"/>
      <c r="O873" s="660"/>
      <c r="P873" s="660"/>
      <c r="Q873" s="660"/>
      <c r="R873" s="660"/>
      <c r="S873" s="51"/>
      <c r="T873" s="51"/>
    </row>
    <row r="874" spans="1:20" ht="15.75" customHeight="1">
      <c r="A874" s="669"/>
      <c r="B874" s="51"/>
      <c r="C874" s="51"/>
      <c r="D874" s="51"/>
      <c r="E874" s="51"/>
      <c r="F874" s="669"/>
      <c r="G874" s="669"/>
      <c r="H874" s="660"/>
      <c r="I874" s="660"/>
      <c r="J874" s="660"/>
      <c r="K874" s="660"/>
      <c r="L874" s="660"/>
      <c r="M874" s="660"/>
      <c r="N874" s="660"/>
      <c r="O874" s="660"/>
      <c r="P874" s="660"/>
      <c r="Q874" s="660"/>
      <c r="R874" s="660"/>
      <c r="S874" s="51"/>
      <c r="T874" s="51"/>
    </row>
    <row r="875" spans="1:20" ht="15.75" customHeight="1">
      <c r="A875" s="669"/>
      <c r="B875" s="51"/>
      <c r="C875" s="51"/>
      <c r="D875" s="51"/>
      <c r="E875" s="51"/>
      <c r="F875" s="669"/>
      <c r="G875" s="669"/>
      <c r="H875" s="660"/>
      <c r="I875" s="660"/>
      <c r="J875" s="660"/>
      <c r="K875" s="660"/>
      <c r="L875" s="660"/>
      <c r="M875" s="660"/>
      <c r="N875" s="660"/>
      <c r="O875" s="660"/>
      <c r="P875" s="660"/>
      <c r="Q875" s="660"/>
      <c r="R875" s="660"/>
      <c r="S875" s="51"/>
      <c r="T875" s="51"/>
    </row>
    <row r="876" spans="1:20" ht="15.75" customHeight="1">
      <c r="A876" s="669"/>
      <c r="B876" s="51"/>
      <c r="C876" s="51"/>
      <c r="D876" s="51"/>
      <c r="E876" s="51"/>
      <c r="F876" s="669"/>
      <c r="G876" s="669"/>
      <c r="H876" s="660"/>
      <c r="I876" s="660"/>
      <c r="J876" s="660"/>
      <c r="K876" s="660"/>
      <c r="L876" s="660"/>
      <c r="M876" s="660"/>
      <c r="N876" s="660"/>
      <c r="O876" s="660"/>
      <c r="P876" s="660"/>
      <c r="Q876" s="660"/>
      <c r="R876" s="660"/>
      <c r="S876" s="51"/>
      <c r="T876" s="51"/>
    </row>
    <row r="877" spans="1:20" ht="15.75" customHeight="1">
      <c r="A877" s="669"/>
      <c r="B877" s="51"/>
      <c r="C877" s="51"/>
      <c r="D877" s="51"/>
      <c r="E877" s="51"/>
      <c r="F877" s="669"/>
      <c r="G877" s="669"/>
      <c r="H877" s="660"/>
      <c r="I877" s="660"/>
      <c r="J877" s="660"/>
      <c r="K877" s="660"/>
      <c r="L877" s="660"/>
      <c r="M877" s="660"/>
      <c r="N877" s="660"/>
      <c r="O877" s="660"/>
      <c r="P877" s="660"/>
      <c r="Q877" s="660"/>
      <c r="R877" s="660"/>
      <c r="S877" s="51"/>
      <c r="T877" s="51"/>
    </row>
    <row r="878" spans="1:20" ht="15.75" customHeight="1">
      <c r="A878" s="669"/>
      <c r="B878" s="51"/>
      <c r="C878" s="51"/>
      <c r="D878" s="51"/>
      <c r="E878" s="51"/>
      <c r="F878" s="669"/>
      <c r="G878" s="669"/>
      <c r="H878" s="660"/>
      <c r="I878" s="660"/>
      <c r="J878" s="660"/>
      <c r="K878" s="660"/>
      <c r="L878" s="660"/>
      <c r="M878" s="660"/>
      <c r="N878" s="660"/>
      <c r="O878" s="660"/>
      <c r="P878" s="660"/>
      <c r="Q878" s="660"/>
      <c r="R878" s="660"/>
      <c r="S878" s="51"/>
      <c r="T878" s="51"/>
    </row>
    <row r="879" spans="1:20" ht="15.75" customHeight="1">
      <c r="A879" s="669"/>
      <c r="B879" s="51"/>
      <c r="C879" s="51"/>
      <c r="D879" s="51"/>
      <c r="E879" s="51"/>
      <c r="F879" s="669"/>
      <c r="G879" s="669"/>
      <c r="H879" s="660"/>
      <c r="I879" s="660"/>
      <c r="J879" s="660"/>
      <c r="K879" s="660"/>
      <c r="L879" s="660"/>
      <c r="M879" s="660"/>
      <c r="N879" s="660"/>
      <c r="O879" s="660"/>
      <c r="P879" s="660"/>
      <c r="Q879" s="660"/>
      <c r="R879" s="660"/>
      <c r="S879" s="51"/>
      <c r="T879" s="51"/>
    </row>
    <row r="880" spans="1:20" ht="15.75" customHeight="1">
      <c r="A880" s="669"/>
      <c r="B880" s="51"/>
      <c r="C880" s="51"/>
      <c r="D880" s="51"/>
      <c r="E880" s="51"/>
      <c r="F880" s="669"/>
      <c r="G880" s="669"/>
      <c r="H880" s="660"/>
      <c r="I880" s="660"/>
      <c r="J880" s="660"/>
      <c r="K880" s="660"/>
      <c r="L880" s="660"/>
      <c r="M880" s="660"/>
      <c r="N880" s="660"/>
      <c r="O880" s="660"/>
      <c r="P880" s="660"/>
      <c r="Q880" s="660"/>
      <c r="R880" s="660"/>
      <c r="S880" s="51"/>
      <c r="T880" s="51"/>
    </row>
    <row r="881" spans="1:20" ht="15.75" customHeight="1">
      <c r="A881" s="669"/>
      <c r="B881" s="51"/>
      <c r="C881" s="51"/>
      <c r="D881" s="51"/>
      <c r="E881" s="51"/>
      <c r="F881" s="669"/>
      <c r="G881" s="669"/>
      <c r="H881" s="660"/>
      <c r="I881" s="660"/>
      <c r="J881" s="660"/>
      <c r="K881" s="660"/>
      <c r="L881" s="660"/>
      <c r="M881" s="660"/>
      <c r="N881" s="660"/>
      <c r="O881" s="660"/>
      <c r="P881" s="660"/>
      <c r="Q881" s="660"/>
      <c r="R881" s="660"/>
      <c r="S881" s="51"/>
      <c r="T881" s="51"/>
    </row>
    <row r="882" spans="1:20" ht="15.75" customHeight="1">
      <c r="A882" s="669"/>
      <c r="B882" s="51"/>
      <c r="C882" s="51"/>
      <c r="D882" s="51"/>
      <c r="E882" s="51"/>
      <c r="F882" s="669"/>
      <c r="G882" s="669"/>
      <c r="H882" s="660"/>
      <c r="I882" s="660"/>
      <c r="J882" s="660"/>
      <c r="K882" s="660"/>
      <c r="L882" s="660"/>
      <c r="M882" s="660"/>
      <c r="N882" s="660"/>
      <c r="O882" s="660"/>
      <c r="P882" s="660"/>
      <c r="Q882" s="660"/>
      <c r="R882" s="660"/>
      <c r="S882" s="51"/>
      <c r="T882" s="51"/>
    </row>
    <row r="883" spans="1:20" ht="15.75" customHeight="1">
      <c r="A883" s="669"/>
      <c r="B883" s="51"/>
      <c r="C883" s="51"/>
      <c r="D883" s="51"/>
      <c r="E883" s="51"/>
      <c r="F883" s="669"/>
      <c r="G883" s="669"/>
      <c r="H883" s="660"/>
      <c r="I883" s="660"/>
      <c r="J883" s="660"/>
      <c r="K883" s="660"/>
      <c r="L883" s="660"/>
      <c r="M883" s="660"/>
      <c r="N883" s="660"/>
      <c r="O883" s="660"/>
      <c r="P883" s="660"/>
      <c r="Q883" s="660"/>
      <c r="R883" s="660"/>
      <c r="S883" s="51"/>
      <c r="T883" s="51"/>
    </row>
    <row r="884" spans="1:20" ht="15.75" customHeight="1">
      <c r="A884" s="669"/>
      <c r="B884" s="51"/>
      <c r="C884" s="51"/>
      <c r="D884" s="51"/>
      <c r="E884" s="51"/>
      <c r="F884" s="669"/>
      <c r="G884" s="669"/>
      <c r="H884" s="660"/>
      <c r="I884" s="660"/>
      <c r="J884" s="660"/>
      <c r="K884" s="660"/>
      <c r="L884" s="660"/>
      <c r="M884" s="660"/>
      <c r="N884" s="660"/>
      <c r="O884" s="660"/>
      <c r="P884" s="660"/>
      <c r="Q884" s="660"/>
      <c r="R884" s="660"/>
      <c r="S884" s="51"/>
      <c r="T884" s="51"/>
    </row>
    <row r="885" spans="1:20" ht="15.75" customHeight="1">
      <c r="A885" s="669"/>
      <c r="B885" s="51"/>
      <c r="C885" s="51"/>
      <c r="D885" s="51"/>
      <c r="E885" s="51"/>
      <c r="F885" s="669"/>
      <c r="G885" s="669"/>
      <c r="H885" s="660"/>
      <c r="I885" s="660"/>
      <c r="J885" s="660"/>
      <c r="K885" s="660"/>
      <c r="L885" s="660"/>
      <c r="M885" s="660"/>
      <c r="N885" s="660"/>
      <c r="O885" s="660"/>
      <c r="P885" s="660"/>
      <c r="Q885" s="660"/>
      <c r="R885" s="660"/>
      <c r="S885" s="51"/>
      <c r="T885" s="51"/>
    </row>
    <row r="886" spans="1:20" ht="15.75" customHeight="1">
      <c r="A886" s="669"/>
      <c r="B886" s="51"/>
      <c r="C886" s="51"/>
      <c r="D886" s="51"/>
      <c r="E886" s="51"/>
      <c r="F886" s="669"/>
      <c r="G886" s="669"/>
      <c r="H886" s="660"/>
      <c r="I886" s="660"/>
      <c r="J886" s="660"/>
      <c r="K886" s="660"/>
      <c r="L886" s="660"/>
      <c r="M886" s="660"/>
      <c r="N886" s="660"/>
      <c r="O886" s="660"/>
      <c r="P886" s="660"/>
      <c r="Q886" s="660"/>
      <c r="R886" s="660"/>
      <c r="S886" s="51"/>
      <c r="T886" s="51"/>
    </row>
    <row r="887" spans="1:20" ht="15.75" customHeight="1">
      <c r="A887" s="669"/>
      <c r="B887" s="51"/>
      <c r="C887" s="51"/>
      <c r="D887" s="51"/>
      <c r="E887" s="51"/>
      <c r="F887" s="669"/>
      <c r="G887" s="669"/>
      <c r="H887" s="660"/>
      <c r="I887" s="660"/>
      <c r="J887" s="660"/>
      <c r="K887" s="660"/>
      <c r="L887" s="660"/>
      <c r="M887" s="660"/>
      <c r="N887" s="660"/>
      <c r="O887" s="660"/>
      <c r="P887" s="660"/>
      <c r="Q887" s="660"/>
      <c r="R887" s="660"/>
      <c r="S887" s="51"/>
      <c r="T887" s="51"/>
    </row>
    <row r="888" spans="1:20" ht="15.75" customHeight="1">
      <c r="A888" s="669"/>
      <c r="B888" s="51"/>
      <c r="C888" s="51"/>
      <c r="D888" s="51"/>
      <c r="E888" s="51"/>
      <c r="F888" s="669"/>
      <c r="G888" s="669"/>
      <c r="H888" s="660"/>
      <c r="I888" s="660"/>
      <c r="J888" s="660"/>
      <c r="K888" s="660"/>
      <c r="L888" s="660"/>
      <c r="M888" s="660"/>
      <c r="N888" s="660"/>
      <c r="O888" s="660"/>
      <c r="P888" s="660"/>
      <c r="Q888" s="660"/>
      <c r="R888" s="660"/>
      <c r="S888" s="51"/>
      <c r="T888" s="51"/>
    </row>
    <row r="889" spans="1:20" ht="15.75" customHeight="1">
      <c r="A889" s="669"/>
      <c r="B889" s="51"/>
      <c r="C889" s="51"/>
      <c r="D889" s="51"/>
      <c r="E889" s="51"/>
      <c r="F889" s="669"/>
      <c r="G889" s="669"/>
      <c r="H889" s="660"/>
      <c r="I889" s="660"/>
      <c r="J889" s="660"/>
      <c r="K889" s="660"/>
      <c r="L889" s="660"/>
      <c r="M889" s="660"/>
      <c r="N889" s="660"/>
      <c r="O889" s="660"/>
      <c r="P889" s="660"/>
      <c r="Q889" s="660"/>
      <c r="R889" s="660"/>
      <c r="S889" s="51"/>
      <c r="T889" s="51"/>
    </row>
    <row r="890" spans="1:20" ht="15.75" customHeight="1">
      <c r="A890" s="669"/>
      <c r="B890" s="51"/>
      <c r="C890" s="51"/>
      <c r="D890" s="51"/>
      <c r="E890" s="51"/>
      <c r="F890" s="669"/>
      <c r="G890" s="669"/>
      <c r="H890" s="660"/>
      <c r="I890" s="660"/>
      <c r="J890" s="660"/>
      <c r="K890" s="660"/>
      <c r="L890" s="660"/>
      <c r="M890" s="660"/>
      <c r="N890" s="660"/>
      <c r="O890" s="660"/>
      <c r="P890" s="660"/>
      <c r="Q890" s="660"/>
      <c r="R890" s="660"/>
      <c r="S890" s="51"/>
      <c r="T890" s="51"/>
    </row>
    <row r="891" spans="1:20" ht="15.75" customHeight="1">
      <c r="A891" s="669"/>
      <c r="B891" s="51"/>
      <c r="C891" s="51"/>
      <c r="D891" s="51"/>
      <c r="E891" s="51"/>
      <c r="F891" s="669"/>
      <c r="G891" s="669"/>
      <c r="H891" s="660"/>
      <c r="I891" s="660"/>
      <c r="J891" s="660"/>
      <c r="K891" s="660"/>
      <c r="L891" s="660"/>
      <c r="M891" s="660"/>
      <c r="N891" s="660"/>
      <c r="O891" s="660"/>
      <c r="P891" s="660"/>
      <c r="Q891" s="660"/>
      <c r="R891" s="660"/>
      <c r="S891" s="51"/>
      <c r="T891" s="51"/>
    </row>
    <row r="892" spans="1:20" ht="15.75" customHeight="1">
      <c r="A892" s="669"/>
      <c r="B892" s="51"/>
      <c r="C892" s="51"/>
      <c r="D892" s="51"/>
      <c r="E892" s="51"/>
      <c r="F892" s="669"/>
      <c r="G892" s="669"/>
      <c r="H892" s="660"/>
      <c r="I892" s="660"/>
      <c r="J892" s="660"/>
      <c r="K892" s="660"/>
      <c r="L892" s="660"/>
      <c r="M892" s="660"/>
      <c r="N892" s="660"/>
      <c r="O892" s="660"/>
      <c r="P892" s="660"/>
      <c r="Q892" s="660"/>
      <c r="R892" s="660"/>
      <c r="S892" s="51"/>
      <c r="T892" s="51"/>
    </row>
    <row r="893" spans="1:20" ht="15.75" customHeight="1">
      <c r="A893" s="669"/>
      <c r="B893" s="51"/>
      <c r="C893" s="51"/>
      <c r="D893" s="51"/>
      <c r="E893" s="51"/>
      <c r="F893" s="669"/>
      <c r="G893" s="669"/>
      <c r="H893" s="660"/>
      <c r="I893" s="660"/>
      <c r="J893" s="660"/>
      <c r="K893" s="660"/>
      <c r="L893" s="660"/>
      <c r="M893" s="660"/>
      <c r="N893" s="660"/>
      <c r="O893" s="660"/>
      <c r="P893" s="660"/>
      <c r="Q893" s="660"/>
      <c r="R893" s="660"/>
      <c r="S893" s="51"/>
      <c r="T893" s="51"/>
    </row>
    <row r="894" spans="1:20" ht="15.75" customHeight="1">
      <c r="A894" s="669"/>
      <c r="B894" s="51"/>
      <c r="C894" s="51"/>
      <c r="D894" s="51"/>
      <c r="E894" s="51"/>
      <c r="F894" s="669"/>
      <c r="G894" s="669"/>
      <c r="H894" s="660"/>
      <c r="I894" s="660"/>
      <c r="J894" s="660"/>
      <c r="K894" s="660"/>
      <c r="L894" s="660"/>
      <c r="M894" s="660"/>
      <c r="N894" s="660"/>
      <c r="O894" s="660"/>
      <c r="P894" s="660"/>
      <c r="Q894" s="660"/>
      <c r="R894" s="660"/>
      <c r="S894" s="51"/>
      <c r="T894" s="51"/>
    </row>
    <row r="895" spans="1:20" ht="15.75" customHeight="1">
      <c r="A895" s="669"/>
      <c r="B895" s="51"/>
      <c r="C895" s="51"/>
      <c r="D895" s="51"/>
      <c r="E895" s="51"/>
      <c r="F895" s="669"/>
      <c r="G895" s="669"/>
      <c r="H895" s="660"/>
      <c r="I895" s="660"/>
      <c r="J895" s="660"/>
      <c r="K895" s="660"/>
      <c r="L895" s="660"/>
      <c r="M895" s="660"/>
      <c r="N895" s="660"/>
      <c r="O895" s="660"/>
      <c r="P895" s="660"/>
      <c r="Q895" s="660"/>
      <c r="R895" s="660"/>
      <c r="S895" s="51"/>
      <c r="T895" s="51"/>
    </row>
    <row r="896" spans="1:20" ht="15.75" customHeight="1">
      <c r="A896" s="669"/>
      <c r="B896" s="51"/>
      <c r="C896" s="51"/>
      <c r="D896" s="51"/>
      <c r="E896" s="51"/>
      <c r="F896" s="669"/>
      <c r="G896" s="669"/>
      <c r="H896" s="660"/>
      <c r="I896" s="660"/>
      <c r="J896" s="660"/>
      <c r="K896" s="660"/>
      <c r="L896" s="660"/>
      <c r="M896" s="660"/>
      <c r="N896" s="660"/>
      <c r="O896" s="660"/>
      <c r="P896" s="660"/>
      <c r="Q896" s="660"/>
      <c r="R896" s="660"/>
      <c r="S896" s="51"/>
      <c r="T896" s="51"/>
    </row>
    <row r="897" spans="1:20" ht="15.75" customHeight="1">
      <c r="A897" s="669"/>
      <c r="B897" s="51"/>
      <c r="C897" s="51"/>
      <c r="D897" s="51"/>
      <c r="E897" s="51"/>
      <c r="F897" s="669"/>
      <c r="G897" s="669"/>
      <c r="H897" s="660"/>
      <c r="I897" s="660"/>
      <c r="J897" s="660"/>
      <c r="K897" s="660"/>
      <c r="L897" s="660"/>
      <c r="M897" s="660"/>
      <c r="N897" s="660"/>
      <c r="O897" s="660"/>
      <c r="P897" s="660"/>
      <c r="Q897" s="660"/>
      <c r="R897" s="660"/>
      <c r="S897" s="51"/>
      <c r="T897" s="51"/>
    </row>
    <row r="898" spans="1:20" ht="15.75" customHeight="1">
      <c r="A898" s="669"/>
      <c r="B898" s="51"/>
      <c r="C898" s="51"/>
      <c r="D898" s="51"/>
      <c r="E898" s="51"/>
      <c r="F898" s="669"/>
      <c r="G898" s="669"/>
      <c r="H898" s="660"/>
      <c r="I898" s="660"/>
      <c r="J898" s="660"/>
      <c r="K898" s="660"/>
      <c r="L898" s="660"/>
      <c r="M898" s="660"/>
      <c r="N898" s="660"/>
      <c r="O898" s="660"/>
      <c r="P898" s="660"/>
      <c r="Q898" s="660"/>
      <c r="R898" s="660"/>
      <c r="S898" s="51"/>
      <c r="T898" s="51"/>
    </row>
    <row r="899" spans="1:20" ht="15.75" customHeight="1">
      <c r="A899" s="669"/>
      <c r="B899" s="51"/>
      <c r="C899" s="51"/>
      <c r="D899" s="51"/>
      <c r="E899" s="51"/>
      <c r="F899" s="669"/>
      <c r="G899" s="669"/>
      <c r="H899" s="660"/>
      <c r="I899" s="660"/>
      <c r="J899" s="660"/>
      <c r="K899" s="660"/>
      <c r="L899" s="660"/>
      <c r="M899" s="660"/>
      <c r="N899" s="660"/>
      <c r="O899" s="660"/>
      <c r="P899" s="660"/>
      <c r="Q899" s="660"/>
      <c r="R899" s="660"/>
      <c r="S899" s="51"/>
      <c r="T899" s="51"/>
    </row>
    <row r="900" spans="1:20" ht="15.75" customHeight="1">
      <c r="A900" s="669"/>
      <c r="B900" s="51"/>
      <c r="C900" s="51"/>
      <c r="D900" s="51"/>
      <c r="E900" s="51"/>
      <c r="F900" s="669"/>
      <c r="G900" s="669"/>
      <c r="H900" s="660"/>
      <c r="I900" s="660"/>
      <c r="J900" s="660"/>
      <c r="K900" s="660"/>
      <c r="L900" s="660"/>
      <c r="M900" s="660"/>
      <c r="N900" s="660"/>
      <c r="O900" s="660"/>
      <c r="P900" s="660"/>
      <c r="Q900" s="660"/>
      <c r="R900" s="660"/>
      <c r="S900" s="51"/>
      <c r="T900" s="51"/>
    </row>
    <row r="901" spans="1:20" ht="15.75" customHeight="1">
      <c r="A901" s="669"/>
      <c r="B901" s="51"/>
      <c r="C901" s="51"/>
      <c r="D901" s="51"/>
      <c r="E901" s="51"/>
      <c r="F901" s="669"/>
      <c r="G901" s="669"/>
      <c r="H901" s="660"/>
      <c r="I901" s="660"/>
      <c r="J901" s="660"/>
      <c r="K901" s="660"/>
      <c r="L901" s="660"/>
      <c r="M901" s="660"/>
      <c r="N901" s="660"/>
      <c r="O901" s="660"/>
      <c r="P901" s="660"/>
      <c r="Q901" s="660"/>
      <c r="R901" s="660"/>
      <c r="S901" s="51"/>
      <c r="T901" s="51"/>
    </row>
    <row r="902" spans="1:20" ht="15.75" customHeight="1">
      <c r="A902" s="669"/>
      <c r="B902" s="51"/>
      <c r="C902" s="51"/>
      <c r="D902" s="51"/>
      <c r="E902" s="51"/>
      <c r="F902" s="669"/>
      <c r="G902" s="669"/>
      <c r="H902" s="660"/>
      <c r="I902" s="660"/>
      <c r="J902" s="660"/>
      <c r="K902" s="660"/>
      <c r="L902" s="660"/>
      <c r="M902" s="660"/>
      <c r="N902" s="660"/>
      <c r="O902" s="660"/>
      <c r="P902" s="660"/>
      <c r="Q902" s="660"/>
      <c r="R902" s="660"/>
      <c r="S902" s="51"/>
      <c r="T902" s="51"/>
    </row>
    <row r="903" spans="1:20" ht="15.75" customHeight="1">
      <c r="A903" s="669"/>
      <c r="B903" s="51"/>
      <c r="C903" s="51"/>
      <c r="D903" s="51"/>
      <c r="E903" s="51"/>
      <c r="F903" s="669"/>
      <c r="G903" s="669"/>
      <c r="H903" s="660"/>
      <c r="I903" s="660"/>
      <c r="J903" s="660"/>
      <c r="K903" s="660"/>
      <c r="L903" s="660"/>
      <c r="M903" s="660"/>
      <c r="N903" s="660"/>
      <c r="O903" s="660"/>
      <c r="P903" s="660"/>
      <c r="Q903" s="660"/>
      <c r="R903" s="660"/>
      <c r="S903" s="51"/>
      <c r="T903" s="51"/>
    </row>
    <row r="904" spans="1:20" ht="15.75" customHeight="1">
      <c r="A904" s="669"/>
      <c r="B904" s="51"/>
      <c r="C904" s="51"/>
      <c r="D904" s="51"/>
      <c r="E904" s="51"/>
      <c r="F904" s="669"/>
      <c r="G904" s="669"/>
      <c r="H904" s="660"/>
      <c r="I904" s="660"/>
      <c r="J904" s="660"/>
      <c r="K904" s="660"/>
      <c r="L904" s="660"/>
      <c r="M904" s="660"/>
      <c r="N904" s="660"/>
      <c r="O904" s="660"/>
      <c r="P904" s="660"/>
      <c r="Q904" s="660"/>
      <c r="R904" s="660"/>
      <c r="S904" s="51"/>
      <c r="T904" s="51"/>
    </row>
    <row r="905" spans="1:20" ht="15.75" customHeight="1">
      <c r="A905" s="669"/>
      <c r="B905" s="51"/>
      <c r="C905" s="51"/>
      <c r="D905" s="51"/>
      <c r="E905" s="51"/>
      <c r="F905" s="669"/>
      <c r="G905" s="669"/>
      <c r="H905" s="660"/>
      <c r="I905" s="660"/>
      <c r="J905" s="660"/>
      <c r="K905" s="660"/>
      <c r="L905" s="660"/>
      <c r="M905" s="660"/>
      <c r="N905" s="660"/>
      <c r="O905" s="660"/>
      <c r="P905" s="660"/>
      <c r="Q905" s="660"/>
      <c r="R905" s="660"/>
      <c r="S905" s="51"/>
      <c r="T905" s="51"/>
    </row>
    <row r="906" spans="1:20" ht="15.75" customHeight="1">
      <c r="A906" s="669"/>
      <c r="B906" s="51"/>
      <c r="C906" s="51"/>
      <c r="D906" s="51"/>
      <c r="E906" s="51"/>
      <c r="F906" s="669"/>
      <c r="G906" s="669"/>
      <c r="H906" s="660"/>
      <c r="I906" s="660"/>
      <c r="J906" s="660"/>
      <c r="K906" s="660"/>
      <c r="L906" s="660"/>
      <c r="M906" s="660"/>
      <c r="N906" s="660"/>
      <c r="O906" s="660"/>
      <c r="P906" s="660"/>
      <c r="Q906" s="660"/>
      <c r="R906" s="660"/>
      <c r="S906" s="51"/>
      <c r="T906" s="51"/>
    </row>
    <row r="907" spans="1:20" ht="15.75" customHeight="1">
      <c r="A907" s="669"/>
      <c r="B907" s="51"/>
      <c r="C907" s="51"/>
      <c r="D907" s="51"/>
      <c r="E907" s="51"/>
      <c r="F907" s="669"/>
      <c r="G907" s="669"/>
      <c r="H907" s="660"/>
      <c r="I907" s="660"/>
      <c r="J907" s="660"/>
      <c r="K907" s="660"/>
      <c r="L907" s="660"/>
      <c r="M907" s="660"/>
      <c r="N907" s="660"/>
      <c r="O907" s="660"/>
      <c r="P907" s="660"/>
      <c r="Q907" s="660"/>
      <c r="R907" s="660"/>
      <c r="S907" s="51"/>
      <c r="T907" s="51"/>
    </row>
    <row r="908" spans="1:20" ht="15.75" customHeight="1">
      <c r="A908" s="669"/>
      <c r="B908" s="51"/>
      <c r="C908" s="51"/>
      <c r="D908" s="51"/>
      <c r="E908" s="51"/>
      <c r="F908" s="669"/>
      <c r="G908" s="669"/>
      <c r="H908" s="660"/>
      <c r="I908" s="660"/>
      <c r="J908" s="660"/>
      <c r="K908" s="660"/>
      <c r="L908" s="660"/>
      <c r="M908" s="660"/>
      <c r="N908" s="660"/>
      <c r="O908" s="660"/>
      <c r="P908" s="660"/>
      <c r="Q908" s="660"/>
      <c r="R908" s="660"/>
      <c r="S908" s="51"/>
      <c r="T908" s="51"/>
    </row>
    <row r="909" spans="1:20" ht="15.75" customHeight="1">
      <c r="A909" s="669"/>
      <c r="B909" s="51"/>
      <c r="C909" s="51"/>
      <c r="D909" s="51"/>
      <c r="E909" s="51"/>
      <c r="F909" s="669"/>
      <c r="G909" s="669"/>
      <c r="H909" s="660"/>
      <c r="I909" s="660"/>
      <c r="J909" s="660"/>
      <c r="K909" s="660"/>
      <c r="L909" s="660"/>
      <c r="M909" s="660"/>
      <c r="N909" s="660"/>
      <c r="O909" s="660"/>
      <c r="P909" s="660"/>
      <c r="Q909" s="660"/>
      <c r="R909" s="660"/>
      <c r="S909" s="51"/>
      <c r="T909" s="51"/>
    </row>
    <row r="910" spans="1:20" ht="15.75" customHeight="1">
      <c r="A910" s="669"/>
      <c r="B910" s="51"/>
      <c r="C910" s="51"/>
      <c r="D910" s="51"/>
      <c r="E910" s="51"/>
      <c r="F910" s="669"/>
      <c r="G910" s="669"/>
      <c r="H910" s="660"/>
      <c r="I910" s="660"/>
      <c r="J910" s="660"/>
      <c r="K910" s="660"/>
      <c r="L910" s="660"/>
      <c r="M910" s="660"/>
      <c r="N910" s="660"/>
      <c r="O910" s="660"/>
      <c r="P910" s="660"/>
      <c r="Q910" s="660"/>
      <c r="R910" s="660"/>
      <c r="S910" s="51"/>
      <c r="T910" s="51"/>
    </row>
    <row r="911" spans="1:20" ht="15.75" customHeight="1">
      <c r="A911" s="669"/>
      <c r="B911" s="51"/>
      <c r="C911" s="51"/>
      <c r="D911" s="51"/>
      <c r="E911" s="51"/>
      <c r="F911" s="669"/>
      <c r="G911" s="669"/>
      <c r="H911" s="660"/>
      <c r="I911" s="660"/>
      <c r="J911" s="660"/>
      <c r="K911" s="660"/>
      <c r="L911" s="660"/>
      <c r="M911" s="660"/>
      <c r="N911" s="660"/>
      <c r="O911" s="660"/>
      <c r="P911" s="660"/>
      <c r="Q911" s="660"/>
      <c r="R911" s="660"/>
      <c r="S911" s="51"/>
      <c r="T911" s="51"/>
    </row>
    <row r="912" spans="1:20" ht="15.75" customHeight="1">
      <c r="A912" s="669"/>
      <c r="B912" s="51"/>
      <c r="C912" s="51"/>
      <c r="D912" s="51"/>
      <c r="E912" s="51"/>
      <c r="F912" s="669"/>
      <c r="G912" s="669"/>
      <c r="H912" s="660"/>
      <c r="I912" s="660"/>
      <c r="J912" s="660"/>
      <c r="K912" s="660"/>
      <c r="L912" s="660"/>
      <c r="M912" s="660"/>
      <c r="N912" s="660"/>
      <c r="O912" s="660"/>
      <c r="P912" s="660"/>
      <c r="Q912" s="660"/>
      <c r="R912" s="660"/>
      <c r="S912" s="51"/>
      <c r="T912" s="51"/>
    </row>
    <row r="913" spans="1:20" ht="15.75" customHeight="1">
      <c r="A913" s="669"/>
      <c r="B913" s="51"/>
      <c r="C913" s="51"/>
      <c r="D913" s="51"/>
      <c r="E913" s="51"/>
      <c r="F913" s="669"/>
      <c r="G913" s="669"/>
      <c r="H913" s="660"/>
      <c r="I913" s="660"/>
      <c r="J913" s="660"/>
      <c r="K913" s="660"/>
      <c r="L913" s="660"/>
      <c r="M913" s="660"/>
      <c r="N913" s="660"/>
      <c r="O913" s="660"/>
      <c r="P913" s="660"/>
      <c r="Q913" s="660"/>
      <c r="R913" s="660"/>
      <c r="S913" s="51"/>
      <c r="T913" s="51"/>
    </row>
    <row r="914" spans="1:20" ht="15.75" customHeight="1">
      <c r="A914" s="669"/>
      <c r="B914" s="51"/>
      <c r="C914" s="51"/>
      <c r="D914" s="51"/>
      <c r="E914" s="51"/>
      <c r="F914" s="669"/>
      <c r="G914" s="669"/>
      <c r="H914" s="660"/>
      <c r="I914" s="660"/>
      <c r="J914" s="660"/>
      <c r="K914" s="660"/>
      <c r="L914" s="660"/>
      <c r="M914" s="660"/>
      <c r="N914" s="660"/>
      <c r="O914" s="660"/>
      <c r="P914" s="660"/>
      <c r="Q914" s="660"/>
      <c r="R914" s="660"/>
      <c r="S914" s="51"/>
      <c r="T914" s="51"/>
    </row>
    <row r="915" spans="1:20" ht="15.75" customHeight="1">
      <c r="A915" s="669"/>
      <c r="B915" s="51"/>
      <c r="C915" s="51"/>
      <c r="D915" s="51"/>
      <c r="E915" s="51"/>
      <c r="F915" s="669"/>
      <c r="G915" s="669"/>
      <c r="H915" s="660"/>
      <c r="I915" s="660"/>
      <c r="J915" s="660"/>
      <c r="K915" s="660"/>
      <c r="L915" s="660"/>
      <c r="M915" s="660"/>
      <c r="N915" s="660"/>
      <c r="O915" s="660"/>
      <c r="P915" s="660"/>
      <c r="Q915" s="660"/>
      <c r="R915" s="660"/>
      <c r="S915" s="51"/>
      <c r="T915" s="51"/>
    </row>
    <row r="916" spans="1:20" ht="15.75" customHeight="1">
      <c r="A916" s="669"/>
      <c r="B916" s="51"/>
      <c r="C916" s="51"/>
      <c r="D916" s="51"/>
      <c r="E916" s="51"/>
      <c r="F916" s="669"/>
      <c r="G916" s="669"/>
      <c r="H916" s="660"/>
      <c r="I916" s="660"/>
      <c r="J916" s="660"/>
      <c r="K916" s="660"/>
      <c r="L916" s="660"/>
      <c r="M916" s="660"/>
      <c r="N916" s="660"/>
      <c r="O916" s="660"/>
      <c r="P916" s="660"/>
      <c r="Q916" s="660"/>
      <c r="R916" s="660"/>
      <c r="S916" s="51"/>
      <c r="T916" s="51"/>
    </row>
    <row r="917" spans="1:20" ht="15.75" customHeight="1">
      <c r="A917" s="669"/>
      <c r="B917" s="51"/>
      <c r="C917" s="51"/>
      <c r="D917" s="51"/>
      <c r="E917" s="51"/>
      <c r="F917" s="669"/>
      <c r="G917" s="669"/>
      <c r="H917" s="660"/>
      <c r="I917" s="660"/>
      <c r="J917" s="660"/>
      <c r="K917" s="660"/>
      <c r="L917" s="660"/>
      <c r="M917" s="660"/>
      <c r="N917" s="660"/>
      <c r="O917" s="660"/>
      <c r="P917" s="660"/>
      <c r="Q917" s="660"/>
      <c r="R917" s="660"/>
      <c r="S917" s="51"/>
      <c r="T917" s="51"/>
    </row>
    <row r="918" spans="1:20" ht="15.75" customHeight="1">
      <c r="A918" s="669"/>
      <c r="B918" s="51"/>
      <c r="C918" s="51"/>
      <c r="D918" s="51"/>
      <c r="E918" s="51"/>
      <c r="F918" s="669"/>
      <c r="G918" s="669"/>
      <c r="H918" s="660"/>
      <c r="I918" s="660"/>
      <c r="J918" s="660"/>
      <c r="K918" s="660"/>
      <c r="L918" s="660"/>
      <c r="M918" s="660"/>
      <c r="N918" s="660"/>
      <c r="O918" s="660"/>
      <c r="P918" s="660"/>
      <c r="Q918" s="660"/>
      <c r="R918" s="660"/>
      <c r="S918" s="51"/>
      <c r="T918" s="51"/>
    </row>
    <row r="919" spans="1:20" ht="15.75" customHeight="1">
      <c r="A919" s="669"/>
      <c r="B919" s="51"/>
      <c r="C919" s="51"/>
      <c r="D919" s="51"/>
      <c r="E919" s="51"/>
      <c r="F919" s="669"/>
      <c r="G919" s="669"/>
      <c r="H919" s="660"/>
      <c r="I919" s="660"/>
      <c r="J919" s="660"/>
      <c r="K919" s="660"/>
      <c r="L919" s="660"/>
      <c r="M919" s="660"/>
      <c r="N919" s="660"/>
      <c r="O919" s="660"/>
      <c r="P919" s="660"/>
      <c r="Q919" s="660"/>
      <c r="R919" s="660"/>
      <c r="S919" s="51"/>
      <c r="T919" s="51"/>
    </row>
    <row r="920" spans="1:20" ht="15.75" customHeight="1">
      <c r="A920" s="669"/>
      <c r="B920" s="51"/>
      <c r="C920" s="51"/>
      <c r="D920" s="51"/>
      <c r="E920" s="51"/>
      <c r="F920" s="669"/>
      <c r="G920" s="669"/>
      <c r="H920" s="660"/>
      <c r="I920" s="660"/>
      <c r="J920" s="660"/>
      <c r="K920" s="660"/>
      <c r="L920" s="660"/>
      <c r="M920" s="660"/>
      <c r="N920" s="660"/>
      <c r="O920" s="660"/>
      <c r="P920" s="660"/>
      <c r="Q920" s="660"/>
      <c r="R920" s="660"/>
      <c r="S920" s="51"/>
      <c r="T920" s="51"/>
    </row>
    <row r="921" spans="1:20" ht="15.75" customHeight="1">
      <c r="A921" s="669"/>
      <c r="B921" s="51"/>
      <c r="C921" s="51"/>
      <c r="D921" s="51"/>
      <c r="E921" s="51"/>
      <c r="F921" s="669"/>
      <c r="G921" s="669"/>
      <c r="H921" s="660"/>
      <c r="I921" s="660"/>
      <c r="J921" s="660"/>
      <c r="K921" s="660"/>
      <c r="L921" s="660"/>
      <c r="M921" s="660"/>
      <c r="N921" s="660"/>
      <c r="O921" s="660"/>
      <c r="P921" s="660"/>
      <c r="Q921" s="660"/>
      <c r="R921" s="660"/>
      <c r="S921" s="51"/>
      <c r="T921" s="51"/>
    </row>
    <row r="922" spans="1:20" ht="15.75" customHeight="1">
      <c r="A922" s="669"/>
      <c r="B922" s="51"/>
      <c r="C922" s="51"/>
      <c r="D922" s="51"/>
      <c r="E922" s="51"/>
      <c r="F922" s="669"/>
      <c r="G922" s="669"/>
      <c r="H922" s="660"/>
      <c r="I922" s="660"/>
      <c r="J922" s="660"/>
      <c r="K922" s="660"/>
      <c r="L922" s="660"/>
      <c r="M922" s="660"/>
      <c r="N922" s="660"/>
      <c r="O922" s="660"/>
      <c r="P922" s="660"/>
      <c r="Q922" s="660"/>
      <c r="R922" s="660"/>
      <c r="S922" s="51"/>
      <c r="T922" s="51"/>
    </row>
    <row r="923" spans="1:20" ht="15.75" customHeight="1">
      <c r="A923" s="669"/>
      <c r="B923" s="51"/>
      <c r="C923" s="51"/>
      <c r="D923" s="51"/>
      <c r="E923" s="51"/>
      <c r="F923" s="669"/>
      <c r="G923" s="669"/>
      <c r="H923" s="660"/>
      <c r="I923" s="660"/>
      <c r="J923" s="660"/>
      <c r="K923" s="660"/>
      <c r="L923" s="660"/>
      <c r="M923" s="660"/>
      <c r="N923" s="660"/>
      <c r="O923" s="660"/>
      <c r="P923" s="660"/>
      <c r="Q923" s="660"/>
      <c r="R923" s="660"/>
      <c r="S923" s="51"/>
      <c r="T923" s="51"/>
    </row>
    <row r="924" spans="1:20" ht="15.75" customHeight="1">
      <c r="A924" s="669"/>
      <c r="B924" s="51"/>
      <c r="C924" s="51"/>
      <c r="D924" s="51"/>
      <c r="E924" s="51"/>
      <c r="F924" s="669"/>
      <c r="G924" s="669"/>
      <c r="H924" s="660"/>
      <c r="I924" s="660"/>
      <c r="J924" s="660"/>
      <c r="K924" s="660"/>
      <c r="L924" s="660"/>
      <c r="M924" s="660"/>
      <c r="N924" s="660"/>
      <c r="O924" s="660"/>
      <c r="P924" s="660"/>
      <c r="Q924" s="660"/>
      <c r="R924" s="660"/>
      <c r="S924" s="51"/>
      <c r="T924" s="51"/>
    </row>
    <row r="925" spans="1:20" ht="15.75" customHeight="1">
      <c r="A925" s="669"/>
      <c r="B925" s="51"/>
      <c r="C925" s="51"/>
      <c r="D925" s="51"/>
      <c r="E925" s="51"/>
      <c r="F925" s="669"/>
      <c r="G925" s="669"/>
      <c r="H925" s="660"/>
      <c r="I925" s="660"/>
      <c r="J925" s="660"/>
      <c r="K925" s="660"/>
      <c r="L925" s="660"/>
      <c r="M925" s="660"/>
      <c r="N925" s="660"/>
      <c r="O925" s="660"/>
      <c r="P925" s="660"/>
      <c r="Q925" s="660"/>
      <c r="R925" s="660"/>
      <c r="S925" s="51"/>
      <c r="T925" s="51"/>
    </row>
    <row r="926" spans="1:20" ht="15.75" customHeight="1">
      <c r="A926" s="669"/>
      <c r="B926" s="51"/>
      <c r="C926" s="51"/>
      <c r="D926" s="51"/>
      <c r="E926" s="51"/>
      <c r="F926" s="669"/>
      <c r="G926" s="669"/>
      <c r="H926" s="660"/>
      <c r="I926" s="660"/>
      <c r="J926" s="660"/>
      <c r="K926" s="660"/>
      <c r="L926" s="660"/>
      <c r="M926" s="660"/>
      <c r="N926" s="660"/>
      <c r="O926" s="660"/>
      <c r="P926" s="660"/>
      <c r="Q926" s="660"/>
      <c r="R926" s="660"/>
      <c r="S926" s="51"/>
      <c r="T926" s="51"/>
    </row>
    <row r="927" spans="1:20" ht="15.75" customHeight="1">
      <c r="A927" s="669"/>
      <c r="B927" s="51"/>
      <c r="C927" s="51"/>
      <c r="D927" s="51"/>
      <c r="E927" s="51"/>
      <c r="F927" s="669"/>
      <c r="G927" s="669"/>
      <c r="H927" s="660"/>
      <c r="I927" s="660"/>
      <c r="J927" s="660"/>
      <c r="K927" s="660"/>
      <c r="L927" s="660"/>
      <c r="M927" s="660"/>
      <c r="N927" s="660"/>
      <c r="O927" s="660"/>
      <c r="P927" s="660"/>
      <c r="Q927" s="660"/>
      <c r="R927" s="660"/>
      <c r="S927" s="51"/>
      <c r="T927" s="51"/>
    </row>
    <row r="928" spans="1:20" ht="15.75" customHeight="1">
      <c r="A928" s="669"/>
      <c r="B928" s="51"/>
      <c r="C928" s="51"/>
      <c r="D928" s="51"/>
      <c r="E928" s="51"/>
      <c r="F928" s="669"/>
      <c r="G928" s="669"/>
      <c r="H928" s="660"/>
      <c r="I928" s="660"/>
      <c r="J928" s="660"/>
      <c r="K928" s="660"/>
      <c r="L928" s="660"/>
      <c r="M928" s="660"/>
      <c r="N928" s="660"/>
      <c r="O928" s="660"/>
      <c r="P928" s="660"/>
      <c r="Q928" s="660"/>
      <c r="R928" s="660"/>
      <c r="S928" s="51"/>
      <c r="T928" s="51"/>
    </row>
    <row r="929" spans="1:20" ht="15.75" customHeight="1">
      <c r="A929" s="669"/>
      <c r="B929" s="51"/>
      <c r="C929" s="51"/>
      <c r="D929" s="51"/>
      <c r="E929" s="51"/>
      <c r="F929" s="669"/>
      <c r="G929" s="669"/>
      <c r="H929" s="660"/>
      <c r="I929" s="660"/>
      <c r="J929" s="660"/>
      <c r="K929" s="660"/>
      <c r="L929" s="660"/>
      <c r="M929" s="660"/>
      <c r="N929" s="660"/>
      <c r="O929" s="660"/>
      <c r="P929" s="660"/>
      <c r="Q929" s="660"/>
      <c r="R929" s="660"/>
      <c r="S929" s="51"/>
      <c r="T929" s="51"/>
    </row>
    <row r="930" spans="1:20" ht="15.75" customHeight="1">
      <c r="A930" s="669"/>
      <c r="B930" s="51"/>
      <c r="C930" s="51"/>
      <c r="D930" s="51"/>
      <c r="E930" s="51"/>
      <c r="F930" s="669"/>
      <c r="G930" s="669"/>
      <c r="H930" s="660"/>
      <c r="I930" s="660"/>
      <c r="J930" s="660"/>
      <c r="K930" s="660"/>
      <c r="L930" s="660"/>
      <c r="M930" s="660"/>
      <c r="N930" s="660"/>
      <c r="O930" s="660"/>
      <c r="P930" s="660"/>
      <c r="Q930" s="660"/>
      <c r="R930" s="660"/>
      <c r="S930" s="51"/>
      <c r="T930" s="51"/>
    </row>
    <row r="931" spans="1:20" ht="15.75" customHeight="1">
      <c r="A931" s="669"/>
      <c r="B931" s="51"/>
      <c r="C931" s="51"/>
      <c r="D931" s="51"/>
      <c r="E931" s="51"/>
      <c r="F931" s="669"/>
      <c r="G931" s="669"/>
      <c r="H931" s="660"/>
      <c r="I931" s="660"/>
      <c r="J931" s="660"/>
      <c r="K931" s="660"/>
      <c r="L931" s="660"/>
      <c r="M931" s="660"/>
      <c r="N931" s="660"/>
      <c r="O931" s="660"/>
      <c r="P931" s="660"/>
      <c r="Q931" s="660"/>
      <c r="R931" s="660"/>
      <c r="S931" s="51"/>
      <c r="T931" s="51"/>
    </row>
    <row r="932" spans="1:20" ht="15.75" customHeight="1">
      <c r="A932" s="669"/>
      <c r="B932" s="51"/>
      <c r="C932" s="51"/>
      <c r="D932" s="51"/>
      <c r="E932" s="51"/>
      <c r="F932" s="669"/>
      <c r="G932" s="669"/>
      <c r="H932" s="660"/>
      <c r="I932" s="660"/>
      <c r="J932" s="660"/>
      <c r="K932" s="660"/>
      <c r="L932" s="660"/>
      <c r="M932" s="660"/>
      <c r="N932" s="660"/>
      <c r="O932" s="660"/>
      <c r="P932" s="660"/>
      <c r="Q932" s="660"/>
      <c r="R932" s="660"/>
      <c r="S932" s="51"/>
      <c r="T932" s="51"/>
    </row>
    <row r="933" spans="1:20" ht="15.75" customHeight="1">
      <c r="A933" s="669"/>
      <c r="B933" s="51"/>
      <c r="C933" s="51"/>
      <c r="D933" s="51"/>
      <c r="E933" s="51"/>
      <c r="F933" s="669"/>
      <c r="G933" s="669"/>
      <c r="H933" s="660"/>
      <c r="I933" s="660"/>
      <c r="J933" s="660"/>
      <c r="K933" s="660"/>
      <c r="L933" s="660"/>
      <c r="M933" s="660"/>
      <c r="N933" s="660"/>
      <c r="O933" s="660"/>
      <c r="P933" s="660"/>
      <c r="Q933" s="660"/>
      <c r="R933" s="660"/>
      <c r="S933" s="51"/>
      <c r="T933" s="51"/>
    </row>
    <row r="934" spans="1:20" ht="15.75" customHeight="1">
      <c r="A934" s="669"/>
      <c r="B934" s="51"/>
      <c r="C934" s="51"/>
      <c r="D934" s="51"/>
      <c r="E934" s="51"/>
      <c r="F934" s="669"/>
      <c r="G934" s="669"/>
      <c r="H934" s="660"/>
      <c r="I934" s="660"/>
      <c r="J934" s="660"/>
      <c r="K934" s="660"/>
      <c r="L934" s="660"/>
      <c r="M934" s="660"/>
      <c r="N934" s="660"/>
      <c r="O934" s="660"/>
      <c r="P934" s="660"/>
      <c r="Q934" s="660"/>
      <c r="R934" s="660"/>
      <c r="S934" s="51"/>
      <c r="T934" s="51"/>
    </row>
    <row r="935" spans="1:20" ht="15.75" customHeight="1">
      <c r="A935" s="669"/>
      <c r="B935" s="51"/>
      <c r="C935" s="51"/>
      <c r="D935" s="51"/>
      <c r="E935" s="51"/>
      <c r="F935" s="669"/>
      <c r="G935" s="669"/>
      <c r="H935" s="660"/>
      <c r="I935" s="660"/>
      <c r="J935" s="660"/>
      <c r="K935" s="660"/>
      <c r="L935" s="660"/>
      <c r="M935" s="660"/>
      <c r="N935" s="660"/>
      <c r="O935" s="660"/>
      <c r="P935" s="660"/>
      <c r="Q935" s="660"/>
      <c r="R935" s="660"/>
      <c r="S935" s="51"/>
      <c r="T935" s="51"/>
    </row>
    <row r="936" spans="1:20" ht="15.75" customHeight="1">
      <c r="A936" s="669"/>
      <c r="B936" s="51"/>
      <c r="C936" s="51"/>
      <c r="D936" s="51"/>
      <c r="E936" s="51"/>
      <c r="F936" s="669"/>
      <c r="G936" s="669"/>
      <c r="H936" s="660"/>
      <c r="I936" s="660"/>
      <c r="J936" s="660"/>
      <c r="K936" s="660"/>
      <c r="L936" s="660"/>
      <c r="M936" s="660"/>
      <c r="N936" s="660"/>
      <c r="O936" s="660"/>
      <c r="P936" s="660"/>
      <c r="Q936" s="660"/>
      <c r="R936" s="660"/>
      <c r="S936" s="51"/>
      <c r="T936" s="51"/>
    </row>
    <row r="937" spans="1:20" ht="15.75" customHeight="1">
      <c r="A937" s="669"/>
      <c r="B937" s="51"/>
      <c r="C937" s="51"/>
      <c r="D937" s="51"/>
      <c r="E937" s="51"/>
      <c r="F937" s="669"/>
      <c r="G937" s="669"/>
      <c r="H937" s="660"/>
      <c r="I937" s="660"/>
      <c r="J937" s="660"/>
      <c r="K937" s="660"/>
      <c r="L937" s="660"/>
      <c r="M937" s="660"/>
      <c r="N937" s="660"/>
      <c r="O937" s="660"/>
      <c r="P937" s="660"/>
      <c r="Q937" s="660"/>
      <c r="R937" s="660"/>
      <c r="S937" s="51"/>
      <c r="T937" s="51"/>
    </row>
    <row r="938" spans="1:20" ht="15.75" customHeight="1">
      <c r="A938" s="669"/>
      <c r="B938" s="51"/>
      <c r="C938" s="51"/>
      <c r="D938" s="51"/>
      <c r="E938" s="51"/>
      <c r="F938" s="669"/>
      <c r="G938" s="669"/>
      <c r="H938" s="660"/>
      <c r="I938" s="660"/>
      <c r="J938" s="660"/>
      <c r="K938" s="660"/>
      <c r="L938" s="660"/>
      <c r="M938" s="660"/>
      <c r="N938" s="660"/>
      <c r="O938" s="660"/>
      <c r="P938" s="660"/>
      <c r="Q938" s="660"/>
      <c r="R938" s="660"/>
      <c r="S938" s="51"/>
      <c r="T938" s="51"/>
    </row>
    <row r="939" spans="1:20" ht="15.75" customHeight="1">
      <c r="A939" s="669"/>
      <c r="B939" s="51"/>
      <c r="C939" s="51"/>
      <c r="D939" s="51"/>
      <c r="E939" s="51"/>
      <c r="F939" s="669"/>
      <c r="G939" s="669"/>
      <c r="H939" s="660"/>
      <c r="I939" s="660"/>
      <c r="J939" s="660"/>
      <c r="K939" s="660"/>
      <c r="L939" s="660"/>
      <c r="M939" s="660"/>
      <c r="N939" s="660"/>
      <c r="O939" s="660"/>
      <c r="P939" s="660"/>
      <c r="Q939" s="660"/>
      <c r="R939" s="660"/>
      <c r="S939" s="51"/>
      <c r="T939" s="51"/>
    </row>
    <row r="940" spans="1:20" ht="15.75" customHeight="1">
      <c r="A940" s="669"/>
      <c r="B940" s="51"/>
      <c r="C940" s="51"/>
      <c r="D940" s="51"/>
      <c r="E940" s="51"/>
      <c r="F940" s="669"/>
      <c r="G940" s="669"/>
      <c r="H940" s="660"/>
      <c r="I940" s="660"/>
      <c r="J940" s="660"/>
      <c r="K940" s="660"/>
      <c r="L940" s="660"/>
      <c r="M940" s="660"/>
      <c r="N940" s="660"/>
      <c r="O940" s="660"/>
      <c r="P940" s="660"/>
      <c r="Q940" s="660"/>
      <c r="R940" s="660"/>
      <c r="S940" s="51"/>
      <c r="T940" s="51"/>
    </row>
    <row r="941" spans="1:20" ht="15.75" customHeight="1">
      <c r="A941" s="669"/>
      <c r="B941" s="51"/>
      <c r="C941" s="51"/>
      <c r="D941" s="51"/>
      <c r="E941" s="51"/>
      <c r="F941" s="669"/>
      <c r="G941" s="669"/>
      <c r="H941" s="660"/>
      <c r="I941" s="660"/>
      <c r="J941" s="660"/>
      <c r="K941" s="660"/>
      <c r="L941" s="660"/>
      <c r="M941" s="660"/>
      <c r="N941" s="660"/>
      <c r="O941" s="660"/>
      <c r="P941" s="660"/>
      <c r="Q941" s="660"/>
      <c r="R941" s="660"/>
      <c r="S941" s="51"/>
      <c r="T941" s="51"/>
    </row>
    <row r="942" spans="1:20" ht="15.75" customHeight="1">
      <c r="A942" s="669"/>
      <c r="B942" s="51"/>
      <c r="C942" s="51"/>
      <c r="D942" s="51"/>
      <c r="E942" s="51"/>
      <c r="F942" s="669"/>
      <c r="G942" s="669"/>
      <c r="H942" s="660"/>
      <c r="I942" s="660"/>
      <c r="J942" s="660"/>
      <c r="K942" s="660"/>
      <c r="L942" s="660"/>
      <c r="M942" s="660"/>
      <c r="N942" s="660"/>
      <c r="O942" s="660"/>
      <c r="P942" s="660"/>
      <c r="Q942" s="660"/>
      <c r="R942" s="660"/>
      <c r="S942" s="51"/>
      <c r="T942" s="51"/>
    </row>
    <row r="943" spans="1:20" ht="15.75" customHeight="1">
      <c r="A943" s="669"/>
      <c r="B943" s="51"/>
      <c r="C943" s="51"/>
      <c r="D943" s="51"/>
      <c r="E943" s="51"/>
      <c r="F943" s="669"/>
      <c r="G943" s="669"/>
      <c r="H943" s="660"/>
      <c r="I943" s="660"/>
      <c r="J943" s="660"/>
      <c r="K943" s="660"/>
      <c r="L943" s="660"/>
      <c r="M943" s="660"/>
      <c r="N943" s="660"/>
      <c r="O943" s="660"/>
      <c r="P943" s="660"/>
      <c r="Q943" s="660"/>
      <c r="R943" s="660"/>
      <c r="S943" s="51"/>
      <c r="T943" s="51"/>
    </row>
    <row r="944" spans="1:20" ht="15.75" customHeight="1">
      <c r="A944" s="669"/>
      <c r="B944" s="51"/>
      <c r="C944" s="51"/>
      <c r="D944" s="51"/>
      <c r="E944" s="51"/>
      <c r="F944" s="669"/>
      <c r="G944" s="669"/>
      <c r="H944" s="660"/>
      <c r="I944" s="660"/>
      <c r="J944" s="660"/>
      <c r="K944" s="660"/>
      <c r="L944" s="660"/>
      <c r="M944" s="660"/>
      <c r="N944" s="660"/>
      <c r="O944" s="660"/>
      <c r="P944" s="660"/>
      <c r="Q944" s="660"/>
      <c r="R944" s="660"/>
      <c r="S944" s="51"/>
      <c r="T944" s="51"/>
    </row>
    <row r="945" spans="1:20" ht="15.75" customHeight="1">
      <c r="A945" s="669"/>
      <c r="B945" s="51"/>
      <c r="C945" s="51"/>
      <c r="D945" s="51"/>
      <c r="E945" s="51"/>
      <c r="F945" s="669"/>
      <c r="G945" s="669"/>
      <c r="H945" s="660"/>
      <c r="I945" s="660"/>
      <c r="J945" s="660"/>
      <c r="K945" s="660"/>
      <c r="L945" s="660"/>
      <c r="M945" s="660"/>
      <c r="N945" s="660"/>
      <c r="O945" s="660"/>
      <c r="P945" s="660"/>
      <c r="Q945" s="660"/>
      <c r="R945" s="660"/>
      <c r="S945" s="51"/>
      <c r="T945" s="51"/>
    </row>
    <row r="946" spans="1:20" ht="15.75" customHeight="1">
      <c r="A946" s="669"/>
      <c r="B946" s="51"/>
      <c r="C946" s="51"/>
      <c r="D946" s="51"/>
      <c r="E946" s="51"/>
      <c r="F946" s="669"/>
      <c r="G946" s="669"/>
      <c r="H946" s="660"/>
      <c r="I946" s="660"/>
      <c r="J946" s="660"/>
      <c r="K946" s="660"/>
      <c r="L946" s="660"/>
      <c r="M946" s="660"/>
      <c r="N946" s="660"/>
      <c r="O946" s="660"/>
      <c r="P946" s="660"/>
      <c r="Q946" s="660"/>
      <c r="R946" s="660"/>
      <c r="S946" s="51"/>
      <c r="T946" s="51"/>
    </row>
    <row r="947" spans="1:20" ht="15.75" customHeight="1">
      <c r="A947" s="669"/>
      <c r="B947" s="51"/>
      <c r="C947" s="51"/>
      <c r="D947" s="51"/>
      <c r="E947" s="51"/>
      <c r="F947" s="669"/>
      <c r="G947" s="669"/>
      <c r="H947" s="660"/>
      <c r="I947" s="660"/>
      <c r="J947" s="660"/>
      <c r="K947" s="660"/>
      <c r="L947" s="660"/>
      <c r="M947" s="660"/>
      <c r="N947" s="660"/>
      <c r="O947" s="660"/>
      <c r="P947" s="660"/>
      <c r="Q947" s="660"/>
      <c r="R947" s="660"/>
      <c r="S947" s="51"/>
      <c r="T947" s="51"/>
    </row>
    <row r="948" spans="1:20" ht="15.75" customHeight="1">
      <c r="A948" s="669"/>
      <c r="B948" s="51"/>
      <c r="C948" s="51"/>
      <c r="D948" s="51"/>
      <c r="E948" s="51"/>
      <c r="F948" s="669"/>
      <c r="G948" s="669"/>
      <c r="H948" s="660"/>
      <c r="I948" s="660"/>
      <c r="J948" s="660"/>
      <c r="K948" s="660"/>
      <c r="L948" s="660"/>
      <c r="M948" s="660"/>
      <c r="N948" s="660"/>
      <c r="O948" s="660"/>
      <c r="P948" s="660"/>
      <c r="Q948" s="660"/>
      <c r="R948" s="660"/>
      <c r="S948" s="51"/>
      <c r="T948" s="51"/>
    </row>
    <row r="949" spans="1:20" ht="15.75" customHeight="1">
      <c r="A949" s="669"/>
      <c r="B949" s="51"/>
      <c r="C949" s="51"/>
      <c r="D949" s="51"/>
      <c r="E949" s="51"/>
      <c r="F949" s="669"/>
      <c r="G949" s="669"/>
      <c r="H949" s="660"/>
      <c r="I949" s="660"/>
      <c r="J949" s="660"/>
      <c r="K949" s="660"/>
      <c r="L949" s="660"/>
      <c r="M949" s="660"/>
      <c r="N949" s="660"/>
      <c r="O949" s="660"/>
      <c r="P949" s="660"/>
      <c r="Q949" s="660"/>
      <c r="R949" s="660"/>
      <c r="S949" s="51"/>
      <c r="T949" s="51"/>
    </row>
    <row r="950" spans="1:20" ht="15.75" customHeight="1">
      <c r="A950" s="669"/>
      <c r="B950" s="51"/>
      <c r="C950" s="51"/>
      <c r="D950" s="51"/>
      <c r="E950" s="51"/>
      <c r="F950" s="669"/>
      <c r="G950" s="669"/>
      <c r="H950" s="660"/>
      <c r="I950" s="660"/>
      <c r="J950" s="660"/>
      <c r="K950" s="660"/>
      <c r="L950" s="660"/>
      <c r="M950" s="660"/>
      <c r="N950" s="660"/>
      <c r="O950" s="660"/>
      <c r="P950" s="660"/>
      <c r="Q950" s="660"/>
      <c r="R950" s="660"/>
      <c r="S950" s="51"/>
      <c r="T950" s="51"/>
    </row>
    <row r="951" spans="1:20" ht="15.75" customHeight="1">
      <c r="A951" s="669"/>
      <c r="B951" s="51"/>
      <c r="C951" s="51"/>
      <c r="D951" s="51"/>
      <c r="E951" s="51"/>
      <c r="F951" s="669"/>
      <c r="G951" s="669"/>
      <c r="H951" s="660"/>
      <c r="I951" s="660"/>
      <c r="J951" s="660"/>
      <c r="K951" s="660"/>
      <c r="L951" s="660"/>
      <c r="M951" s="660"/>
      <c r="N951" s="660"/>
      <c r="O951" s="660"/>
      <c r="P951" s="660"/>
      <c r="Q951" s="660"/>
      <c r="R951" s="660"/>
      <c r="S951" s="51"/>
      <c r="T951" s="51"/>
    </row>
    <row r="952" spans="1:20" ht="15.75" customHeight="1">
      <c r="A952" s="669"/>
      <c r="B952" s="51"/>
      <c r="C952" s="51"/>
      <c r="D952" s="51"/>
      <c r="E952" s="51"/>
      <c r="F952" s="669"/>
      <c r="G952" s="669"/>
      <c r="H952" s="660"/>
      <c r="I952" s="660"/>
      <c r="J952" s="660"/>
      <c r="K952" s="660"/>
      <c r="L952" s="660"/>
      <c r="M952" s="660"/>
      <c r="N952" s="660"/>
      <c r="O952" s="660"/>
      <c r="P952" s="660"/>
      <c r="Q952" s="660"/>
      <c r="R952" s="660"/>
      <c r="S952" s="51"/>
      <c r="T952" s="51"/>
    </row>
    <row r="953" spans="1:20" ht="15.75" customHeight="1">
      <c r="A953" s="669"/>
      <c r="B953" s="51"/>
      <c r="C953" s="51"/>
      <c r="D953" s="51"/>
      <c r="E953" s="51"/>
      <c r="F953" s="669"/>
      <c r="G953" s="669"/>
      <c r="H953" s="660"/>
      <c r="I953" s="660"/>
      <c r="J953" s="660"/>
      <c r="K953" s="660"/>
      <c r="L953" s="660"/>
      <c r="M953" s="660"/>
      <c r="N953" s="660"/>
      <c r="O953" s="660"/>
      <c r="P953" s="660"/>
      <c r="Q953" s="660"/>
      <c r="R953" s="660"/>
      <c r="S953" s="51"/>
      <c r="T953" s="51"/>
    </row>
    <row r="954" spans="1:20" ht="15.75" customHeight="1">
      <c r="A954" s="669"/>
      <c r="B954" s="51"/>
      <c r="C954" s="51"/>
      <c r="D954" s="51"/>
      <c r="E954" s="51"/>
      <c r="F954" s="669"/>
      <c r="G954" s="669"/>
      <c r="H954" s="660"/>
      <c r="I954" s="660"/>
      <c r="J954" s="660"/>
      <c r="K954" s="660"/>
      <c r="L954" s="660"/>
      <c r="M954" s="660"/>
      <c r="N954" s="660"/>
      <c r="O954" s="660"/>
      <c r="P954" s="660"/>
      <c r="Q954" s="660"/>
      <c r="R954" s="660"/>
      <c r="S954" s="51"/>
      <c r="T954" s="51"/>
    </row>
    <row r="955" spans="1:20" ht="15.75" customHeight="1">
      <c r="A955" s="669"/>
      <c r="B955" s="51"/>
      <c r="C955" s="51"/>
      <c r="D955" s="51"/>
      <c r="E955" s="51"/>
      <c r="F955" s="669"/>
      <c r="G955" s="669"/>
      <c r="H955" s="660"/>
      <c r="I955" s="660"/>
      <c r="J955" s="660"/>
      <c r="K955" s="660"/>
      <c r="L955" s="660"/>
      <c r="M955" s="660"/>
      <c r="N955" s="660"/>
      <c r="O955" s="660"/>
      <c r="P955" s="660"/>
      <c r="Q955" s="660"/>
      <c r="R955" s="660"/>
      <c r="S955" s="51"/>
      <c r="T955" s="51"/>
    </row>
    <row r="956" spans="1:20" ht="15.75" customHeight="1">
      <c r="A956" s="669"/>
      <c r="B956" s="51"/>
      <c r="C956" s="51"/>
      <c r="D956" s="51"/>
      <c r="E956" s="51"/>
      <c r="F956" s="669"/>
      <c r="G956" s="669"/>
      <c r="H956" s="660"/>
      <c r="I956" s="660"/>
      <c r="J956" s="660"/>
      <c r="K956" s="660"/>
      <c r="L956" s="660"/>
      <c r="M956" s="660"/>
      <c r="N956" s="660"/>
      <c r="O956" s="660"/>
      <c r="P956" s="660"/>
      <c r="Q956" s="660"/>
      <c r="R956" s="660"/>
      <c r="S956" s="51"/>
      <c r="T956" s="51"/>
    </row>
    <row r="957" spans="1:20" ht="15.75" customHeight="1">
      <c r="A957" s="669"/>
      <c r="B957" s="51"/>
      <c r="C957" s="51"/>
      <c r="D957" s="51"/>
      <c r="E957" s="51"/>
      <c r="F957" s="669"/>
      <c r="G957" s="669"/>
      <c r="H957" s="660"/>
      <c r="I957" s="660"/>
      <c r="J957" s="660"/>
      <c r="K957" s="660"/>
      <c r="L957" s="660"/>
      <c r="M957" s="660"/>
      <c r="N957" s="660"/>
      <c r="O957" s="660"/>
      <c r="P957" s="660"/>
      <c r="Q957" s="660"/>
      <c r="R957" s="660"/>
      <c r="S957" s="51"/>
      <c r="T957" s="51"/>
    </row>
    <row r="958" spans="1:20" ht="15.75" customHeight="1">
      <c r="A958" s="669"/>
      <c r="B958" s="51"/>
      <c r="C958" s="51"/>
      <c r="D958" s="51"/>
      <c r="E958" s="51"/>
      <c r="F958" s="669"/>
      <c r="G958" s="669"/>
      <c r="H958" s="660"/>
      <c r="I958" s="660"/>
      <c r="J958" s="660"/>
      <c r="K958" s="660"/>
      <c r="L958" s="660"/>
      <c r="M958" s="660"/>
      <c r="N958" s="660"/>
      <c r="O958" s="660"/>
      <c r="P958" s="660"/>
      <c r="Q958" s="660"/>
      <c r="R958" s="660"/>
      <c r="S958" s="51"/>
      <c r="T958" s="51"/>
    </row>
    <row r="959" spans="1:20" ht="15.75" customHeight="1">
      <c r="A959" s="669"/>
      <c r="B959" s="51"/>
      <c r="C959" s="51"/>
      <c r="D959" s="51"/>
      <c r="E959" s="51"/>
      <c r="F959" s="669"/>
      <c r="G959" s="669"/>
      <c r="H959" s="660"/>
      <c r="I959" s="660"/>
      <c r="J959" s="660"/>
      <c r="K959" s="660"/>
      <c r="L959" s="660"/>
      <c r="M959" s="660"/>
      <c r="N959" s="660"/>
      <c r="O959" s="660"/>
      <c r="P959" s="660"/>
      <c r="Q959" s="660"/>
      <c r="R959" s="660"/>
      <c r="S959" s="51"/>
      <c r="T959" s="51"/>
    </row>
    <row r="960" spans="1:20" ht="15.75" customHeight="1">
      <c r="A960" s="669"/>
      <c r="B960" s="51"/>
      <c r="C960" s="51"/>
      <c r="D960" s="51"/>
      <c r="E960" s="51"/>
      <c r="F960" s="669"/>
      <c r="G960" s="669"/>
      <c r="H960" s="660"/>
      <c r="I960" s="660"/>
      <c r="J960" s="660"/>
      <c r="K960" s="660"/>
      <c r="L960" s="660"/>
      <c r="M960" s="660"/>
      <c r="N960" s="660"/>
      <c r="O960" s="660"/>
      <c r="P960" s="660"/>
      <c r="Q960" s="660"/>
      <c r="R960" s="660"/>
      <c r="S960" s="51"/>
      <c r="T960" s="51"/>
    </row>
    <row r="961" spans="1:20" ht="15.75" customHeight="1">
      <c r="A961" s="669"/>
      <c r="B961" s="51"/>
      <c r="C961" s="51"/>
      <c r="D961" s="51"/>
      <c r="E961" s="51"/>
      <c r="F961" s="669"/>
      <c r="G961" s="669"/>
      <c r="H961" s="660"/>
      <c r="I961" s="660"/>
      <c r="J961" s="660"/>
      <c r="K961" s="660"/>
      <c r="L961" s="660"/>
      <c r="M961" s="660"/>
      <c r="N961" s="660"/>
      <c r="O961" s="660"/>
      <c r="P961" s="660"/>
      <c r="Q961" s="660"/>
      <c r="R961" s="660"/>
      <c r="S961" s="51"/>
      <c r="T961" s="51"/>
    </row>
    <row r="962" spans="1:20" ht="15.75" customHeight="1">
      <c r="A962" s="669"/>
      <c r="B962" s="51"/>
      <c r="C962" s="51"/>
      <c r="D962" s="51"/>
      <c r="E962" s="51"/>
      <c r="F962" s="669"/>
      <c r="G962" s="669"/>
      <c r="H962" s="660"/>
      <c r="I962" s="660"/>
      <c r="J962" s="660"/>
      <c r="K962" s="660"/>
      <c r="L962" s="660"/>
      <c r="M962" s="660"/>
      <c r="N962" s="660"/>
      <c r="O962" s="660"/>
      <c r="P962" s="660"/>
      <c r="Q962" s="660"/>
      <c r="R962" s="660"/>
      <c r="S962" s="51"/>
      <c r="T962" s="51"/>
    </row>
    <row r="963" spans="1:20" ht="15.75" customHeight="1">
      <c r="A963" s="669"/>
      <c r="B963" s="51"/>
      <c r="C963" s="51"/>
      <c r="D963" s="51"/>
      <c r="E963" s="51"/>
      <c r="F963" s="669"/>
      <c r="G963" s="669"/>
      <c r="H963" s="660"/>
      <c r="I963" s="660"/>
      <c r="J963" s="660"/>
      <c r="K963" s="660"/>
      <c r="L963" s="660"/>
      <c r="M963" s="660"/>
      <c r="N963" s="660"/>
      <c r="O963" s="660"/>
      <c r="P963" s="660"/>
      <c r="Q963" s="660"/>
      <c r="R963" s="660"/>
      <c r="S963" s="51"/>
      <c r="T963" s="51"/>
    </row>
    <row r="964" spans="1:20" ht="15.75" customHeight="1">
      <c r="A964" s="669"/>
      <c r="B964" s="51"/>
      <c r="C964" s="51"/>
      <c r="D964" s="51"/>
      <c r="E964" s="51"/>
      <c r="F964" s="669"/>
      <c r="G964" s="669"/>
      <c r="H964" s="660"/>
      <c r="I964" s="660"/>
      <c r="J964" s="660"/>
      <c r="K964" s="660"/>
      <c r="L964" s="660"/>
      <c r="M964" s="660"/>
      <c r="N964" s="660"/>
      <c r="O964" s="660"/>
      <c r="P964" s="660"/>
      <c r="Q964" s="660"/>
      <c r="R964" s="660"/>
      <c r="S964" s="51"/>
      <c r="T964" s="51"/>
    </row>
    <row r="965" spans="1:20" ht="15.75" customHeight="1">
      <c r="A965" s="669"/>
      <c r="B965" s="51"/>
      <c r="C965" s="51"/>
      <c r="D965" s="51"/>
      <c r="E965" s="51"/>
      <c r="F965" s="669"/>
      <c r="G965" s="669"/>
      <c r="H965" s="660"/>
      <c r="I965" s="660"/>
      <c r="J965" s="660"/>
      <c r="K965" s="660"/>
      <c r="L965" s="660"/>
      <c r="M965" s="660"/>
      <c r="N965" s="660"/>
      <c r="O965" s="660"/>
      <c r="P965" s="660"/>
      <c r="Q965" s="660"/>
      <c r="R965" s="660"/>
      <c r="S965" s="51"/>
      <c r="T965" s="51"/>
    </row>
    <row r="966" spans="1:20" ht="15.75" customHeight="1">
      <c r="A966" s="669"/>
      <c r="B966" s="51"/>
      <c r="C966" s="51"/>
      <c r="D966" s="51"/>
      <c r="E966" s="51"/>
      <c r="F966" s="669"/>
      <c r="G966" s="669"/>
      <c r="H966" s="660"/>
      <c r="I966" s="660"/>
      <c r="J966" s="660"/>
      <c r="K966" s="660"/>
      <c r="L966" s="660"/>
      <c r="M966" s="660"/>
      <c r="N966" s="660"/>
      <c r="O966" s="660"/>
      <c r="P966" s="660"/>
      <c r="Q966" s="660"/>
      <c r="R966" s="660"/>
      <c r="S966" s="51"/>
      <c r="T966" s="51"/>
    </row>
    <row r="967" spans="1:20" ht="15.75" customHeight="1">
      <c r="A967" s="669"/>
      <c r="B967" s="51"/>
      <c r="C967" s="51"/>
      <c r="D967" s="51"/>
      <c r="E967" s="51"/>
      <c r="F967" s="669"/>
      <c r="G967" s="669"/>
      <c r="H967" s="660"/>
      <c r="I967" s="660"/>
      <c r="J967" s="660"/>
      <c r="K967" s="660"/>
      <c r="L967" s="660"/>
      <c r="M967" s="660"/>
      <c r="N967" s="660"/>
      <c r="O967" s="660"/>
      <c r="P967" s="660"/>
      <c r="Q967" s="660"/>
      <c r="R967" s="660"/>
      <c r="S967" s="51"/>
      <c r="T967" s="51"/>
    </row>
    <row r="968" spans="1:20" ht="15.75" customHeight="1">
      <c r="A968" s="669"/>
      <c r="B968" s="51"/>
      <c r="C968" s="51"/>
      <c r="D968" s="51"/>
      <c r="E968" s="51"/>
      <c r="F968" s="669"/>
      <c r="G968" s="669"/>
      <c r="H968" s="660"/>
      <c r="I968" s="660"/>
      <c r="J968" s="660"/>
      <c r="K968" s="660"/>
      <c r="L968" s="660"/>
      <c r="M968" s="660"/>
      <c r="N968" s="660"/>
      <c r="O968" s="660"/>
      <c r="P968" s="660"/>
      <c r="Q968" s="660"/>
      <c r="R968" s="660"/>
      <c r="S968" s="51"/>
      <c r="T968" s="51"/>
    </row>
    <row r="969" spans="1:20" ht="15.75" customHeight="1">
      <c r="A969" s="669"/>
      <c r="B969" s="51"/>
      <c r="C969" s="51"/>
      <c r="D969" s="51"/>
      <c r="E969" s="51"/>
      <c r="F969" s="669"/>
      <c r="G969" s="669"/>
      <c r="H969" s="660"/>
      <c r="I969" s="660"/>
      <c r="J969" s="660"/>
      <c r="K969" s="660"/>
      <c r="L969" s="660"/>
      <c r="M969" s="660"/>
      <c r="N969" s="660"/>
      <c r="O969" s="660"/>
      <c r="P969" s="660"/>
      <c r="Q969" s="660"/>
      <c r="R969" s="660"/>
      <c r="S969" s="51"/>
      <c r="T969" s="51"/>
    </row>
    <row r="970" spans="1:20" ht="15.75" customHeight="1">
      <c r="A970" s="669"/>
      <c r="B970" s="51"/>
      <c r="C970" s="51"/>
      <c r="D970" s="51"/>
      <c r="E970" s="51"/>
      <c r="F970" s="669"/>
      <c r="G970" s="669"/>
      <c r="H970" s="660"/>
      <c r="I970" s="660"/>
      <c r="J970" s="660"/>
      <c r="K970" s="660"/>
      <c r="L970" s="660"/>
      <c r="M970" s="660"/>
      <c r="N970" s="660"/>
      <c r="O970" s="660"/>
      <c r="P970" s="660"/>
      <c r="Q970" s="660"/>
      <c r="R970" s="660"/>
      <c r="S970" s="51"/>
      <c r="T970" s="51"/>
    </row>
    <row r="971" spans="1:20" ht="15" customHeight="1">
      <c r="A971" s="669"/>
      <c r="B971" s="51"/>
      <c r="C971" s="51"/>
      <c r="D971" s="51"/>
      <c r="E971" s="51"/>
      <c r="F971" s="669"/>
      <c r="G971" s="669"/>
    </row>
    <row r="972" spans="1:20" ht="15" customHeight="1">
      <c r="A972" s="669"/>
      <c r="B972" s="51"/>
      <c r="C972" s="51"/>
      <c r="D972" s="51"/>
      <c r="E972" s="51"/>
      <c r="F972" s="669"/>
      <c r="G972" s="669"/>
    </row>
    <row r="973" spans="1:20" ht="15" customHeight="1">
      <c r="A973" s="669"/>
      <c r="B973" s="51"/>
      <c r="C973" s="51"/>
      <c r="D973" s="51"/>
      <c r="E973" s="51"/>
      <c r="F973" s="669"/>
      <c r="G973" s="669"/>
    </row>
    <row r="974" spans="1:20" ht="15" customHeight="1">
      <c r="A974" s="669"/>
      <c r="B974" s="51"/>
      <c r="C974" s="51"/>
      <c r="D974" s="51"/>
      <c r="E974" s="51"/>
      <c r="F974" s="669"/>
      <c r="G974" s="669"/>
    </row>
    <row r="975" spans="1:20" ht="15" customHeight="1">
      <c r="A975" s="669"/>
      <c r="B975" s="51"/>
      <c r="C975" s="51"/>
      <c r="D975" s="51"/>
      <c r="E975" s="51"/>
      <c r="F975" s="669"/>
      <c r="G975" s="669"/>
    </row>
    <row r="976" spans="1:20" ht="15" customHeight="1">
      <c r="A976" s="669"/>
      <c r="B976" s="51"/>
      <c r="C976" s="51"/>
      <c r="D976" s="51"/>
      <c r="E976" s="51"/>
      <c r="F976" s="669"/>
      <c r="G976" s="669"/>
    </row>
    <row r="977" spans="1:7" ht="15" customHeight="1">
      <c r="A977" s="669"/>
      <c r="B977" s="51"/>
      <c r="C977" s="51"/>
      <c r="D977" s="51"/>
      <c r="E977" s="51"/>
      <c r="F977" s="669"/>
      <c r="G977" s="669"/>
    </row>
    <row r="978" spans="1:7" ht="15" customHeight="1">
      <c r="A978" s="669"/>
      <c r="B978" s="51"/>
      <c r="C978" s="51"/>
      <c r="D978" s="51"/>
      <c r="E978" s="51"/>
      <c r="F978" s="669"/>
      <c r="G978" s="669"/>
    </row>
    <row r="979" spans="1:7" ht="15" customHeight="1">
      <c r="A979" s="669"/>
      <c r="B979" s="51"/>
      <c r="C979" s="51"/>
      <c r="D979" s="51"/>
      <c r="E979" s="51"/>
      <c r="F979" s="669"/>
      <c r="G979" s="669"/>
    </row>
    <row r="980" spans="1:7" ht="15" customHeight="1">
      <c r="A980" s="669"/>
      <c r="B980" s="51"/>
      <c r="C980" s="51"/>
      <c r="D980" s="51"/>
      <c r="E980" s="51"/>
      <c r="F980" s="669"/>
      <c r="G980" s="669"/>
    </row>
    <row r="981" spans="1:7" ht="15" customHeight="1">
      <c r="A981" s="669"/>
      <c r="B981" s="51"/>
      <c r="C981" s="51"/>
      <c r="D981" s="51"/>
      <c r="E981" s="51"/>
      <c r="F981" s="669"/>
      <c r="G981" s="669"/>
    </row>
    <row r="982" spans="1:7" ht="15" customHeight="1">
      <c r="A982" s="669"/>
      <c r="B982" s="51"/>
      <c r="C982" s="51"/>
      <c r="D982" s="51"/>
      <c r="E982" s="51"/>
      <c r="F982" s="669"/>
      <c r="G982" s="669"/>
    </row>
    <row r="983" spans="1:7" ht="15" customHeight="1">
      <c r="A983" s="669"/>
      <c r="B983" s="51"/>
      <c r="C983" s="51"/>
      <c r="D983" s="51"/>
      <c r="E983" s="51"/>
      <c r="F983" s="669"/>
      <c r="G983" s="669"/>
    </row>
    <row r="984" spans="1:7" ht="15" customHeight="1">
      <c r="A984" s="669"/>
      <c r="B984" s="51"/>
      <c r="C984" s="51"/>
      <c r="D984" s="51"/>
      <c r="E984" s="51"/>
      <c r="F984" s="669"/>
      <c r="G984" s="669"/>
    </row>
    <row r="985" spans="1:7" ht="15" customHeight="1">
      <c r="A985" s="669"/>
      <c r="B985" s="51"/>
      <c r="C985" s="51"/>
      <c r="D985" s="51"/>
      <c r="E985" s="51"/>
      <c r="F985" s="669"/>
      <c r="G985" s="669"/>
    </row>
    <row r="986" spans="1:7" ht="15" customHeight="1">
      <c r="A986" s="669"/>
      <c r="B986" s="51"/>
      <c r="C986" s="51"/>
      <c r="D986" s="51"/>
      <c r="E986" s="51"/>
      <c r="F986" s="669"/>
      <c r="G986" s="669"/>
    </row>
    <row r="987" spans="1:7" ht="15" customHeight="1">
      <c r="A987" s="669"/>
      <c r="B987" s="51"/>
      <c r="C987" s="51"/>
      <c r="D987" s="51"/>
      <c r="E987" s="51"/>
      <c r="F987" s="669"/>
      <c r="G987" s="669"/>
    </row>
    <row r="988" spans="1:7" ht="15" customHeight="1">
      <c r="A988" s="669"/>
      <c r="B988" s="51"/>
      <c r="C988" s="51"/>
      <c r="D988" s="51"/>
      <c r="E988" s="51"/>
      <c r="F988" s="669"/>
      <c r="G988" s="669"/>
    </row>
    <row r="989" spans="1:7" ht="15" customHeight="1">
      <c r="A989" s="669"/>
      <c r="B989" s="51"/>
      <c r="C989" s="51"/>
      <c r="D989" s="51"/>
      <c r="E989" s="51"/>
      <c r="F989" s="669"/>
      <c r="G989" s="669"/>
    </row>
    <row r="990" spans="1:7" ht="15" customHeight="1">
      <c r="A990" s="669"/>
      <c r="B990" s="51"/>
      <c r="C990" s="51"/>
      <c r="D990" s="51"/>
      <c r="E990" s="51"/>
      <c r="F990" s="669"/>
      <c r="G990" s="669"/>
    </row>
    <row r="991" spans="1:7" ht="15" customHeight="1">
      <c r="A991" s="669"/>
      <c r="B991" s="51"/>
      <c r="C991" s="51"/>
      <c r="D991" s="51"/>
      <c r="E991" s="51"/>
      <c r="F991" s="669"/>
      <c r="G991" s="669"/>
    </row>
    <row r="992" spans="1:7" ht="15" customHeight="1">
      <c r="A992" s="669"/>
      <c r="B992" s="51"/>
      <c r="C992" s="51"/>
      <c r="D992" s="51"/>
      <c r="E992" s="51"/>
      <c r="F992" s="669"/>
      <c r="G992" s="669"/>
    </row>
    <row r="993" spans="1:7" ht="15" customHeight="1">
      <c r="A993" s="669"/>
      <c r="B993" s="51"/>
      <c r="C993" s="51"/>
      <c r="D993" s="51"/>
      <c r="E993" s="51"/>
      <c r="F993" s="669"/>
      <c r="G993" s="669"/>
    </row>
    <row r="994" spans="1:7" ht="15" customHeight="1">
      <c r="A994" s="669"/>
      <c r="B994" s="51"/>
      <c r="C994" s="51"/>
      <c r="D994" s="51"/>
      <c r="E994" s="51"/>
      <c r="F994" s="669"/>
      <c r="G994" s="669"/>
    </row>
    <row r="995" spans="1:7" ht="15" customHeight="1">
      <c r="A995" s="669"/>
      <c r="B995" s="51"/>
      <c r="C995" s="51"/>
      <c r="D995" s="51"/>
      <c r="E995" s="51"/>
      <c r="F995" s="669"/>
      <c r="G995" s="669"/>
    </row>
    <row r="996" spans="1:7" ht="15" customHeight="1">
      <c r="A996" s="669"/>
      <c r="B996" s="51"/>
      <c r="C996" s="51"/>
      <c r="D996" s="51"/>
      <c r="E996" s="51"/>
      <c r="F996" s="669"/>
      <c r="G996" s="669"/>
    </row>
    <row r="997" spans="1:7" ht="15" customHeight="1">
      <c r="A997" s="669"/>
      <c r="B997" s="51"/>
      <c r="C997" s="51"/>
      <c r="D997" s="51"/>
      <c r="E997" s="51"/>
      <c r="F997" s="669"/>
      <c r="G997" s="669"/>
    </row>
    <row r="998" spans="1:7" ht="15" customHeight="1">
      <c r="A998" s="669"/>
      <c r="B998" s="51"/>
      <c r="C998" s="51"/>
      <c r="D998" s="51"/>
      <c r="E998" s="51"/>
      <c r="F998" s="669"/>
      <c r="G998" s="669"/>
    </row>
    <row r="999" spans="1:7" ht="15" customHeight="1">
      <c r="A999" s="669"/>
      <c r="B999" s="51"/>
      <c r="C999" s="51"/>
      <c r="D999" s="51"/>
      <c r="E999" s="51"/>
      <c r="F999" s="669"/>
      <c r="G999" s="669"/>
    </row>
    <row r="1000" spans="1:7" ht="15" customHeight="1">
      <c r="A1000" s="669"/>
      <c r="B1000" s="51"/>
      <c r="C1000" s="51"/>
      <c r="D1000" s="51"/>
      <c r="E1000" s="51"/>
      <c r="F1000" s="669"/>
      <c r="G1000" s="669"/>
    </row>
    <row r="1001" spans="1:7" ht="15" customHeight="1">
      <c r="A1001" s="669"/>
      <c r="B1001" s="51"/>
      <c r="C1001" s="51"/>
      <c r="D1001" s="51"/>
      <c r="E1001" s="51"/>
      <c r="F1001" s="669"/>
      <c r="G1001" s="669"/>
    </row>
    <row r="1002" spans="1:7" ht="15" customHeight="1">
      <c r="A1002" s="669"/>
      <c r="B1002" s="51"/>
      <c r="C1002" s="51"/>
      <c r="D1002" s="51"/>
      <c r="E1002" s="51"/>
      <c r="F1002" s="669"/>
      <c r="G1002" s="669"/>
    </row>
    <row r="1003" spans="1:7" ht="15" customHeight="1">
      <c r="A1003" s="669"/>
      <c r="B1003" s="51"/>
      <c r="C1003" s="51"/>
      <c r="D1003" s="51"/>
      <c r="E1003" s="51"/>
      <c r="F1003" s="669"/>
      <c r="G1003" s="669"/>
    </row>
    <row r="1004" spans="1:7" ht="15" customHeight="1">
      <c r="A1004" s="669"/>
      <c r="B1004" s="51"/>
      <c r="C1004" s="51"/>
      <c r="D1004" s="51"/>
      <c r="E1004" s="51"/>
      <c r="F1004" s="669"/>
      <c r="G1004" s="669"/>
    </row>
    <row r="1005" spans="1:7" ht="15" customHeight="1">
      <c r="A1005" s="669"/>
      <c r="B1005" s="51"/>
      <c r="C1005" s="51"/>
      <c r="D1005" s="51"/>
      <c r="E1005" s="51"/>
      <c r="F1005" s="669"/>
      <c r="G1005" s="669"/>
    </row>
    <row r="1006" spans="1:7" ht="15" customHeight="1">
      <c r="A1006" s="669"/>
      <c r="B1006" s="51"/>
      <c r="C1006" s="51"/>
      <c r="D1006" s="51"/>
      <c r="E1006" s="51"/>
      <c r="F1006" s="669"/>
      <c r="G1006" s="669"/>
    </row>
    <row r="1007" spans="1:7" ht="15" customHeight="1">
      <c r="A1007" s="669"/>
      <c r="B1007" s="51"/>
      <c r="C1007" s="51"/>
      <c r="D1007" s="51"/>
      <c r="E1007" s="51"/>
      <c r="F1007" s="669"/>
      <c r="G1007" s="669"/>
    </row>
    <row r="1008" spans="1:7" ht="15" customHeight="1">
      <c r="A1008" s="669"/>
      <c r="B1008" s="51"/>
      <c r="C1008" s="51"/>
      <c r="D1008" s="51"/>
      <c r="E1008" s="51"/>
      <c r="F1008" s="669"/>
      <c r="G1008" s="669"/>
    </row>
    <row r="1009" spans="1:7" ht="15" customHeight="1">
      <c r="A1009" s="669"/>
      <c r="B1009" s="51"/>
      <c r="C1009" s="51"/>
      <c r="D1009" s="51"/>
      <c r="E1009" s="51"/>
      <c r="F1009" s="669"/>
      <c r="G1009" s="669"/>
    </row>
    <row r="1010" spans="1:7" ht="15" customHeight="1">
      <c r="A1010" s="669"/>
      <c r="B1010" s="51"/>
      <c r="C1010" s="51"/>
      <c r="D1010" s="51"/>
      <c r="E1010" s="51"/>
      <c r="F1010" s="669"/>
      <c r="G1010" s="669"/>
    </row>
    <row r="1011" spans="1:7" ht="15" customHeight="1">
      <c r="A1011" s="669"/>
      <c r="B1011" s="51"/>
      <c r="C1011" s="51"/>
      <c r="D1011" s="51"/>
      <c r="E1011" s="51"/>
      <c r="F1011" s="669"/>
      <c r="G1011" s="669"/>
    </row>
    <row r="1012" spans="1:7" ht="15" customHeight="1">
      <c r="A1012" s="669"/>
      <c r="B1012" s="51"/>
      <c r="C1012" s="51"/>
      <c r="D1012" s="51"/>
      <c r="E1012" s="51"/>
      <c r="F1012" s="669"/>
      <c r="G1012" s="669"/>
    </row>
    <row r="1013" spans="1:7" ht="15" customHeight="1">
      <c r="A1013" s="669"/>
      <c r="B1013" s="51"/>
      <c r="C1013" s="51"/>
      <c r="D1013" s="51"/>
      <c r="E1013" s="51"/>
      <c r="F1013" s="669"/>
      <c r="G1013" s="669"/>
    </row>
    <row r="1014" spans="1:7" ht="15" customHeight="1">
      <c r="A1014" s="669"/>
      <c r="B1014" s="51"/>
      <c r="C1014" s="51"/>
      <c r="D1014" s="51"/>
      <c r="E1014" s="51"/>
      <c r="F1014" s="669"/>
      <c r="G1014" s="669"/>
    </row>
    <row r="1015" spans="1:7" ht="15" customHeight="1">
      <c r="A1015" s="669"/>
      <c r="B1015" s="51"/>
      <c r="C1015" s="51"/>
      <c r="D1015" s="51"/>
      <c r="E1015" s="51"/>
      <c r="F1015" s="669"/>
      <c r="G1015" s="669"/>
    </row>
    <row r="1016" spans="1:7" ht="15" customHeight="1">
      <c r="A1016" s="669"/>
      <c r="B1016" s="51"/>
      <c r="C1016" s="51"/>
      <c r="D1016" s="51"/>
      <c r="E1016" s="51"/>
      <c r="F1016" s="669"/>
      <c r="G1016" s="669"/>
    </row>
    <row r="1017" spans="1:7" ht="15" customHeight="1">
      <c r="A1017" s="669"/>
      <c r="B1017" s="51"/>
      <c r="C1017" s="51"/>
      <c r="D1017" s="51"/>
      <c r="E1017" s="51"/>
      <c r="F1017" s="669"/>
      <c r="G1017" s="669"/>
    </row>
    <row r="1018" spans="1:7" ht="15" customHeight="1">
      <c r="A1018" s="669"/>
      <c r="B1018" s="51"/>
      <c r="C1018" s="51"/>
      <c r="D1018" s="51"/>
      <c r="E1018" s="51"/>
      <c r="F1018" s="669"/>
      <c r="G1018" s="669"/>
    </row>
    <row r="1019" spans="1:7" ht="15" customHeight="1">
      <c r="A1019" s="669"/>
      <c r="B1019" s="51"/>
      <c r="C1019" s="51"/>
      <c r="D1019" s="51"/>
      <c r="E1019" s="51"/>
      <c r="F1019" s="669"/>
      <c r="G1019" s="669"/>
    </row>
    <row r="1020" spans="1:7" ht="15" customHeight="1">
      <c r="A1020" s="669"/>
      <c r="B1020" s="51"/>
      <c r="C1020" s="51"/>
      <c r="D1020" s="51"/>
      <c r="E1020" s="51"/>
      <c r="F1020" s="669"/>
      <c r="G1020" s="669"/>
    </row>
    <row r="1021" spans="1:7" ht="15" customHeight="1">
      <c r="A1021" s="669"/>
      <c r="B1021" s="51"/>
      <c r="C1021" s="51"/>
      <c r="D1021" s="51"/>
      <c r="E1021" s="51"/>
      <c r="F1021" s="669"/>
      <c r="G1021" s="669"/>
    </row>
    <row r="1022" spans="1:7" ht="15" customHeight="1">
      <c r="A1022" s="669"/>
      <c r="B1022" s="51"/>
      <c r="C1022" s="51"/>
      <c r="D1022" s="51"/>
      <c r="E1022" s="51"/>
      <c r="F1022" s="669"/>
      <c r="G1022" s="669"/>
    </row>
    <row r="1023" spans="1:7" ht="15" customHeight="1">
      <c r="A1023" s="669"/>
      <c r="B1023" s="51"/>
      <c r="C1023" s="51"/>
      <c r="D1023" s="51"/>
      <c r="E1023" s="51"/>
      <c r="F1023" s="669"/>
      <c r="G1023" s="669"/>
    </row>
    <row r="1024" spans="1:7" ht="15" customHeight="1">
      <c r="A1024" s="669"/>
      <c r="B1024" s="51"/>
      <c r="C1024" s="51"/>
      <c r="D1024" s="51"/>
      <c r="E1024" s="51"/>
      <c r="F1024" s="669"/>
      <c r="G1024" s="669"/>
    </row>
    <row r="1025" spans="1:7" ht="15" customHeight="1">
      <c r="A1025" s="669"/>
      <c r="B1025" s="51"/>
      <c r="C1025" s="51"/>
      <c r="D1025" s="51"/>
      <c r="E1025" s="51"/>
      <c r="F1025" s="669"/>
      <c r="G1025" s="669"/>
    </row>
    <row r="1026" spans="1:7" ht="15" customHeight="1">
      <c r="A1026" s="669"/>
      <c r="B1026" s="51"/>
      <c r="C1026" s="51"/>
      <c r="D1026" s="51"/>
      <c r="E1026" s="51"/>
      <c r="F1026" s="669"/>
      <c r="G1026" s="669"/>
    </row>
    <row r="1027" spans="1:7" ht="15" customHeight="1">
      <c r="A1027" s="669"/>
      <c r="B1027" s="51"/>
      <c r="C1027" s="51"/>
      <c r="D1027" s="51"/>
      <c r="E1027" s="51"/>
      <c r="F1027" s="669"/>
      <c r="G1027" s="669"/>
    </row>
    <row r="1028" spans="1:7" ht="15" customHeight="1">
      <c r="A1028" s="669"/>
      <c r="B1028" s="51"/>
      <c r="C1028" s="51"/>
      <c r="D1028" s="51"/>
      <c r="E1028" s="51"/>
      <c r="F1028" s="669"/>
      <c r="G1028" s="669"/>
    </row>
    <row r="1029" spans="1:7" ht="15" customHeight="1">
      <c r="A1029" s="669"/>
      <c r="B1029" s="51"/>
      <c r="C1029" s="51"/>
      <c r="D1029" s="51"/>
      <c r="E1029" s="51"/>
      <c r="F1029" s="669"/>
      <c r="G1029" s="669"/>
    </row>
    <row r="1030" spans="1:7" ht="15" customHeight="1">
      <c r="A1030" s="669"/>
      <c r="B1030" s="51"/>
      <c r="C1030" s="51"/>
      <c r="D1030" s="51"/>
      <c r="E1030" s="51"/>
      <c r="F1030" s="669"/>
      <c r="G1030" s="669"/>
    </row>
    <row r="1031" spans="1:7" ht="15" customHeight="1">
      <c r="A1031" s="669"/>
      <c r="B1031" s="51"/>
      <c r="C1031" s="51"/>
      <c r="D1031" s="51"/>
      <c r="E1031" s="51"/>
      <c r="F1031" s="669"/>
      <c r="G1031" s="669"/>
    </row>
    <row r="1032" spans="1:7" ht="15" customHeight="1">
      <c r="A1032" s="669"/>
      <c r="B1032" s="51"/>
      <c r="C1032" s="51"/>
      <c r="D1032" s="51"/>
      <c r="E1032" s="51"/>
      <c r="F1032" s="669"/>
      <c r="G1032" s="669"/>
    </row>
    <row r="1033" spans="1:7" ht="15" customHeight="1">
      <c r="A1033" s="669"/>
      <c r="B1033" s="51"/>
      <c r="C1033" s="51"/>
      <c r="D1033" s="51"/>
      <c r="E1033" s="51"/>
      <c r="F1033" s="669"/>
      <c r="G1033" s="669"/>
    </row>
    <row r="1034" spans="1:7" ht="15" customHeight="1">
      <c r="A1034" s="669"/>
      <c r="B1034" s="51"/>
      <c r="C1034" s="51"/>
      <c r="D1034" s="51"/>
      <c r="E1034" s="51"/>
      <c r="F1034" s="669"/>
      <c r="G1034" s="669"/>
    </row>
  </sheetData>
  <sheetProtection algorithmName="SHA-512" hashValue="BIJv1MUX1I9p49cVe/178zyeq02VxI2n/AwY6bkzCyp74d0QsDJrPP1+rurDhQlUPK/4p46JqwQwvt5LirDpKQ==" saltValue="8ETTVGJ4eHQrrbBk0ihADQ==" spinCount="100000" sheet="1" formatRows="0" insertHyperlinks="0"/>
  <mergeCells count="164">
    <mergeCell ref="A105:G105"/>
    <mergeCell ref="F17:G17"/>
    <mergeCell ref="A18:G18"/>
    <mergeCell ref="C19:E19"/>
    <mergeCell ref="F19:G19"/>
    <mergeCell ref="C20:E20"/>
    <mergeCell ref="F20:G20"/>
    <mergeCell ref="C21:E21"/>
    <mergeCell ref="C31:E31"/>
    <mergeCell ref="C23:E23"/>
    <mergeCell ref="F23:G23"/>
    <mergeCell ref="F104:G104"/>
    <mergeCell ref="B70:E70"/>
    <mergeCell ref="F83:G87"/>
    <mergeCell ref="F88:G90"/>
    <mergeCell ref="C93:E93"/>
    <mergeCell ref="F93:G93"/>
    <mergeCell ref="C96:E96"/>
    <mergeCell ref="F96:G96"/>
    <mergeCell ref="F98:G98"/>
    <mergeCell ref="F99:G102"/>
    <mergeCell ref="C79:E79"/>
    <mergeCell ref="F37:G37"/>
    <mergeCell ref="F52:G52"/>
    <mergeCell ref="B80:E80"/>
    <mergeCell ref="F80:G80"/>
    <mergeCell ref="C104:E104"/>
    <mergeCell ref="A75:G75"/>
    <mergeCell ref="C95:E95"/>
    <mergeCell ref="F95:G95"/>
    <mergeCell ref="C81:E81"/>
    <mergeCell ref="B83:B87"/>
    <mergeCell ref="F61:G61"/>
    <mergeCell ref="C62:E62"/>
    <mergeCell ref="C73:E73"/>
    <mergeCell ref="C103:E103"/>
    <mergeCell ref="F103:G103"/>
    <mergeCell ref="C82:E82"/>
    <mergeCell ref="F81:G81"/>
    <mergeCell ref="C83:E83"/>
    <mergeCell ref="C84:E84"/>
    <mergeCell ref="C88:E88"/>
    <mergeCell ref="C89:E89"/>
    <mergeCell ref="C91:E92"/>
    <mergeCell ref="F91:G92"/>
    <mergeCell ref="F82:G82"/>
    <mergeCell ref="F79:G79"/>
    <mergeCell ref="C100:E100"/>
    <mergeCell ref="D9:E9"/>
    <mergeCell ref="D10:E10"/>
    <mergeCell ref="D11:E11"/>
    <mergeCell ref="F28:G29"/>
    <mergeCell ref="F31:G31"/>
    <mergeCell ref="F32:G36"/>
    <mergeCell ref="C30:E30"/>
    <mergeCell ref="F30:G30"/>
    <mergeCell ref="C14:E14"/>
    <mergeCell ref="F14:G15"/>
    <mergeCell ref="C15:E15"/>
    <mergeCell ref="F13:G13"/>
    <mergeCell ref="C29:E29"/>
    <mergeCell ref="F16:G16"/>
    <mergeCell ref="A24:G24"/>
    <mergeCell ref="C26:E26"/>
    <mergeCell ref="F26:G26"/>
    <mergeCell ref="A31:A36"/>
    <mergeCell ref="C17:E17"/>
    <mergeCell ref="C28:E28"/>
    <mergeCell ref="A25:G25"/>
    <mergeCell ref="B31:B32"/>
    <mergeCell ref="C50:E50"/>
    <mergeCell ref="F58:G58"/>
    <mergeCell ref="F60:G60"/>
    <mergeCell ref="F69:G69"/>
    <mergeCell ref="F71:G72"/>
    <mergeCell ref="B69:C69"/>
    <mergeCell ref="F66:G66"/>
    <mergeCell ref="F65:G65"/>
    <mergeCell ref="C66:E66"/>
    <mergeCell ref="C65:E65"/>
    <mergeCell ref="C52:E52"/>
    <mergeCell ref="C53:E53"/>
    <mergeCell ref="C54:E54"/>
    <mergeCell ref="C61:E61"/>
    <mergeCell ref="C60:E60"/>
    <mergeCell ref="F62:G62"/>
    <mergeCell ref="C1:E1"/>
    <mergeCell ref="F1:G1"/>
    <mergeCell ref="A2:G2"/>
    <mergeCell ref="C3:E3"/>
    <mergeCell ref="F3:G3"/>
    <mergeCell ref="C27:E27"/>
    <mergeCell ref="F27:G27"/>
    <mergeCell ref="C6:E6"/>
    <mergeCell ref="F6:G6"/>
    <mergeCell ref="C16:E16"/>
    <mergeCell ref="C4:E4"/>
    <mergeCell ref="F4:G4"/>
    <mergeCell ref="F21:G21"/>
    <mergeCell ref="A22:G22"/>
    <mergeCell ref="C12:E12"/>
    <mergeCell ref="F12:G12"/>
    <mergeCell ref="D7:E7"/>
    <mergeCell ref="C5:E5"/>
    <mergeCell ref="C13:E13"/>
    <mergeCell ref="F5:G5"/>
    <mergeCell ref="F7:G11"/>
    <mergeCell ref="A7:A11"/>
    <mergeCell ref="B7:B11"/>
    <mergeCell ref="D8:E8"/>
    <mergeCell ref="C46:E46"/>
    <mergeCell ref="B48:E48"/>
    <mergeCell ref="B47:E47"/>
    <mergeCell ref="F44:G44"/>
    <mergeCell ref="C37:E37"/>
    <mergeCell ref="C42:E42"/>
    <mergeCell ref="C43:E43"/>
    <mergeCell ref="C44:E44"/>
    <mergeCell ref="A38:G38"/>
    <mergeCell ref="A39:G39"/>
    <mergeCell ref="A41:G41"/>
    <mergeCell ref="F45:G45"/>
    <mergeCell ref="F43:G43"/>
    <mergeCell ref="C40:E40"/>
    <mergeCell ref="F40:G40"/>
    <mergeCell ref="F42:G42"/>
    <mergeCell ref="C45:E45"/>
    <mergeCell ref="F46:G46"/>
    <mergeCell ref="C101:E101"/>
    <mergeCell ref="C102:E102"/>
    <mergeCell ref="C90:E90"/>
    <mergeCell ref="A97:G97"/>
    <mergeCell ref="A91:A92"/>
    <mergeCell ref="D85:E85"/>
    <mergeCell ref="D86:E86"/>
    <mergeCell ref="D87:E87"/>
    <mergeCell ref="A94:G94"/>
    <mergeCell ref="A83:A87"/>
    <mergeCell ref="C98:E98"/>
    <mergeCell ref="C99:E99"/>
    <mergeCell ref="C77:E77"/>
    <mergeCell ref="A49:G49"/>
    <mergeCell ref="A51:G51"/>
    <mergeCell ref="A57:G57"/>
    <mergeCell ref="A59:G59"/>
    <mergeCell ref="F73:G74"/>
    <mergeCell ref="B67:E67"/>
    <mergeCell ref="B55:E55"/>
    <mergeCell ref="B68:E68"/>
    <mergeCell ref="B71:E71"/>
    <mergeCell ref="B72:E72"/>
    <mergeCell ref="F64:G64"/>
    <mergeCell ref="C58:E58"/>
    <mergeCell ref="D69:E69"/>
    <mergeCell ref="B56:E56"/>
    <mergeCell ref="F50:G50"/>
    <mergeCell ref="F53:G53"/>
    <mergeCell ref="F54:G54"/>
    <mergeCell ref="C64:E64"/>
    <mergeCell ref="F77:G78"/>
    <mergeCell ref="C63:E63"/>
    <mergeCell ref="F63:G63"/>
    <mergeCell ref="C74:E74"/>
    <mergeCell ref="C78:E78"/>
  </mergeCells>
  <conditionalFormatting sqref="A78:B78">
    <cfRule type="expression" dxfId="179" priority="79">
      <formula>$C$77="Yes"</formula>
    </cfRule>
  </conditionalFormatting>
  <conditionalFormatting sqref="A79:B79">
    <cfRule type="expression" dxfId="178" priority="77">
      <formula>$C$78="No"</formula>
    </cfRule>
    <cfRule type="expression" dxfId="177" priority="48" stopIfTrue="1">
      <formula>$C$78="No"</formula>
    </cfRule>
  </conditionalFormatting>
  <conditionalFormatting sqref="A81:B81">
    <cfRule type="expression" dxfId="176" priority="73">
      <formula>$C$77="No"</formula>
    </cfRule>
  </conditionalFormatting>
  <conditionalFormatting sqref="A82:B93">
    <cfRule type="expression" dxfId="175" priority="1">
      <formula>$C$81="Yes"</formula>
    </cfRule>
  </conditionalFormatting>
  <conditionalFormatting sqref="A83:B93 C84:E84 D85:E87">
    <cfRule type="expression" dxfId="174" priority="25">
      <formula>$C$78="Yes"</formula>
    </cfRule>
  </conditionalFormatting>
  <conditionalFormatting sqref="A99:B104">
    <cfRule type="expression" dxfId="173" priority="24">
      <formula>$C$98="Yes"</formula>
    </cfRule>
  </conditionalFormatting>
  <conditionalFormatting sqref="B27">
    <cfRule type="expression" dxfId="172" priority="28">
      <formula>$C$26="Yes"</formula>
    </cfRule>
  </conditionalFormatting>
  <conditionalFormatting sqref="B27:B30">
    <cfRule type="expression" dxfId="171" priority="54">
      <formula>$C$26="No"</formula>
    </cfRule>
  </conditionalFormatting>
  <conditionalFormatting sqref="B28:B29">
    <cfRule type="expression" dxfId="170" priority="27">
      <formula>$C$27="Yes"</formula>
    </cfRule>
  </conditionalFormatting>
  <conditionalFormatting sqref="B30">
    <cfRule type="expression" dxfId="169" priority="26">
      <formula>$C$26="Yes"</formula>
    </cfRule>
  </conditionalFormatting>
  <conditionalFormatting sqref="B33:B37">
    <cfRule type="expression" dxfId="168" priority="49">
      <formula>$C$31="No"</formula>
    </cfRule>
  </conditionalFormatting>
  <conditionalFormatting sqref="B42:B44 B40 B50 B52:B54 B58 B60:B64">
    <cfRule type="expression" dxfId="167" priority="50">
      <formula>$C$26="No"</formula>
    </cfRule>
  </conditionalFormatting>
  <conditionalFormatting sqref="B42:B44">
    <cfRule type="expression" dxfId="166" priority="45">
      <formula>$C$40="Yes"</formula>
    </cfRule>
    <cfRule type="expression" dxfId="165" priority="53">
      <formula>$C$40="No"</formula>
    </cfRule>
  </conditionalFormatting>
  <conditionalFormatting sqref="B45:B46 B65:B66">
    <cfRule type="expression" dxfId="164" priority="30">
      <formula>$C$26="No"</formula>
    </cfRule>
  </conditionalFormatting>
  <conditionalFormatting sqref="B45:B46">
    <cfRule type="expression" dxfId="163" priority="40" stopIfTrue="1">
      <formula>$C$45="No"</formula>
    </cfRule>
  </conditionalFormatting>
  <conditionalFormatting sqref="B52:B54">
    <cfRule type="expression" dxfId="162" priority="52">
      <formula>$C$50="No"</formula>
    </cfRule>
  </conditionalFormatting>
  <conditionalFormatting sqref="B60:B64">
    <cfRule type="expression" dxfId="161" priority="51">
      <formula>$C$58="No"</formula>
    </cfRule>
  </conditionalFormatting>
  <conditionalFormatting sqref="B65:B66">
    <cfRule type="expression" dxfId="160" priority="32">
      <formula>$C$58="No"</formula>
    </cfRule>
    <cfRule type="expression" dxfId="159" priority="31">
      <formula>$C$50="No"</formula>
    </cfRule>
  </conditionalFormatting>
  <conditionalFormatting sqref="B74">
    <cfRule type="expression" dxfId="158" priority="11">
      <formula>$C$73="Yes"</formula>
    </cfRule>
  </conditionalFormatting>
  <conditionalFormatting sqref="B72:E72">
    <cfRule type="expression" dxfId="157" priority="55">
      <formula>$C$26="No"</formula>
    </cfRule>
  </conditionalFormatting>
  <conditionalFormatting sqref="B80:G80">
    <cfRule type="expression" dxfId="156" priority="74">
      <formula>$C$79="Yes"</formula>
    </cfRule>
  </conditionalFormatting>
  <conditionalFormatting sqref="C33:D36">
    <cfRule type="expression" dxfId="155" priority="71">
      <formula>$C$31="Yes"</formula>
    </cfRule>
  </conditionalFormatting>
  <conditionalFormatting sqref="C4:E4">
    <cfRule type="cellIs" dxfId="154" priority="22" operator="equal">
      <formula>"No"</formula>
    </cfRule>
  </conditionalFormatting>
  <conditionalFormatting sqref="C6:E6">
    <cfRule type="cellIs" dxfId="153" priority="21" operator="equal">
      <formula>"No"</formula>
    </cfRule>
  </conditionalFormatting>
  <conditionalFormatting sqref="C12:E12 C14:E14 C16:E16">
    <cfRule type="containsText" dxfId="152" priority="20" operator="containsText" text="No">
      <formula>NOT(ISERROR(SEARCH("No",C12)))</formula>
    </cfRule>
  </conditionalFormatting>
  <conditionalFormatting sqref="C20:E20">
    <cfRule type="cellIs" dxfId="151" priority="107" operator="equal">
      <formula>"No"</formula>
    </cfRule>
    <cfRule type="containsText" dxfId="150" priority="19" operator="containsText" text="No">
      <formula>NOT(ISERROR(SEARCH("No",C20)))</formula>
    </cfRule>
  </conditionalFormatting>
  <conditionalFormatting sqref="C27:E27 C50 C58">
    <cfRule type="expression" dxfId="149" priority="99">
      <formula>$C$26="Yes"</formula>
    </cfRule>
  </conditionalFormatting>
  <conditionalFormatting sqref="C27:E27">
    <cfRule type="containsText" dxfId="148" priority="9" operator="containsText" text="No">
      <formula>NOT(ISERROR(SEARCH("No",C27)))</formula>
    </cfRule>
  </conditionalFormatting>
  <conditionalFormatting sqref="C28:E29">
    <cfRule type="expression" dxfId="147" priority="82">
      <formula>$C$27="Yes"</formula>
    </cfRule>
  </conditionalFormatting>
  <conditionalFormatting sqref="C30:E30">
    <cfRule type="containsText" dxfId="146" priority="8" operator="containsText" text="No">
      <formula>NOT(ISERROR(SEARCH("No",C30)))</formula>
    </cfRule>
    <cfRule type="expression" dxfId="145" priority="93">
      <formula>$C$26="Yes"</formula>
    </cfRule>
  </conditionalFormatting>
  <conditionalFormatting sqref="C37:E37">
    <cfRule type="containsText" dxfId="144" priority="7" operator="containsText" text="No">
      <formula>NOT(ISERROR(SEARCH("No",C37)))</formula>
    </cfRule>
    <cfRule type="expression" dxfId="143" priority="56">
      <formula>$D$33="Yes"</formula>
    </cfRule>
    <cfRule type="expression" dxfId="142" priority="57">
      <formula>$D$34="Yes"</formula>
    </cfRule>
    <cfRule type="expression" dxfId="141" priority="58">
      <formula>$D$35="Yes"</formula>
    </cfRule>
    <cfRule type="expression" dxfId="140" priority="59">
      <formula>$D$36="Yes"</formula>
    </cfRule>
  </conditionalFormatting>
  <conditionalFormatting sqref="C40:E40">
    <cfRule type="expression" dxfId="139" priority="92">
      <formula>$C$26="Yes"</formula>
    </cfRule>
  </conditionalFormatting>
  <conditionalFormatting sqref="C42:E44">
    <cfRule type="containsText" dxfId="138" priority="18" operator="containsText" text="No">
      <formula>NOT(ISERROR(SEARCH("No",C42)))</formula>
    </cfRule>
    <cfRule type="expression" dxfId="137" priority="66">
      <formula>$C$40="Yes"</formula>
    </cfRule>
  </conditionalFormatting>
  <conditionalFormatting sqref="C45:E46">
    <cfRule type="expression" dxfId="136" priority="46" stopIfTrue="1">
      <formula>$C$45="No"</formula>
    </cfRule>
    <cfRule type="expression" dxfId="135" priority="44">
      <formula>$C$45="No"</formula>
    </cfRule>
  </conditionalFormatting>
  <conditionalFormatting sqref="C52:E54">
    <cfRule type="containsText" dxfId="134" priority="17" operator="containsText" text="No">
      <formula>NOT(ISERROR(SEARCH("No",C52)))</formula>
    </cfRule>
    <cfRule type="expression" dxfId="133" priority="65">
      <formula>$C$50="Yes"</formula>
    </cfRule>
  </conditionalFormatting>
  <conditionalFormatting sqref="C60:E63">
    <cfRule type="containsText" dxfId="132" priority="16" operator="containsText" text="No">
      <formula>NOT(ISERROR(SEARCH("No",C60)))</formula>
    </cfRule>
  </conditionalFormatting>
  <conditionalFormatting sqref="C60:E64">
    <cfRule type="expression" dxfId="131" priority="64">
      <formula>$C$58="Yes"</formula>
    </cfRule>
  </conditionalFormatting>
  <conditionalFormatting sqref="C65:E65">
    <cfRule type="containsText" dxfId="130" priority="15" operator="containsText" text="No">
      <formula>NOT(ISERROR(SEARCH("No",C65)))</formula>
    </cfRule>
  </conditionalFormatting>
  <conditionalFormatting sqref="C65:E66 C45:E46">
    <cfRule type="expression" dxfId="129" priority="35">
      <formula>$C$26="No"</formula>
    </cfRule>
  </conditionalFormatting>
  <conditionalFormatting sqref="C65:E66">
    <cfRule type="expression" dxfId="128" priority="36">
      <formula>$C$58="No"</formula>
    </cfRule>
    <cfRule type="expression" dxfId="127" priority="29">
      <formula>$C$50="No"</formula>
    </cfRule>
  </conditionalFormatting>
  <conditionalFormatting sqref="C74:E74">
    <cfRule type="expression" dxfId="126" priority="12">
      <formula>$C$73="Yes"</formula>
    </cfRule>
  </conditionalFormatting>
  <conditionalFormatting sqref="C78:E78">
    <cfRule type="expression" dxfId="125" priority="81">
      <formula>$C$77="Yes"</formula>
    </cfRule>
  </conditionalFormatting>
  <conditionalFormatting sqref="C79:E79">
    <cfRule type="expression" dxfId="124" priority="78">
      <formula>$C$78="No"</formula>
    </cfRule>
    <cfRule type="containsText" dxfId="123" priority="6" operator="containsText" text="No">
      <formula>NOT(ISERROR(SEARCH("No",C79)))</formula>
    </cfRule>
  </conditionalFormatting>
  <conditionalFormatting sqref="C81:E81 C83:E83">
    <cfRule type="containsText" dxfId="122" priority="5" operator="containsText" text="No">
      <formula>NOT(ISERROR(SEARCH("No",C81)))</formula>
    </cfRule>
  </conditionalFormatting>
  <conditionalFormatting sqref="C81:E81">
    <cfRule type="expression" dxfId="121" priority="72">
      <formula>$C$77="No"</formula>
    </cfRule>
  </conditionalFormatting>
  <conditionalFormatting sqref="C82:E82">
    <cfRule type="expression" dxfId="120" priority="2">
      <formula>$C$81="Yes"</formula>
    </cfRule>
  </conditionalFormatting>
  <conditionalFormatting sqref="C83:E83 C88:E92 C85:C87 C93">
    <cfRule type="expression" dxfId="119" priority="47">
      <formula>$C$78="Yes"</formula>
    </cfRule>
    <cfRule type="expression" dxfId="118" priority="68">
      <formula>$C$81="Yes"</formula>
    </cfRule>
  </conditionalFormatting>
  <conditionalFormatting sqref="C84:E84 D85:E87">
    <cfRule type="expression" dxfId="117" priority="23">
      <formula>$C$81="Yes"</formula>
    </cfRule>
  </conditionalFormatting>
  <conditionalFormatting sqref="C88:E92">
    <cfRule type="containsText" dxfId="116" priority="4" operator="containsText" text="No">
      <formula>NOT(ISERROR(SEARCH("No",C88)))</formula>
    </cfRule>
  </conditionalFormatting>
  <conditionalFormatting sqref="C95:E95">
    <cfRule type="containsText" dxfId="115" priority="3" operator="containsText" text="No">
      <formula>NOT(ISERROR(SEARCH("No",C95)))</formula>
    </cfRule>
  </conditionalFormatting>
  <conditionalFormatting sqref="C99:E104">
    <cfRule type="expression" dxfId="114" priority="67">
      <formula>$C$98="Yes"</formula>
    </cfRule>
  </conditionalFormatting>
  <conditionalFormatting sqref="E33">
    <cfRule type="expression" dxfId="113" priority="63">
      <formula>$D$33="Yes"</formula>
    </cfRule>
  </conditionalFormatting>
  <conditionalFormatting sqref="E34">
    <cfRule type="expression" dxfId="112" priority="62">
      <formula>$D$34="Yes"</formula>
    </cfRule>
  </conditionalFormatting>
  <conditionalFormatting sqref="E35">
    <cfRule type="expression" dxfId="111" priority="61">
      <formula>$D$35="Yes"</formula>
    </cfRule>
  </conditionalFormatting>
  <conditionalFormatting sqref="E36">
    <cfRule type="expression" dxfId="110" priority="60">
      <formula>$D$36="Yes"</formula>
    </cfRule>
  </conditionalFormatting>
  <dataValidations count="10">
    <dataValidation type="list" allowBlank="1" showErrorMessage="1" sqref="C12:E12 C20 C6:E6 C4 C27:E27 C95 C42:E45 C30:E30 C77 C50 C60 C26:C27 C88:C91 C52:E52 C61:E63 C40:E40 C30:C31 C58 C53:C54 C81 C83" xr:uid="{00000000-0002-0000-0300-000000000000}">
      <formula1>"Yes,No"</formula1>
    </dataValidation>
    <dataValidation type="custom" allowBlank="1" showDropDown="1" showInputMessage="1" prompt="It must be a valid URL" sqref="C3 C21 C23 C30" xr:uid="{00000000-0002-0000-0300-000001000000}">
      <formula1>IFERROR(ISURL(C3), TRUE)</formula1>
    </dataValidation>
    <dataValidation type="whole" allowBlank="1" showErrorMessage="1" sqref="C5:E6" xr:uid="{C8F3E804-4762-4B47-BA77-71369325F96C}">
      <formula1>2025</formula1>
      <formula2>2050</formula2>
    </dataValidation>
    <dataValidation type="list" allowBlank="1" showErrorMessage="1" sqref="C14:E14 C16:E16 C65:E65" xr:uid="{E1DEB8E2-3AA1-1C43-A67A-76CA7AF8A531}">
      <formula1>"Yes, No"</formula1>
    </dataValidation>
    <dataValidation allowBlank="1" showErrorMessage="1" sqref="C19 C15 C17 C13 D7 C74:E74 C7:C11 C32:C36 C66:E66 C84:C87 C46:E46" xr:uid="{95F983A2-26FB-8243-ACFC-789FC7BE66CE}"/>
    <dataValidation type="list" allowBlank="1" showErrorMessage="1" sqref="C64:E64" xr:uid="{7D6A83D7-2619-FA4D-852E-6CC216B1B9EB}">
      <formula1>"2025, 2026, 2027, 2028, 2029, 2030"</formula1>
    </dataValidation>
    <dataValidation type="list" allowBlank="1" showInputMessage="1" showErrorMessage="1" sqref="C37:E37" xr:uid="{06C21F18-1C53-4B46-A799-B81BA851FF9E}">
      <formula1>"Yes, No  "</formula1>
    </dataValidation>
    <dataValidation type="list" allowBlank="1" showInputMessage="1" showErrorMessage="1" sqref="C78:E79 C98:E102 D33:D36 C96:E96 D69:E69 C93:E93" xr:uid="{7DAB5910-F750-9141-82C4-068363911049}">
      <formula1>"Yes, No"</formula1>
    </dataValidation>
    <dataValidation type="list" allowBlank="1" showInputMessage="1" showErrorMessage="1" sqref="C73:E73" xr:uid="{F11ADA6D-F2BC-5048-9426-C530435797C7}">
      <formula1>"Yes, No, N/A - no fossil fuel activities"</formula1>
    </dataValidation>
    <dataValidation type="list" allowBlank="1" showInputMessage="1" showErrorMessage="1" sqref="C82:E82" xr:uid="{574F268E-5546-DF46-B913-739DEE9E451E}">
      <formula1>"2027,2028,2029,2030"</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F7F49-BF84-3E47-9D1E-2811558FE162}">
  <sheetPr codeName="Sheet6">
    <tabColor rgb="FF3289B7"/>
  </sheetPr>
  <dimension ref="A1:AQ135"/>
  <sheetViews>
    <sheetView zoomScaleNormal="100" workbookViewId="0">
      <pane ySplit="1" topLeftCell="A2" activePane="bottomLeft" state="frozen"/>
      <selection pane="bottomLeft" activeCell="D3" sqref="D3"/>
    </sheetView>
  </sheetViews>
  <sheetFormatPr baseColWidth="10" defaultRowHeight="15"/>
  <cols>
    <col min="1" max="1" width="10.83203125" style="61"/>
    <col min="2" max="2" width="19.1640625" style="73" customWidth="1"/>
    <col min="3" max="3" width="22" style="61" customWidth="1"/>
    <col min="4" max="4" width="16.83203125" style="72" customWidth="1"/>
    <col min="5" max="19" width="10.83203125" style="61"/>
    <col min="20" max="20" width="19.1640625" style="61" customWidth="1"/>
    <col min="21" max="21" width="55.6640625" style="383" customWidth="1"/>
    <col min="22" max="43" width="10.83203125" style="372"/>
    <col min="44" max="16384" width="10.83203125" style="61"/>
  </cols>
  <sheetData>
    <row r="1" spans="1:43" ht="25" customHeight="1">
      <c r="A1" s="76" t="s">
        <v>19</v>
      </c>
      <c r="B1" s="1024" t="s">
        <v>885</v>
      </c>
      <c r="C1" s="1026"/>
      <c r="D1" s="83" t="s">
        <v>73</v>
      </c>
      <c r="E1" s="1024" t="s">
        <v>302</v>
      </c>
      <c r="F1" s="1025"/>
      <c r="G1" s="1026"/>
      <c r="H1" s="1024" t="s">
        <v>304</v>
      </c>
      <c r="I1" s="1025"/>
      <c r="J1" s="1026"/>
      <c r="K1" s="1024" t="s">
        <v>303</v>
      </c>
      <c r="L1" s="1025"/>
      <c r="M1" s="1026"/>
      <c r="N1" s="1024" t="s">
        <v>412</v>
      </c>
      <c r="O1" s="1025"/>
      <c r="P1" s="1026"/>
      <c r="Q1" s="1121" t="s">
        <v>703</v>
      </c>
      <c r="R1" s="1122"/>
      <c r="S1" s="1123"/>
      <c r="T1" s="1115" t="s">
        <v>22</v>
      </c>
      <c r="U1" s="1116"/>
      <c r="V1" s="972"/>
      <c r="W1" s="972"/>
      <c r="X1" s="972"/>
      <c r="Y1" s="972"/>
      <c r="Z1" s="972"/>
      <c r="AA1" s="972"/>
      <c r="AB1" s="972"/>
      <c r="AC1" s="972"/>
      <c r="AD1" s="972"/>
      <c r="AE1" s="972"/>
      <c r="AF1" s="972"/>
      <c r="AG1" s="972"/>
      <c r="AH1" s="972"/>
      <c r="AI1" s="972"/>
      <c r="AJ1" s="972"/>
    </row>
    <row r="2" spans="1:43" ht="29" customHeight="1">
      <c r="A2" s="1098" t="s">
        <v>887</v>
      </c>
      <c r="B2" s="1098"/>
      <c r="C2" s="1098"/>
      <c r="D2" s="1098"/>
      <c r="E2" s="1098"/>
      <c r="F2" s="1098"/>
      <c r="G2" s="1098"/>
      <c r="H2" s="1098"/>
      <c r="I2" s="1098"/>
      <c r="J2" s="1098"/>
      <c r="K2" s="1098"/>
      <c r="L2" s="1098"/>
      <c r="M2" s="1098"/>
      <c r="N2" s="1098"/>
      <c r="O2" s="1098"/>
      <c r="P2" s="1098"/>
      <c r="Q2" s="1098"/>
      <c r="R2" s="1098"/>
      <c r="S2" s="1098"/>
      <c r="T2" s="1119"/>
      <c r="U2" s="1119"/>
      <c r="V2" s="972"/>
      <c r="W2" s="972"/>
      <c r="X2" s="972"/>
      <c r="Y2" s="972"/>
      <c r="Z2" s="972"/>
      <c r="AA2" s="972"/>
      <c r="AB2" s="972"/>
      <c r="AC2" s="972"/>
      <c r="AD2" s="972"/>
      <c r="AE2" s="972"/>
      <c r="AF2" s="972"/>
      <c r="AG2" s="972"/>
      <c r="AH2" s="972"/>
      <c r="AI2" s="972"/>
      <c r="AJ2" s="972"/>
    </row>
    <row r="3" spans="1:43" ht="40" customHeight="1">
      <c r="A3" s="37" t="s">
        <v>339</v>
      </c>
      <c r="B3" s="1014" t="s">
        <v>70</v>
      </c>
      <c r="C3" s="1013"/>
      <c r="D3" s="166"/>
      <c r="E3" s="34"/>
      <c r="F3" s="35"/>
      <c r="G3" s="36"/>
      <c r="H3" s="36"/>
      <c r="I3" s="36"/>
      <c r="J3" s="36"/>
      <c r="K3" s="36"/>
      <c r="L3" s="36"/>
      <c r="M3" s="36"/>
      <c r="N3" s="36"/>
      <c r="O3" s="36"/>
      <c r="P3" s="36"/>
      <c r="Q3" s="36"/>
      <c r="R3" s="36"/>
      <c r="S3" s="36"/>
      <c r="T3" s="1044" t="s">
        <v>806</v>
      </c>
      <c r="U3" s="1045"/>
      <c r="V3" s="972"/>
      <c r="W3" s="972"/>
      <c r="X3" s="972"/>
      <c r="Y3" s="972"/>
      <c r="Z3" s="972"/>
      <c r="AA3" s="972"/>
      <c r="AB3" s="972"/>
      <c r="AC3" s="972"/>
      <c r="AD3" s="972"/>
      <c r="AE3" s="972"/>
      <c r="AF3" s="972"/>
      <c r="AG3" s="972"/>
      <c r="AH3" s="972"/>
      <c r="AI3" s="972"/>
      <c r="AJ3" s="972"/>
    </row>
    <row r="4" spans="1:43" ht="35" customHeight="1">
      <c r="A4" s="37" t="s">
        <v>340</v>
      </c>
      <c r="B4" s="1014" t="str">
        <f>"Is "&amp;D3&amp;" the most recent year?"</f>
        <v>Is  the most recent year?</v>
      </c>
      <c r="C4" s="1013"/>
      <c r="D4" s="166"/>
      <c r="E4" s="34"/>
      <c r="F4" s="35"/>
      <c r="G4" s="36"/>
      <c r="H4" s="36"/>
      <c r="I4" s="36"/>
      <c r="J4" s="36"/>
      <c r="K4" s="36"/>
      <c r="L4" s="36"/>
      <c r="M4" s="36"/>
      <c r="N4" s="36"/>
      <c r="O4" s="36"/>
      <c r="P4" s="36"/>
      <c r="Q4" s="36"/>
      <c r="R4" s="36"/>
      <c r="S4" s="36"/>
      <c r="T4" s="1046"/>
      <c r="U4" s="1047"/>
      <c r="V4" s="972"/>
      <c r="W4" s="972"/>
      <c r="X4" s="972"/>
      <c r="Y4" s="972"/>
      <c r="Z4" s="972"/>
      <c r="AA4" s="972"/>
      <c r="AB4" s="972"/>
      <c r="AC4" s="972"/>
      <c r="AD4" s="972"/>
      <c r="AE4" s="972"/>
      <c r="AF4" s="972"/>
      <c r="AG4" s="972"/>
      <c r="AH4" s="972"/>
      <c r="AI4" s="972"/>
      <c r="AJ4" s="972"/>
    </row>
    <row r="5" spans="1:43" ht="41" customHeight="1">
      <c r="A5" s="37" t="s">
        <v>341</v>
      </c>
      <c r="B5" s="1014" t="s">
        <v>72</v>
      </c>
      <c r="C5" s="1013"/>
      <c r="D5" s="166"/>
      <c r="E5" s="34"/>
      <c r="F5" s="35"/>
      <c r="G5" s="36"/>
      <c r="H5" s="36"/>
      <c r="I5" s="36"/>
      <c r="J5" s="36"/>
      <c r="K5" s="36"/>
      <c r="L5" s="36"/>
      <c r="M5" s="36"/>
      <c r="N5" s="36"/>
      <c r="O5" s="36"/>
      <c r="P5" s="36"/>
      <c r="Q5" s="36"/>
      <c r="R5" s="36"/>
      <c r="S5" s="36"/>
      <c r="T5" s="1046"/>
      <c r="U5" s="1047"/>
      <c r="V5" s="972"/>
      <c r="W5" s="972"/>
      <c r="X5" s="972"/>
      <c r="Y5" s="972"/>
      <c r="Z5" s="972"/>
      <c r="AA5" s="972"/>
      <c r="AB5" s="972"/>
      <c r="AC5" s="972"/>
      <c r="AD5" s="972"/>
      <c r="AE5" s="972"/>
      <c r="AF5" s="972"/>
      <c r="AG5" s="972"/>
      <c r="AH5" s="972"/>
      <c r="AI5" s="972"/>
      <c r="AJ5" s="972"/>
    </row>
    <row r="6" spans="1:43" s="179" customFormat="1" ht="46" customHeight="1">
      <c r="A6" s="78" t="s">
        <v>342</v>
      </c>
      <c r="B6" s="1030" t="s">
        <v>709</v>
      </c>
      <c r="C6" s="1031"/>
      <c r="D6" s="167"/>
      <c r="E6" s="1050"/>
      <c r="F6" s="1051"/>
      <c r="G6" s="1051"/>
      <c r="H6" s="1051"/>
      <c r="I6" s="1051"/>
      <c r="J6" s="1051"/>
      <c r="K6" s="1051"/>
      <c r="L6" s="1051"/>
      <c r="M6" s="1051"/>
      <c r="N6" s="1051"/>
      <c r="O6" s="1051"/>
      <c r="P6" s="1051"/>
      <c r="Q6" s="1051"/>
      <c r="R6" s="1051"/>
      <c r="S6" s="1052"/>
      <c r="T6" s="1048"/>
      <c r="U6" s="1049"/>
      <c r="V6" s="972"/>
      <c r="W6" s="972"/>
      <c r="X6" s="972"/>
      <c r="Y6" s="972"/>
      <c r="Z6" s="972"/>
      <c r="AA6" s="972"/>
      <c r="AB6" s="972"/>
      <c r="AC6" s="972"/>
      <c r="AD6" s="972"/>
      <c r="AE6" s="972"/>
      <c r="AF6" s="972"/>
      <c r="AG6" s="972"/>
      <c r="AH6" s="972"/>
      <c r="AI6" s="972"/>
      <c r="AJ6" s="972"/>
      <c r="AK6" s="372"/>
      <c r="AL6" s="372"/>
      <c r="AM6" s="372"/>
      <c r="AN6" s="372"/>
      <c r="AO6" s="372"/>
      <c r="AP6" s="372"/>
      <c r="AQ6" s="372"/>
    </row>
    <row r="7" spans="1:43" ht="53" customHeight="1">
      <c r="A7" s="38" t="s">
        <v>343</v>
      </c>
      <c r="B7" s="1014" t="str">
        <f>"Percentage share of your financial institution's total revenue derived from each financial activity in the base year "&amp;D2</f>
        <v xml:space="preserve">Percentage share of your financial institution's total revenue derived from each financial activity in the base year </v>
      </c>
      <c r="C7" s="1013"/>
      <c r="D7" s="129" t="str">
        <f>IF(SUM(E7:S7)&gt;100%, "Total Revenue is above 100%, please revise figures", " ")</f>
        <v xml:space="preserve"> </v>
      </c>
      <c r="E7" s="1027"/>
      <c r="F7" s="1028"/>
      <c r="G7" s="1029"/>
      <c r="H7" s="1027"/>
      <c r="I7" s="1028"/>
      <c r="J7" s="1029"/>
      <c r="K7" s="1027"/>
      <c r="L7" s="1028"/>
      <c r="M7" s="1029"/>
      <c r="N7" s="1027"/>
      <c r="O7" s="1028"/>
      <c r="P7" s="1029"/>
      <c r="Q7" s="1027"/>
      <c r="R7" s="1028"/>
      <c r="S7" s="1029"/>
      <c r="T7" s="1044" t="s">
        <v>632</v>
      </c>
      <c r="U7" s="1045"/>
      <c r="V7" s="972"/>
      <c r="W7" s="972"/>
      <c r="X7" s="972"/>
      <c r="Y7" s="972"/>
      <c r="Z7" s="972"/>
      <c r="AA7" s="972"/>
      <c r="AB7" s="972"/>
      <c r="AC7" s="972"/>
      <c r="AD7" s="972"/>
      <c r="AE7" s="972"/>
      <c r="AF7" s="972"/>
      <c r="AG7" s="972"/>
      <c r="AH7" s="972"/>
      <c r="AI7" s="972"/>
      <c r="AJ7" s="972"/>
    </row>
    <row r="8" spans="1:43" ht="119" customHeight="1">
      <c r="A8" s="37" t="s">
        <v>344</v>
      </c>
      <c r="B8" s="1014" t="s">
        <v>871</v>
      </c>
      <c r="C8" s="1013"/>
      <c r="D8" s="43"/>
      <c r="E8" s="1032"/>
      <c r="F8" s="1033"/>
      <c r="G8" s="1034"/>
      <c r="H8" s="1032"/>
      <c r="I8" s="1033"/>
      <c r="J8" s="1034"/>
      <c r="K8" s="1032"/>
      <c r="L8" s="1033"/>
      <c r="M8" s="1034"/>
      <c r="N8" s="1032"/>
      <c r="O8" s="1033"/>
      <c r="P8" s="1034"/>
      <c r="Q8" s="1032"/>
      <c r="R8" s="1033"/>
      <c r="S8" s="1034"/>
      <c r="T8" s="1048"/>
      <c r="U8" s="1049"/>
      <c r="V8" s="972"/>
      <c r="W8" s="972"/>
      <c r="X8" s="972"/>
      <c r="Y8" s="972"/>
      <c r="Z8" s="972"/>
      <c r="AA8" s="972"/>
      <c r="AB8" s="972"/>
      <c r="AC8" s="972"/>
      <c r="AD8" s="972"/>
      <c r="AE8" s="972"/>
      <c r="AF8" s="972"/>
      <c r="AG8" s="972"/>
      <c r="AH8" s="972"/>
      <c r="AI8" s="972"/>
      <c r="AJ8" s="972"/>
    </row>
    <row r="9" spans="1:43" ht="92" customHeight="1">
      <c r="A9" s="130" t="s">
        <v>345</v>
      </c>
      <c r="B9" s="1124" t="str">
        <f>"The financial institution's total share of revenue from financial activities is "&amp;SUM(E7:S7)*100&amp;"%. Please confirm you understand that the financial institution is required to set targets covering Scope 3 categories 1-14"</f>
        <v>The financial institution's total share of revenue from financial activities is 0%. Please confirm you understand that the financial institution is required to set targets covering Scope 3 categories 1-14</v>
      </c>
      <c r="C9" s="1125"/>
      <c r="D9" s="168"/>
      <c r="E9" s="39"/>
      <c r="F9" s="40"/>
      <c r="G9" s="40"/>
      <c r="H9" s="1127"/>
      <c r="I9" s="1128"/>
      <c r="J9" s="1128"/>
      <c r="K9" s="1128"/>
      <c r="L9" s="1128"/>
      <c r="M9" s="1128"/>
      <c r="N9" s="1128"/>
      <c r="O9" s="1128"/>
      <c r="P9" s="1128"/>
      <c r="Q9" s="1128"/>
      <c r="R9" s="1128"/>
      <c r="S9" s="1129"/>
      <c r="T9" s="1044" t="s">
        <v>733</v>
      </c>
      <c r="U9" s="1045"/>
      <c r="V9" s="972"/>
      <c r="W9" s="972"/>
      <c r="X9" s="972"/>
      <c r="Y9" s="972"/>
      <c r="Z9" s="972"/>
      <c r="AA9" s="972"/>
      <c r="AB9" s="972"/>
      <c r="AC9" s="972"/>
      <c r="AD9" s="972"/>
      <c r="AE9" s="972"/>
      <c r="AF9" s="972"/>
      <c r="AG9" s="972"/>
      <c r="AH9" s="972"/>
      <c r="AI9" s="972"/>
      <c r="AJ9" s="972"/>
    </row>
    <row r="10" spans="1:43" ht="25" customHeight="1">
      <c r="A10" s="1053" t="s">
        <v>307</v>
      </c>
      <c r="B10" s="1053"/>
      <c r="C10" s="1053"/>
      <c r="D10" s="1053"/>
      <c r="E10" s="1053"/>
      <c r="F10" s="1053"/>
      <c r="G10" s="1053"/>
      <c r="H10" s="1053"/>
      <c r="I10" s="1053"/>
      <c r="J10" s="1053"/>
      <c r="K10" s="1053"/>
      <c r="L10" s="1053"/>
      <c r="M10" s="1053"/>
      <c r="N10" s="1053"/>
      <c r="O10" s="1053"/>
      <c r="P10" s="1053"/>
      <c r="Q10" s="1053"/>
      <c r="R10" s="1053"/>
      <c r="S10" s="1053"/>
      <c r="T10" s="1053"/>
      <c r="U10" s="1053"/>
      <c r="V10" s="972"/>
      <c r="W10" s="972"/>
      <c r="X10" s="972"/>
      <c r="Y10" s="972"/>
      <c r="Z10" s="972"/>
      <c r="AA10" s="972"/>
      <c r="AB10" s="972"/>
      <c r="AC10" s="972"/>
      <c r="AD10" s="972"/>
      <c r="AE10" s="972"/>
      <c r="AF10" s="972"/>
      <c r="AG10" s="972"/>
      <c r="AH10" s="972"/>
      <c r="AI10" s="972"/>
      <c r="AJ10" s="972"/>
    </row>
    <row r="11" spans="1:43" ht="40" customHeight="1">
      <c r="A11" s="37" t="s">
        <v>346</v>
      </c>
      <c r="B11" s="1014" t="str">
        <f>"Is your financial institution using "&amp;D3&amp;" as the year to perform the segmentation?"</f>
        <v>Is your financial institution using  as the year to perform the segmentation?</v>
      </c>
      <c r="C11" s="1013"/>
      <c r="D11" s="169"/>
      <c r="E11" s="34"/>
      <c r="F11" s="35"/>
      <c r="G11" s="36"/>
      <c r="H11" s="36"/>
      <c r="I11" s="36"/>
      <c r="J11" s="36"/>
      <c r="K11" s="36"/>
      <c r="L11" s="36"/>
      <c r="M11" s="36"/>
      <c r="N11" s="36"/>
      <c r="O11" s="36"/>
      <c r="P11" s="36"/>
      <c r="Q11" s="36"/>
      <c r="R11" s="36"/>
      <c r="S11" s="36"/>
      <c r="T11" s="1044" t="s">
        <v>745</v>
      </c>
      <c r="U11" s="1045"/>
      <c r="V11" s="972"/>
      <c r="W11" s="972"/>
      <c r="X11" s="972"/>
      <c r="Y11" s="972"/>
      <c r="Z11" s="972"/>
      <c r="AA11" s="972"/>
      <c r="AB11" s="972"/>
      <c r="AC11" s="972"/>
      <c r="AD11" s="972"/>
      <c r="AE11" s="972"/>
      <c r="AF11" s="972"/>
      <c r="AG11" s="972"/>
      <c r="AH11" s="972"/>
      <c r="AI11" s="972"/>
      <c r="AJ11" s="972"/>
    </row>
    <row r="12" spans="1:43" ht="40" customHeight="1">
      <c r="A12" s="78" t="s">
        <v>347</v>
      </c>
      <c r="B12" s="1030" t="s">
        <v>308</v>
      </c>
      <c r="C12" s="1031"/>
      <c r="D12" s="170"/>
      <c r="E12" s="34"/>
      <c r="F12" s="35"/>
      <c r="G12" s="36"/>
      <c r="H12" s="36"/>
      <c r="I12" s="36"/>
      <c r="J12" s="36"/>
      <c r="K12" s="36"/>
      <c r="L12" s="36"/>
      <c r="M12" s="36"/>
      <c r="N12" s="36"/>
      <c r="O12" s="36"/>
      <c r="P12" s="36"/>
      <c r="Q12" s="36"/>
      <c r="R12" s="36"/>
      <c r="S12" s="36"/>
      <c r="T12" s="1046"/>
      <c r="U12" s="1047"/>
      <c r="V12" s="972"/>
      <c r="W12" s="972"/>
      <c r="X12" s="972"/>
      <c r="Y12" s="972"/>
      <c r="Z12" s="972"/>
      <c r="AA12" s="972"/>
      <c r="AB12" s="972"/>
      <c r="AC12" s="972"/>
      <c r="AD12" s="972"/>
      <c r="AE12" s="972"/>
      <c r="AF12" s="972"/>
      <c r="AG12" s="972"/>
      <c r="AH12" s="972"/>
      <c r="AI12" s="972"/>
      <c r="AJ12" s="972"/>
    </row>
    <row r="13" spans="1:43" ht="40" customHeight="1">
      <c r="A13" s="78" t="s">
        <v>348</v>
      </c>
      <c r="B13" s="1030" t="str">
        <f>"Is "&amp;D12&amp;" the most recent year?"</f>
        <v>Is  the most recent year?</v>
      </c>
      <c r="C13" s="1031"/>
      <c r="D13" s="171"/>
      <c r="E13" s="34"/>
      <c r="F13" s="35"/>
      <c r="G13" s="36"/>
      <c r="H13" s="36"/>
      <c r="I13" s="36"/>
      <c r="J13" s="36"/>
      <c r="K13" s="36"/>
      <c r="L13" s="36"/>
      <c r="M13" s="36"/>
      <c r="N13" s="36"/>
      <c r="O13" s="36"/>
      <c r="P13" s="36"/>
      <c r="Q13" s="36"/>
      <c r="R13" s="36"/>
      <c r="S13" s="36"/>
      <c r="T13" s="1046"/>
      <c r="U13" s="1047"/>
      <c r="V13" s="972"/>
      <c r="W13" s="972"/>
      <c r="X13" s="972"/>
      <c r="Y13" s="972"/>
      <c r="Z13" s="972"/>
      <c r="AA13" s="972"/>
      <c r="AB13" s="972"/>
      <c r="AC13" s="972"/>
      <c r="AD13" s="972"/>
      <c r="AE13" s="972"/>
      <c r="AF13" s="972"/>
      <c r="AG13" s="972"/>
      <c r="AH13" s="972"/>
      <c r="AI13" s="972"/>
      <c r="AJ13" s="972"/>
    </row>
    <row r="14" spans="1:43" ht="70" customHeight="1">
      <c r="A14" s="38" t="s">
        <v>349</v>
      </c>
      <c r="B14" s="1012" t="s">
        <v>931</v>
      </c>
      <c r="C14" s="1013"/>
      <c r="D14" s="166"/>
      <c r="E14" s="34"/>
      <c r="F14" s="35"/>
      <c r="G14" s="36"/>
      <c r="H14" s="36"/>
      <c r="I14" s="36"/>
      <c r="J14" s="36"/>
      <c r="K14" s="36"/>
      <c r="L14" s="36"/>
      <c r="M14" s="36"/>
      <c r="N14" s="36"/>
      <c r="O14" s="36"/>
      <c r="P14" s="36"/>
      <c r="Q14" s="36"/>
      <c r="R14" s="36"/>
      <c r="S14" s="36"/>
      <c r="T14" s="1046"/>
      <c r="U14" s="1047"/>
      <c r="V14" s="972"/>
      <c r="W14" s="972"/>
      <c r="X14" s="972"/>
      <c r="Y14" s="972"/>
      <c r="Z14" s="972"/>
      <c r="AA14" s="972"/>
      <c r="AB14" s="972"/>
      <c r="AC14" s="972"/>
      <c r="AD14" s="972"/>
      <c r="AE14" s="972"/>
      <c r="AF14" s="972"/>
      <c r="AG14" s="972"/>
      <c r="AH14" s="972"/>
      <c r="AI14" s="972"/>
      <c r="AJ14" s="972"/>
    </row>
    <row r="15" spans="1:43" ht="53" customHeight="1">
      <c r="A15" s="37" t="s">
        <v>350</v>
      </c>
      <c r="B15" s="1012" t="s">
        <v>734</v>
      </c>
      <c r="C15" s="1013"/>
      <c r="D15" s="166"/>
      <c r="E15" s="34"/>
      <c r="F15" s="35"/>
      <c r="G15" s="36"/>
      <c r="H15" s="36"/>
      <c r="I15" s="36"/>
      <c r="J15" s="36"/>
      <c r="K15" s="36"/>
      <c r="L15" s="36"/>
      <c r="M15" s="36"/>
      <c r="N15" s="36"/>
      <c r="O15" s="36"/>
      <c r="P15" s="36"/>
      <c r="Q15" s="36"/>
      <c r="R15" s="36"/>
      <c r="S15" s="36"/>
      <c r="T15" s="1046"/>
      <c r="U15" s="1047"/>
      <c r="V15" s="972"/>
      <c r="W15" s="972"/>
      <c r="X15" s="972"/>
      <c r="Y15" s="972"/>
      <c r="Z15" s="972"/>
      <c r="AA15" s="972"/>
      <c r="AB15" s="972"/>
      <c r="AC15" s="972"/>
      <c r="AD15" s="972"/>
      <c r="AE15" s="972"/>
      <c r="AF15" s="972"/>
      <c r="AG15" s="972"/>
      <c r="AH15" s="972"/>
      <c r="AI15" s="972"/>
      <c r="AJ15" s="972"/>
    </row>
    <row r="16" spans="1:43" s="71" customFormat="1" ht="58" customHeight="1">
      <c r="A16" s="38" t="s">
        <v>351</v>
      </c>
      <c r="B16" s="1012" t="s">
        <v>74</v>
      </c>
      <c r="C16" s="1013"/>
      <c r="D16" s="84"/>
      <c r="E16" s="967"/>
      <c r="F16" s="968"/>
      <c r="G16" s="969"/>
      <c r="H16" s="967"/>
      <c r="I16" s="968"/>
      <c r="J16" s="969"/>
      <c r="K16" s="967"/>
      <c r="L16" s="968"/>
      <c r="M16" s="969"/>
      <c r="N16" s="967"/>
      <c r="O16" s="968"/>
      <c r="P16" s="969"/>
      <c r="Q16" s="967"/>
      <c r="R16" s="968"/>
      <c r="S16" s="969"/>
      <c r="T16" s="1048" t="s">
        <v>633</v>
      </c>
      <c r="U16" s="1049"/>
      <c r="V16" s="972"/>
      <c r="W16" s="972"/>
      <c r="X16" s="972"/>
      <c r="Y16" s="972"/>
      <c r="Z16" s="972"/>
      <c r="AA16" s="972"/>
      <c r="AB16" s="972"/>
      <c r="AC16" s="972"/>
      <c r="AD16" s="972"/>
      <c r="AE16" s="972"/>
      <c r="AF16" s="972"/>
      <c r="AG16" s="972"/>
      <c r="AH16" s="972"/>
      <c r="AI16" s="972"/>
      <c r="AJ16" s="972"/>
      <c r="AK16" s="372"/>
      <c r="AL16" s="372"/>
      <c r="AM16" s="372"/>
      <c r="AN16" s="372"/>
      <c r="AO16" s="372"/>
      <c r="AP16" s="372"/>
      <c r="AQ16" s="372"/>
    </row>
    <row r="17" spans="1:43" s="71" customFormat="1" ht="43" customHeight="1">
      <c r="A17" s="38" t="s">
        <v>352</v>
      </c>
      <c r="B17" s="1012" t="s">
        <v>309</v>
      </c>
      <c r="C17" s="1013"/>
      <c r="D17" s="84"/>
      <c r="E17" s="1021"/>
      <c r="F17" s="1022"/>
      <c r="G17" s="1023"/>
      <c r="H17" s="1021"/>
      <c r="I17" s="1022"/>
      <c r="J17" s="1023"/>
      <c r="K17" s="1021"/>
      <c r="L17" s="1022"/>
      <c r="M17" s="1023"/>
      <c r="N17" s="1021"/>
      <c r="O17" s="1022"/>
      <c r="P17" s="1023"/>
      <c r="Q17" s="1021"/>
      <c r="R17" s="1022"/>
      <c r="S17" s="1023"/>
      <c r="T17" s="1080" t="s">
        <v>634</v>
      </c>
      <c r="U17" s="1130"/>
      <c r="V17" s="972"/>
      <c r="W17" s="972"/>
      <c r="X17" s="972"/>
      <c r="Y17" s="972"/>
      <c r="Z17" s="972"/>
      <c r="AA17" s="972"/>
      <c r="AB17" s="972"/>
      <c r="AC17" s="972"/>
      <c r="AD17" s="972"/>
      <c r="AE17" s="972"/>
      <c r="AF17" s="972"/>
      <c r="AG17" s="972"/>
      <c r="AH17" s="972"/>
      <c r="AI17" s="972"/>
      <c r="AJ17" s="972"/>
      <c r="AK17" s="372"/>
      <c r="AL17" s="372"/>
      <c r="AM17" s="372"/>
      <c r="AN17" s="372"/>
      <c r="AO17" s="372"/>
      <c r="AP17" s="372"/>
      <c r="AQ17" s="372"/>
    </row>
    <row r="18" spans="1:43" s="77" customFormat="1" ht="102" customHeight="1">
      <c r="A18" s="37" t="s">
        <v>353</v>
      </c>
      <c r="B18" s="1012" t="s">
        <v>305</v>
      </c>
      <c r="C18" s="1013"/>
      <c r="D18" s="569"/>
      <c r="E18" s="1015"/>
      <c r="F18" s="1016"/>
      <c r="G18" s="1016"/>
      <c r="H18" s="1016"/>
      <c r="I18" s="1016"/>
      <c r="J18" s="1016"/>
      <c r="K18" s="1016"/>
      <c r="L18" s="1016"/>
      <c r="M18" s="1016"/>
      <c r="N18" s="1016"/>
      <c r="O18" s="1016"/>
      <c r="P18" s="1016"/>
      <c r="Q18" s="1016"/>
      <c r="R18" s="1016"/>
      <c r="S18" s="1017"/>
      <c r="T18" s="1044" t="s">
        <v>635</v>
      </c>
      <c r="U18" s="1045"/>
      <c r="V18" s="972"/>
      <c r="W18" s="972"/>
      <c r="X18" s="972"/>
      <c r="Y18" s="972"/>
      <c r="Z18" s="972"/>
      <c r="AA18" s="972"/>
      <c r="AB18" s="972"/>
      <c r="AC18" s="972"/>
      <c r="AD18" s="972"/>
      <c r="AE18" s="972"/>
      <c r="AF18" s="972"/>
      <c r="AG18" s="972"/>
      <c r="AH18" s="972"/>
      <c r="AI18" s="972"/>
      <c r="AJ18" s="972"/>
      <c r="AK18" s="372"/>
      <c r="AL18" s="372"/>
      <c r="AM18" s="372"/>
      <c r="AN18" s="372"/>
      <c r="AO18" s="372"/>
      <c r="AP18" s="372"/>
      <c r="AQ18" s="372"/>
    </row>
    <row r="19" spans="1:43" s="71" customFormat="1" ht="23" customHeight="1">
      <c r="A19" s="130" t="s">
        <v>354</v>
      </c>
      <c r="B19" s="1060" t="s">
        <v>75</v>
      </c>
      <c r="C19" s="1031"/>
      <c r="D19" s="172"/>
      <c r="E19" s="1018"/>
      <c r="F19" s="1019"/>
      <c r="G19" s="1019"/>
      <c r="H19" s="1019"/>
      <c r="I19" s="1019"/>
      <c r="J19" s="1019"/>
      <c r="K19" s="1019"/>
      <c r="L19" s="1019"/>
      <c r="M19" s="1019"/>
      <c r="N19" s="1019"/>
      <c r="O19" s="1019"/>
      <c r="P19" s="1019"/>
      <c r="Q19" s="1019"/>
      <c r="R19" s="1019"/>
      <c r="S19" s="1020"/>
      <c r="T19" s="1046"/>
      <c r="U19" s="1047"/>
      <c r="V19" s="972"/>
      <c r="W19" s="972"/>
      <c r="X19" s="972"/>
      <c r="Y19" s="972"/>
      <c r="Z19" s="972"/>
      <c r="AA19" s="972"/>
      <c r="AB19" s="972"/>
      <c r="AC19" s="972"/>
      <c r="AD19" s="972"/>
      <c r="AE19" s="972"/>
      <c r="AF19" s="972"/>
      <c r="AG19" s="972"/>
      <c r="AH19" s="972"/>
      <c r="AI19" s="972"/>
      <c r="AJ19" s="972"/>
      <c r="AK19" s="372"/>
      <c r="AL19" s="372"/>
      <c r="AM19" s="372"/>
      <c r="AN19" s="372"/>
      <c r="AO19" s="372"/>
      <c r="AP19" s="372"/>
      <c r="AQ19" s="372"/>
    </row>
    <row r="20" spans="1:43" s="71" customFormat="1" ht="52" customHeight="1">
      <c r="A20" s="38" t="s">
        <v>355</v>
      </c>
      <c r="B20" s="1012" t="s">
        <v>310</v>
      </c>
      <c r="C20" s="1013"/>
      <c r="D20" s="84"/>
      <c r="E20" s="962"/>
      <c r="F20" s="963"/>
      <c r="G20" s="964"/>
      <c r="H20" s="962"/>
      <c r="I20" s="963"/>
      <c r="J20" s="964"/>
      <c r="K20" s="962"/>
      <c r="L20" s="963"/>
      <c r="M20" s="964"/>
      <c r="N20" s="962"/>
      <c r="O20" s="963"/>
      <c r="P20" s="964"/>
      <c r="Q20" s="962"/>
      <c r="R20" s="963"/>
      <c r="S20" s="964"/>
      <c r="T20" s="1048"/>
      <c r="U20" s="1049"/>
      <c r="V20" s="972"/>
      <c r="W20" s="972"/>
      <c r="X20" s="972"/>
      <c r="Y20" s="972"/>
      <c r="Z20" s="972"/>
      <c r="AA20" s="972"/>
      <c r="AB20" s="972"/>
      <c r="AC20" s="972"/>
      <c r="AD20" s="972"/>
      <c r="AE20" s="972"/>
      <c r="AF20" s="972"/>
      <c r="AG20" s="972"/>
      <c r="AH20" s="972"/>
      <c r="AI20" s="972"/>
      <c r="AJ20" s="972"/>
      <c r="AK20" s="372"/>
      <c r="AL20" s="372"/>
      <c r="AM20" s="372"/>
      <c r="AN20" s="372"/>
      <c r="AO20" s="372"/>
      <c r="AP20" s="372"/>
      <c r="AQ20" s="372"/>
    </row>
    <row r="21" spans="1:43" s="80" customFormat="1">
      <c r="B21" s="81"/>
      <c r="C21" s="82"/>
      <c r="V21" s="972"/>
      <c r="W21" s="972"/>
      <c r="X21" s="972"/>
      <c r="Y21" s="972"/>
      <c r="Z21" s="972"/>
      <c r="AA21" s="972"/>
      <c r="AB21" s="972"/>
      <c r="AC21" s="972"/>
      <c r="AD21" s="972"/>
      <c r="AE21" s="972"/>
      <c r="AF21" s="972"/>
      <c r="AG21" s="972"/>
      <c r="AH21" s="972"/>
      <c r="AI21" s="972"/>
      <c r="AJ21" s="972"/>
      <c r="AK21" s="372"/>
      <c r="AL21" s="372"/>
      <c r="AM21" s="372"/>
      <c r="AN21" s="372"/>
      <c r="AO21" s="372"/>
      <c r="AP21" s="372"/>
      <c r="AQ21" s="372"/>
    </row>
    <row r="22" spans="1:43" s="180" customFormat="1" ht="25" customHeight="1">
      <c r="A22" s="1126" t="s">
        <v>76</v>
      </c>
      <c r="B22" s="1041"/>
      <c r="C22" s="1041"/>
      <c r="D22" s="1041"/>
      <c r="E22" s="1041"/>
      <c r="F22" s="1041"/>
      <c r="G22" s="1041"/>
      <c r="H22" s="1041"/>
      <c r="I22" s="1041"/>
      <c r="J22" s="1041"/>
      <c r="K22" s="1041"/>
      <c r="L22" s="1041"/>
      <c r="M22" s="1041"/>
      <c r="N22" s="1041"/>
      <c r="O22" s="1041"/>
      <c r="P22" s="1041"/>
      <c r="Q22" s="1041"/>
      <c r="R22" s="1041"/>
      <c r="S22" s="1041"/>
      <c r="T22" s="1041"/>
      <c r="U22" s="1041"/>
      <c r="V22" s="972"/>
      <c r="W22" s="972"/>
      <c r="X22" s="972"/>
      <c r="Y22" s="972"/>
      <c r="Z22" s="972"/>
      <c r="AA22" s="972"/>
      <c r="AB22" s="972"/>
      <c r="AC22" s="972"/>
      <c r="AD22" s="972"/>
      <c r="AE22" s="972"/>
      <c r="AF22" s="972"/>
      <c r="AG22" s="972"/>
      <c r="AH22" s="972"/>
      <c r="AI22" s="972"/>
      <c r="AJ22" s="972"/>
      <c r="AK22" s="372"/>
      <c r="AL22" s="372"/>
      <c r="AM22" s="372"/>
      <c r="AN22" s="372"/>
      <c r="AO22" s="372"/>
      <c r="AP22" s="372"/>
      <c r="AQ22" s="372"/>
    </row>
    <row r="23" spans="1:43" ht="40" customHeight="1">
      <c r="A23" s="333" t="s">
        <v>356</v>
      </c>
      <c r="B23" s="1012" t="s">
        <v>76</v>
      </c>
      <c r="C23" s="1013"/>
      <c r="D23" s="173"/>
      <c r="E23" s="34"/>
      <c r="F23" s="35"/>
      <c r="G23" s="36"/>
      <c r="H23" s="36"/>
      <c r="I23" s="36"/>
      <c r="J23" s="36"/>
      <c r="K23" s="36"/>
      <c r="L23" s="36"/>
      <c r="M23" s="36"/>
      <c r="N23" s="36"/>
      <c r="O23" s="36"/>
      <c r="P23" s="36"/>
      <c r="Q23" s="36"/>
      <c r="R23" s="36"/>
      <c r="S23" s="36"/>
      <c r="T23" s="1044" t="s">
        <v>636</v>
      </c>
      <c r="U23" s="1045"/>
      <c r="V23" s="972"/>
      <c r="W23" s="972"/>
      <c r="X23" s="972"/>
      <c r="Y23" s="972"/>
      <c r="Z23" s="972"/>
      <c r="AA23" s="972"/>
      <c r="AB23" s="972"/>
      <c r="AC23" s="972"/>
      <c r="AD23" s="972"/>
      <c r="AE23" s="972"/>
      <c r="AF23" s="972"/>
      <c r="AG23" s="972"/>
      <c r="AH23" s="972"/>
      <c r="AI23" s="972"/>
      <c r="AJ23" s="972"/>
    </row>
    <row r="24" spans="1:43" ht="40" customHeight="1">
      <c r="A24" s="38" t="s">
        <v>357</v>
      </c>
      <c r="B24" s="1012" t="str">
        <f>"Is "&amp;D23&amp;" the most recent year?"</f>
        <v>Is  the most recent year?</v>
      </c>
      <c r="C24" s="1013"/>
      <c r="D24" s="174"/>
      <c r="E24" s="34"/>
      <c r="F24" s="35"/>
      <c r="G24" s="36"/>
      <c r="H24" s="36"/>
      <c r="I24" s="36"/>
      <c r="J24" s="36"/>
      <c r="K24" s="36"/>
      <c r="L24" s="36"/>
      <c r="M24" s="36"/>
      <c r="N24" s="36"/>
      <c r="O24" s="36"/>
      <c r="P24" s="36"/>
      <c r="Q24" s="36"/>
      <c r="R24" s="36"/>
      <c r="S24" s="36"/>
      <c r="T24" s="1046"/>
      <c r="U24" s="1047"/>
      <c r="V24" s="972"/>
      <c r="W24" s="972"/>
      <c r="X24" s="972"/>
      <c r="Y24" s="972"/>
      <c r="Z24" s="972"/>
      <c r="AA24" s="972"/>
      <c r="AB24" s="972"/>
      <c r="AC24" s="972"/>
      <c r="AD24" s="972"/>
      <c r="AE24" s="972"/>
      <c r="AF24" s="972"/>
      <c r="AG24" s="972"/>
      <c r="AH24" s="972"/>
      <c r="AI24" s="972"/>
      <c r="AJ24" s="972"/>
    </row>
    <row r="25" spans="1:43" ht="47" customHeight="1">
      <c r="A25" s="37" t="s">
        <v>358</v>
      </c>
      <c r="B25" s="1012" t="s">
        <v>269</v>
      </c>
      <c r="C25" s="1013"/>
      <c r="D25" s="175"/>
      <c r="E25" s="36"/>
      <c r="F25" s="36"/>
      <c r="G25" s="36"/>
      <c r="H25" s="36"/>
      <c r="I25" s="36"/>
      <c r="J25" s="36"/>
      <c r="K25" s="36"/>
      <c r="L25" s="36"/>
      <c r="M25" s="36"/>
      <c r="N25" s="36"/>
      <c r="O25" s="36"/>
      <c r="P25" s="36"/>
      <c r="Q25" s="36"/>
      <c r="R25" s="36"/>
      <c r="S25" s="36"/>
      <c r="T25" s="1046"/>
      <c r="U25" s="1047"/>
      <c r="V25" s="972"/>
      <c r="W25" s="972"/>
      <c r="X25" s="972"/>
      <c r="Y25" s="972"/>
      <c r="Z25" s="972"/>
      <c r="AA25" s="972"/>
      <c r="AB25" s="972"/>
      <c r="AC25" s="972"/>
      <c r="AD25" s="972"/>
      <c r="AE25" s="972"/>
      <c r="AF25" s="972"/>
      <c r="AG25" s="972"/>
      <c r="AH25" s="972"/>
      <c r="AI25" s="972"/>
      <c r="AJ25" s="972"/>
    </row>
    <row r="26" spans="1:43" ht="73" customHeight="1">
      <c r="A26" s="37" t="s">
        <v>359</v>
      </c>
      <c r="B26" s="1012" t="s">
        <v>735</v>
      </c>
      <c r="C26" s="1013"/>
      <c r="D26" s="175"/>
      <c r="E26" s="36"/>
      <c r="F26" s="36"/>
      <c r="G26" s="36"/>
      <c r="H26" s="36"/>
      <c r="I26" s="36"/>
      <c r="J26" s="36"/>
      <c r="K26" s="36"/>
      <c r="L26" s="36"/>
      <c r="M26" s="36"/>
      <c r="N26" s="36"/>
      <c r="O26" s="36"/>
      <c r="P26" s="36"/>
      <c r="Q26" s="36"/>
      <c r="R26" s="36"/>
      <c r="S26" s="36"/>
      <c r="T26" s="1048"/>
      <c r="U26" s="1049"/>
      <c r="V26" s="972"/>
      <c r="W26" s="972"/>
      <c r="X26" s="972"/>
      <c r="Y26" s="972"/>
      <c r="Z26" s="972"/>
      <c r="AA26" s="972"/>
      <c r="AB26" s="972"/>
      <c r="AC26" s="972"/>
      <c r="AD26" s="972"/>
      <c r="AE26" s="972"/>
      <c r="AF26" s="972"/>
      <c r="AG26" s="972"/>
      <c r="AH26" s="972"/>
      <c r="AI26" s="972"/>
      <c r="AJ26" s="972"/>
    </row>
    <row r="27" spans="1:43" ht="101" customHeight="1">
      <c r="A27" s="330" t="s">
        <v>360</v>
      </c>
      <c r="B27" s="1012" t="str">
        <f>"Please confirm that your financial institution is using base year "&amp;$D$23&amp;" for target setting consistently across all financial activities and base year assessment(s) for portfolio climate-alignment targets"</f>
        <v>Please confirm that your financial institution is using base year  for target setting consistently across all financial activities and base year assessment(s) for portfolio climate-alignment targets</v>
      </c>
      <c r="C27" s="1013"/>
      <c r="D27" s="166"/>
      <c r="E27" s="36"/>
      <c r="F27" s="36"/>
      <c r="G27" s="36"/>
      <c r="H27" s="36"/>
      <c r="I27" s="36"/>
      <c r="J27" s="36"/>
      <c r="K27" s="36"/>
      <c r="L27" s="36"/>
      <c r="M27" s="36"/>
      <c r="N27" s="36"/>
      <c r="O27" s="36"/>
      <c r="P27" s="36"/>
      <c r="Q27" s="36"/>
      <c r="R27" s="36"/>
      <c r="S27" s="36"/>
      <c r="T27" s="1056" t="s">
        <v>855</v>
      </c>
      <c r="U27" s="1057"/>
      <c r="V27" s="972"/>
      <c r="W27" s="972"/>
      <c r="X27" s="972"/>
      <c r="Y27" s="972"/>
      <c r="Z27" s="972"/>
      <c r="AA27" s="972"/>
      <c r="AB27" s="972"/>
      <c r="AC27" s="972"/>
      <c r="AD27" s="972"/>
      <c r="AE27" s="972"/>
      <c r="AF27" s="972"/>
      <c r="AG27" s="972"/>
      <c r="AH27" s="972"/>
      <c r="AI27" s="972"/>
      <c r="AJ27" s="972"/>
    </row>
    <row r="28" spans="1:43" s="79" customFormat="1">
      <c r="A28" s="80"/>
      <c r="B28" s="81"/>
      <c r="C28" s="82"/>
      <c r="D28" s="80"/>
      <c r="S28" s="336"/>
      <c r="T28" s="337"/>
      <c r="V28" s="972"/>
      <c r="W28" s="972"/>
      <c r="X28" s="972"/>
      <c r="Y28" s="972"/>
      <c r="Z28" s="972"/>
      <c r="AA28" s="972"/>
      <c r="AB28" s="972"/>
      <c r="AC28" s="972"/>
      <c r="AD28" s="972"/>
      <c r="AE28" s="972"/>
      <c r="AF28" s="972"/>
      <c r="AG28" s="972"/>
      <c r="AH28" s="972"/>
      <c r="AI28" s="972"/>
      <c r="AJ28" s="972"/>
      <c r="AK28" s="372"/>
      <c r="AL28" s="372"/>
      <c r="AM28" s="372"/>
      <c r="AN28" s="372"/>
      <c r="AO28" s="372"/>
      <c r="AP28" s="372"/>
      <c r="AQ28" s="372"/>
    </row>
    <row r="29" spans="1:43" s="75" customFormat="1" ht="25" customHeight="1">
      <c r="A29" s="1041" t="s">
        <v>409</v>
      </c>
      <c r="B29" s="1041"/>
      <c r="C29" s="1041"/>
      <c r="D29" s="1041"/>
      <c r="E29" s="1041"/>
      <c r="F29" s="1041"/>
      <c r="G29" s="1041"/>
      <c r="H29" s="1041"/>
      <c r="I29" s="1041"/>
      <c r="J29" s="1041"/>
      <c r="K29" s="1041"/>
      <c r="L29" s="1041"/>
      <c r="M29" s="1041"/>
      <c r="N29" s="1041"/>
      <c r="O29" s="1041"/>
      <c r="P29" s="1041"/>
      <c r="Q29" s="1041"/>
      <c r="R29" s="1041"/>
      <c r="S29" s="1041"/>
      <c r="T29" s="74"/>
      <c r="U29" s="382"/>
      <c r="V29" s="972"/>
      <c r="W29" s="972"/>
      <c r="X29" s="972"/>
      <c r="Y29" s="972"/>
      <c r="Z29" s="972"/>
      <c r="AA29" s="972"/>
      <c r="AB29" s="972"/>
      <c r="AC29" s="972"/>
      <c r="AD29" s="972"/>
      <c r="AE29" s="972"/>
      <c r="AF29" s="972"/>
      <c r="AG29" s="972"/>
      <c r="AH29" s="972"/>
      <c r="AI29" s="972"/>
      <c r="AJ29" s="972"/>
      <c r="AK29" s="372"/>
      <c r="AL29" s="372"/>
      <c r="AM29" s="372"/>
      <c r="AN29" s="372"/>
      <c r="AO29" s="372"/>
      <c r="AP29" s="372"/>
      <c r="AQ29" s="372"/>
    </row>
    <row r="30" spans="1:43" ht="97" customHeight="1">
      <c r="A30" s="332" t="s">
        <v>454</v>
      </c>
      <c r="B30" s="1042" t="s">
        <v>998</v>
      </c>
      <c r="C30" s="1043"/>
      <c r="D30" s="35"/>
      <c r="E30" s="36"/>
      <c r="F30" s="36"/>
      <c r="G30" s="36"/>
      <c r="H30" s="36"/>
      <c r="I30" s="36"/>
      <c r="J30" s="36"/>
      <c r="K30" s="36"/>
      <c r="L30" s="36"/>
      <c r="M30" s="36"/>
      <c r="N30" s="962"/>
      <c r="O30" s="963"/>
      <c r="P30" s="964"/>
      <c r="Q30" s="36"/>
      <c r="R30" s="36"/>
      <c r="S30" s="41"/>
      <c r="T30" s="1046" t="s">
        <v>637</v>
      </c>
      <c r="U30" s="1058"/>
      <c r="V30" s="972"/>
      <c r="W30" s="972"/>
      <c r="X30" s="972"/>
      <c r="Y30" s="972"/>
      <c r="Z30" s="972"/>
      <c r="AA30" s="972"/>
      <c r="AB30" s="972"/>
      <c r="AC30" s="972"/>
      <c r="AD30" s="972"/>
      <c r="AE30" s="972"/>
      <c r="AF30" s="972"/>
      <c r="AG30" s="972"/>
      <c r="AH30" s="972"/>
      <c r="AI30" s="972"/>
      <c r="AJ30" s="972"/>
    </row>
    <row r="31" spans="1:43" ht="135" customHeight="1">
      <c r="A31" s="331" t="s">
        <v>361</v>
      </c>
      <c r="B31" s="1060" t="s">
        <v>736</v>
      </c>
      <c r="C31" s="1031"/>
      <c r="D31" s="35"/>
      <c r="E31" s="36"/>
      <c r="F31" s="36"/>
      <c r="G31" s="36"/>
      <c r="H31" s="36"/>
      <c r="I31" s="36"/>
      <c r="J31" s="36"/>
      <c r="K31" s="36"/>
      <c r="L31" s="36"/>
      <c r="M31" s="36"/>
      <c r="N31" s="962"/>
      <c r="O31" s="963"/>
      <c r="P31" s="964"/>
      <c r="Q31" s="36"/>
      <c r="R31" s="36"/>
      <c r="S31" s="41"/>
      <c r="T31" s="1048"/>
      <c r="U31" s="1059"/>
      <c r="V31" s="972"/>
      <c r="W31" s="972"/>
      <c r="X31" s="972"/>
      <c r="Y31" s="972"/>
      <c r="Z31" s="972"/>
      <c r="AA31" s="972"/>
      <c r="AB31" s="972"/>
      <c r="AC31" s="972"/>
      <c r="AD31" s="972"/>
      <c r="AE31" s="972"/>
      <c r="AF31" s="972"/>
      <c r="AG31" s="972"/>
      <c r="AH31" s="972"/>
      <c r="AI31" s="972"/>
      <c r="AJ31" s="972"/>
    </row>
    <row r="32" spans="1:43" ht="77" customHeight="1">
      <c r="A32" s="330" t="s">
        <v>362</v>
      </c>
      <c r="B32" s="1012" t="s">
        <v>737</v>
      </c>
      <c r="C32" s="1013"/>
      <c r="D32" s="175"/>
      <c r="E32" s="36"/>
      <c r="F32" s="36"/>
      <c r="G32" s="36"/>
      <c r="H32" s="36"/>
      <c r="I32" s="36"/>
      <c r="J32" s="36"/>
      <c r="K32" s="36"/>
      <c r="L32" s="36"/>
      <c r="M32" s="36"/>
      <c r="N32" s="36"/>
      <c r="O32" s="36"/>
      <c r="P32" s="36"/>
      <c r="Q32" s="36"/>
      <c r="R32" s="36"/>
      <c r="S32" s="41"/>
      <c r="T32" s="1044" t="s">
        <v>638</v>
      </c>
      <c r="U32" s="1079"/>
      <c r="V32" s="972"/>
      <c r="W32" s="972"/>
      <c r="X32" s="972"/>
      <c r="Y32" s="972"/>
      <c r="Z32" s="972"/>
      <c r="AA32" s="972"/>
      <c r="AB32" s="972"/>
      <c r="AC32" s="972"/>
      <c r="AD32" s="972"/>
      <c r="AE32" s="972"/>
      <c r="AF32" s="972"/>
      <c r="AG32" s="972"/>
      <c r="AH32" s="972"/>
      <c r="AI32" s="972"/>
      <c r="AJ32" s="972"/>
    </row>
    <row r="33" spans="1:43" ht="77" customHeight="1">
      <c r="A33" s="37" t="s">
        <v>363</v>
      </c>
      <c r="B33" s="1012" t="s">
        <v>738</v>
      </c>
      <c r="C33" s="1013"/>
      <c r="D33" s="175"/>
      <c r="E33" s="36"/>
      <c r="F33" s="36"/>
      <c r="G33" s="36"/>
      <c r="H33" s="36"/>
      <c r="I33" s="36"/>
      <c r="J33" s="36"/>
      <c r="K33" s="36"/>
      <c r="L33" s="36"/>
      <c r="M33" s="36"/>
      <c r="N33" s="36"/>
      <c r="O33" s="36"/>
      <c r="P33" s="36"/>
      <c r="Q33" s="36"/>
      <c r="R33" s="36"/>
      <c r="S33" s="41"/>
      <c r="T33" s="1046"/>
      <c r="U33" s="1058"/>
      <c r="V33" s="972"/>
      <c r="W33" s="972"/>
      <c r="X33" s="972"/>
      <c r="Y33" s="972"/>
      <c r="Z33" s="972"/>
      <c r="AA33" s="972"/>
      <c r="AB33" s="972"/>
      <c r="AC33" s="972"/>
      <c r="AD33" s="972"/>
      <c r="AE33" s="972"/>
      <c r="AF33" s="972"/>
      <c r="AG33" s="972"/>
      <c r="AH33" s="972"/>
      <c r="AI33" s="972"/>
      <c r="AJ33" s="972"/>
    </row>
    <row r="34" spans="1:43" ht="175" customHeight="1">
      <c r="A34" s="37" t="s">
        <v>364</v>
      </c>
      <c r="B34" s="1012" t="s">
        <v>886</v>
      </c>
      <c r="C34" s="1013"/>
      <c r="D34" s="175"/>
      <c r="E34" s="36"/>
      <c r="F34" s="36"/>
      <c r="G34" s="36"/>
      <c r="H34" s="36"/>
      <c r="I34" s="36"/>
      <c r="J34" s="36"/>
      <c r="K34" s="36"/>
      <c r="L34" s="36"/>
      <c r="M34" s="36"/>
      <c r="N34" s="36"/>
      <c r="O34" s="36"/>
      <c r="P34" s="36"/>
      <c r="Q34" s="36"/>
      <c r="R34" s="36"/>
      <c r="S34" s="41"/>
      <c r="T34" s="1046"/>
      <c r="U34" s="1058"/>
      <c r="V34" s="972"/>
      <c r="W34" s="972"/>
      <c r="X34" s="972"/>
      <c r="Y34" s="972"/>
      <c r="Z34" s="972"/>
      <c r="AA34" s="972"/>
      <c r="AB34" s="972"/>
      <c r="AC34" s="972"/>
      <c r="AD34" s="972"/>
      <c r="AE34" s="972"/>
      <c r="AF34" s="972"/>
      <c r="AG34" s="972"/>
      <c r="AH34" s="972"/>
      <c r="AI34" s="972"/>
      <c r="AJ34" s="972"/>
    </row>
    <row r="35" spans="1:43" ht="150" customHeight="1">
      <c r="A35" s="330" t="s">
        <v>365</v>
      </c>
      <c r="B35" s="1012" t="s">
        <v>739</v>
      </c>
      <c r="C35" s="1013"/>
      <c r="D35" s="175"/>
      <c r="E35" s="36"/>
      <c r="F35" s="36"/>
      <c r="G35" s="36"/>
      <c r="H35" s="36"/>
      <c r="I35" s="36"/>
      <c r="J35" s="36"/>
      <c r="K35" s="36"/>
      <c r="L35" s="36"/>
      <c r="M35" s="36"/>
      <c r="N35" s="36"/>
      <c r="O35" s="36"/>
      <c r="P35" s="36"/>
      <c r="Q35" s="36"/>
      <c r="R35" s="36"/>
      <c r="S35" s="41"/>
      <c r="T35" s="1048"/>
      <c r="U35" s="1059"/>
      <c r="V35" s="972"/>
      <c r="W35" s="972"/>
      <c r="X35" s="972"/>
      <c r="Y35" s="972"/>
      <c r="Z35" s="972"/>
      <c r="AA35" s="972"/>
      <c r="AB35" s="972"/>
      <c r="AC35" s="972"/>
      <c r="AD35" s="972"/>
      <c r="AE35" s="972"/>
      <c r="AF35" s="972"/>
      <c r="AG35" s="972"/>
      <c r="AH35" s="972"/>
      <c r="AI35" s="972"/>
      <c r="AJ35" s="972"/>
    </row>
    <row r="36" spans="1:43" ht="350" customHeight="1">
      <c r="A36" s="330" t="s">
        <v>366</v>
      </c>
      <c r="B36" s="1012" t="s">
        <v>740</v>
      </c>
      <c r="C36" s="1013"/>
      <c r="D36" s="175"/>
      <c r="E36" s="42"/>
      <c r="F36" s="42"/>
      <c r="G36" s="42"/>
      <c r="H36" s="42"/>
      <c r="I36" s="42"/>
      <c r="J36" s="42"/>
      <c r="K36" s="42"/>
      <c r="L36" s="42"/>
      <c r="M36" s="42"/>
      <c r="N36" s="42"/>
      <c r="O36" s="42"/>
      <c r="P36" s="42"/>
      <c r="Q36" s="42"/>
      <c r="R36" s="42"/>
      <c r="S36" s="43"/>
      <c r="T36" s="1080" t="s">
        <v>639</v>
      </c>
      <c r="U36" s="1081"/>
      <c r="V36" s="972"/>
      <c r="W36" s="972"/>
      <c r="X36" s="972"/>
      <c r="Y36" s="972"/>
      <c r="Z36" s="972"/>
      <c r="AA36" s="972"/>
      <c r="AB36" s="972"/>
      <c r="AC36" s="972"/>
      <c r="AD36" s="972"/>
      <c r="AE36" s="972"/>
      <c r="AF36" s="972"/>
      <c r="AG36" s="972"/>
      <c r="AH36" s="972"/>
      <c r="AI36" s="972"/>
      <c r="AJ36" s="972"/>
    </row>
    <row r="37" spans="1:43" ht="25" customHeight="1">
      <c r="A37" s="1039" t="s">
        <v>77</v>
      </c>
      <c r="B37" s="1039"/>
      <c r="C37" s="1039"/>
      <c r="D37" s="1039"/>
      <c r="E37" s="1039"/>
      <c r="F37" s="1039"/>
      <c r="G37" s="1039"/>
      <c r="H37" s="1039"/>
      <c r="I37" s="1039"/>
      <c r="J37" s="1039"/>
      <c r="K37" s="1039"/>
      <c r="L37" s="1039"/>
      <c r="M37" s="1039"/>
      <c r="N37" s="1039"/>
      <c r="O37" s="1039"/>
      <c r="P37" s="1039"/>
      <c r="Q37" s="1039"/>
      <c r="R37" s="1039"/>
      <c r="S37" s="1040"/>
      <c r="T37" s="1117"/>
      <c r="U37" s="1118"/>
      <c r="V37" s="972"/>
      <c r="W37" s="972"/>
      <c r="X37" s="972"/>
      <c r="Y37" s="972"/>
      <c r="Z37" s="972"/>
      <c r="AA37" s="972"/>
      <c r="AB37" s="972"/>
      <c r="AC37" s="972"/>
      <c r="AD37" s="972"/>
      <c r="AE37" s="972"/>
      <c r="AF37" s="972"/>
      <c r="AG37" s="972"/>
      <c r="AH37" s="972"/>
      <c r="AI37" s="972"/>
      <c r="AJ37" s="972"/>
    </row>
    <row r="38" spans="1:43" s="77" customFormat="1" ht="23" customHeight="1">
      <c r="A38" s="965" t="s">
        <v>53</v>
      </c>
      <c r="B38" s="965"/>
      <c r="C38" s="965"/>
      <c r="D38" s="965"/>
      <c r="E38" s="965"/>
      <c r="F38" s="965"/>
      <c r="G38" s="965"/>
      <c r="H38" s="965"/>
      <c r="I38" s="965"/>
      <c r="J38" s="965"/>
      <c r="K38" s="965"/>
      <c r="L38" s="965"/>
      <c r="M38" s="965"/>
      <c r="N38" s="965"/>
      <c r="O38" s="965"/>
      <c r="P38" s="965"/>
      <c r="Q38" s="965"/>
      <c r="R38" s="965"/>
      <c r="S38" s="1120"/>
      <c r="T38" s="386"/>
      <c r="U38" s="385"/>
      <c r="V38" s="972"/>
      <c r="W38" s="972"/>
      <c r="X38" s="972"/>
      <c r="Y38" s="972"/>
      <c r="Z38" s="972"/>
      <c r="AA38" s="972"/>
      <c r="AB38" s="972"/>
      <c r="AC38" s="972"/>
      <c r="AD38" s="972"/>
      <c r="AE38" s="972"/>
      <c r="AF38" s="972"/>
      <c r="AG38" s="972"/>
      <c r="AH38" s="972"/>
      <c r="AI38" s="972"/>
      <c r="AJ38" s="972"/>
      <c r="AK38" s="372"/>
      <c r="AL38" s="372"/>
      <c r="AM38" s="372"/>
      <c r="AN38" s="372"/>
      <c r="AO38" s="372"/>
      <c r="AP38" s="372"/>
      <c r="AQ38" s="372"/>
    </row>
    <row r="39" spans="1:43" ht="40" customHeight="1">
      <c r="A39" s="38" t="s">
        <v>367</v>
      </c>
      <c r="B39" s="1012" t="s">
        <v>410</v>
      </c>
      <c r="C39" s="1013"/>
      <c r="D39" s="36"/>
      <c r="E39" s="962"/>
      <c r="F39" s="963"/>
      <c r="G39" s="964"/>
      <c r="H39" s="962"/>
      <c r="I39" s="963"/>
      <c r="J39" s="964"/>
      <c r="K39" s="962"/>
      <c r="L39" s="963"/>
      <c r="M39" s="964"/>
      <c r="N39" s="962"/>
      <c r="O39" s="963"/>
      <c r="P39" s="964"/>
      <c r="Q39" s="962"/>
      <c r="R39" s="963"/>
      <c r="S39" s="964"/>
      <c r="T39" s="1044" t="s">
        <v>704</v>
      </c>
      <c r="U39" s="1079"/>
      <c r="V39" s="972"/>
      <c r="W39" s="972"/>
      <c r="X39" s="972"/>
      <c r="Y39" s="972"/>
      <c r="Z39" s="972"/>
      <c r="AA39" s="972"/>
      <c r="AB39" s="972"/>
      <c r="AC39" s="972"/>
      <c r="AD39" s="972"/>
      <c r="AE39" s="972"/>
      <c r="AF39" s="972"/>
      <c r="AG39" s="972"/>
      <c r="AH39" s="972"/>
      <c r="AI39" s="972"/>
      <c r="AJ39" s="972"/>
    </row>
    <row r="40" spans="1:43" ht="44" customHeight="1">
      <c r="A40" s="384" t="s">
        <v>368</v>
      </c>
      <c r="B40" s="1012" t="s">
        <v>537</v>
      </c>
      <c r="C40" s="1013"/>
      <c r="D40" s="36"/>
      <c r="E40" s="962"/>
      <c r="F40" s="963"/>
      <c r="G40" s="964"/>
      <c r="H40" s="962"/>
      <c r="I40" s="963"/>
      <c r="J40" s="964"/>
      <c r="K40" s="962"/>
      <c r="L40" s="963"/>
      <c r="M40" s="964"/>
      <c r="N40" s="962"/>
      <c r="O40" s="963"/>
      <c r="P40" s="964"/>
      <c r="Q40" s="962"/>
      <c r="R40" s="963"/>
      <c r="S40" s="964"/>
      <c r="T40" s="1046"/>
      <c r="U40" s="1058"/>
      <c r="V40" s="972"/>
      <c r="W40" s="972"/>
      <c r="X40" s="972"/>
      <c r="Y40" s="972"/>
      <c r="Z40" s="972"/>
      <c r="AA40" s="972"/>
      <c r="AB40" s="972"/>
      <c r="AC40" s="972"/>
      <c r="AD40" s="972"/>
      <c r="AE40" s="972"/>
      <c r="AF40" s="972"/>
      <c r="AG40" s="972"/>
      <c r="AH40" s="972"/>
      <c r="AI40" s="972"/>
      <c r="AJ40" s="972"/>
    </row>
    <row r="41" spans="1:43" s="77" customFormat="1" ht="25" customHeight="1">
      <c r="A41" s="965" t="s">
        <v>411</v>
      </c>
      <c r="B41" s="965"/>
      <c r="C41" s="965"/>
      <c r="D41" s="965"/>
      <c r="E41" s="965"/>
      <c r="F41" s="965"/>
      <c r="G41" s="965"/>
      <c r="H41" s="965"/>
      <c r="I41" s="965"/>
      <c r="J41" s="965"/>
      <c r="K41" s="965"/>
      <c r="L41" s="965"/>
      <c r="M41" s="965"/>
      <c r="N41" s="965"/>
      <c r="O41" s="965"/>
      <c r="P41" s="965"/>
      <c r="Q41" s="965"/>
      <c r="R41" s="965"/>
      <c r="S41" s="966"/>
      <c r="T41" s="1046"/>
      <c r="U41" s="1058"/>
      <c r="V41" s="972"/>
      <c r="W41" s="972"/>
      <c r="X41" s="972"/>
      <c r="Y41" s="972"/>
      <c r="Z41" s="972"/>
      <c r="AA41" s="972"/>
      <c r="AB41" s="972"/>
      <c r="AC41" s="972"/>
      <c r="AD41" s="972"/>
      <c r="AE41" s="972"/>
      <c r="AF41" s="972"/>
      <c r="AG41" s="972"/>
      <c r="AH41" s="972"/>
      <c r="AI41" s="972"/>
      <c r="AJ41" s="972"/>
      <c r="AK41" s="372"/>
      <c r="AL41" s="372"/>
      <c r="AM41" s="372"/>
      <c r="AN41" s="372"/>
      <c r="AO41" s="372"/>
      <c r="AP41" s="372"/>
      <c r="AQ41" s="372"/>
    </row>
    <row r="42" spans="1:43" ht="44" customHeight="1">
      <c r="A42" s="38" t="s">
        <v>369</v>
      </c>
      <c r="B42" s="1012" t="s">
        <v>78</v>
      </c>
      <c r="C42" s="1013"/>
      <c r="D42" s="36"/>
      <c r="E42" s="962"/>
      <c r="F42" s="963"/>
      <c r="G42" s="964"/>
      <c r="H42" s="962"/>
      <c r="I42" s="963"/>
      <c r="J42" s="964"/>
      <c r="K42" s="962"/>
      <c r="L42" s="963"/>
      <c r="M42" s="964"/>
      <c r="N42" s="962"/>
      <c r="O42" s="963"/>
      <c r="P42" s="964"/>
      <c r="Q42" s="962"/>
      <c r="R42" s="963"/>
      <c r="S42" s="964"/>
      <c r="T42" s="1046"/>
      <c r="U42" s="1058"/>
      <c r="V42" s="972"/>
      <c r="W42" s="972"/>
      <c r="X42" s="972"/>
      <c r="Y42" s="972"/>
      <c r="Z42" s="972"/>
      <c r="AA42" s="972"/>
      <c r="AB42" s="972"/>
      <c r="AC42" s="972"/>
      <c r="AD42" s="972"/>
      <c r="AE42" s="972"/>
      <c r="AF42" s="972"/>
      <c r="AG42" s="972"/>
      <c r="AH42" s="972"/>
      <c r="AI42" s="972"/>
      <c r="AJ42" s="972"/>
    </row>
    <row r="43" spans="1:43" ht="63" customHeight="1">
      <c r="A43" s="37" t="s">
        <v>370</v>
      </c>
      <c r="B43" s="1012" t="s">
        <v>741</v>
      </c>
      <c r="C43" s="1013"/>
      <c r="D43" s="36"/>
      <c r="E43" s="962"/>
      <c r="F43" s="963"/>
      <c r="G43" s="964"/>
      <c r="H43" s="962"/>
      <c r="I43" s="963"/>
      <c r="J43" s="964"/>
      <c r="K43" s="962"/>
      <c r="L43" s="963"/>
      <c r="M43" s="964"/>
      <c r="N43" s="962"/>
      <c r="O43" s="963"/>
      <c r="P43" s="964"/>
      <c r="Q43" s="962"/>
      <c r="R43" s="963"/>
      <c r="S43" s="964"/>
      <c r="T43" s="1048"/>
      <c r="U43" s="1059"/>
      <c r="V43" s="972"/>
      <c r="W43" s="972"/>
      <c r="X43" s="972"/>
      <c r="Y43" s="972"/>
      <c r="Z43" s="972"/>
      <c r="AA43" s="972"/>
      <c r="AB43" s="972"/>
      <c r="AC43" s="972"/>
      <c r="AD43" s="972"/>
      <c r="AE43" s="972"/>
      <c r="AF43" s="972"/>
      <c r="AG43" s="972"/>
      <c r="AH43" s="972"/>
      <c r="AI43" s="972"/>
      <c r="AJ43" s="972"/>
    </row>
    <row r="44" spans="1:43" ht="52" customHeight="1">
      <c r="A44" s="667" t="s">
        <v>371</v>
      </c>
      <c r="B44" s="1055" t="s">
        <v>536</v>
      </c>
      <c r="C44" s="1055"/>
      <c r="D44" s="668"/>
      <c r="E44" s="962"/>
      <c r="F44" s="963"/>
      <c r="G44" s="964"/>
      <c r="H44" s="962"/>
      <c r="I44" s="963"/>
      <c r="J44" s="964"/>
      <c r="K44" s="962"/>
      <c r="L44" s="963"/>
      <c r="M44" s="964"/>
      <c r="N44" s="962"/>
      <c r="O44" s="963"/>
      <c r="P44" s="964"/>
      <c r="Q44" s="962"/>
      <c r="R44" s="963"/>
      <c r="S44" s="964"/>
      <c r="T44" s="1082" t="s">
        <v>394</v>
      </c>
      <c r="U44" s="1083"/>
      <c r="V44" s="972"/>
      <c r="W44" s="972"/>
      <c r="X44" s="972"/>
      <c r="Y44" s="972"/>
      <c r="Z44" s="972"/>
      <c r="AA44" s="972"/>
      <c r="AB44" s="972"/>
      <c r="AC44" s="972"/>
      <c r="AD44" s="972"/>
      <c r="AE44" s="972"/>
      <c r="AF44" s="972"/>
      <c r="AG44" s="972"/>
      <c r="AH44" s="972"/>
      <c r="AI44" s="972"/>
      <c r="AJ44" s="972"/>
    </row>
    <row r="45" spans="1:43" ht="39" customHeight="1">
      <c r="A45" s="78" t="s">
        <v>686</v>
      </c>
      <c r="B45" s="1054" t="s">
        <v>338</v>
      </c>
      <c r="C45" s="1031"/>
      <c r="D45" s="35"/>
      <c r="E45" s="970"/>
      <c r="F45" s="970"/>
      <c r="G45" s="970"/>
      <c r="H45" s="970"/>
      <c r="I45" s="970"/>
      <c r="J45" s="970"/>
      <c r="K45" s="970"/>
      <c r="L45" s="970"/>
      <c r="M45" s="970"/>
      <c r="N45" s="970"/>
      <c r="O45" s="970"/>
      <c r="P45" s="971"/>
      <c r="Q45" s="1086"/>
      <c r="R45" s="1087"/>
      <c r="S45" s="1088"/>
      <c r="T45" s="1084"/>
      <c r="U45" s="1085"/>
      <c r="V45" s="972"/>
      <c r="W45" s="972"/>
      <c r="X45" s="972"/>
      <c r="Y45" s="972"/>
      <c r="Z45" s="972"/>
      <c r="AA45" s="972"/>
      <c r="AB45" s="972"/>
      <c r="AC45" s="972"/>
      <c r="AD45" s="972"/>
      <c r="AE45" s="972"/>
      <c r="AF45" s="972"/>
      <c r="AG45" s="972"/>
      <c r="AH45" s="972"/>
      <c r="AI45" s="972"/>
      <c r="AJ45" s="972"/>
    </row>
    <row r="46" spans="1:43" ht="55" customHeight="1">
      <c r="A46" s="37" t="s">
        <v>372</v>
      </c>
      <c r="B46" s="1012" t="s">
        <v>539</v>
      </c>
      <c r="C46" s="1013"/>
      <c r="D46" s="36"/>
      <c r="E46" s="962"/>
      <c r="F46" s="963"/>
      <c r="G46" s="964"/>
      <c r="H46" s="962"/>
      <c r="I46" s="963"/>
      <c r="J46" s="964"/>
      <c r="K46" s="962"/>
      <c r="L46" s="963"/>
      <c r="M46" s="964"/>
      <c r="N46" s="962"/>
      <c r="O46" s="963"/>
      <c r="P46" s="964"/>
      <c r="Q46" s="962"/>
      <c r="R46" s="963"/>
      <c r="S46" s="964"/>
      <c r="T46" s="1044" t="s">
        <v>1001</v>
      </c>
      <c r="U46" s="1079"/>
      <c r="V46" s="972"/>
      <c r="W46" s="972"/>
      <c r="X46" s="972"/>
      <c r="Y46" s="972"/>
      <c r="Z46" s="972"/>
      <c r="AA46" s="972"/>
      <c r="AB46" s="972"/>
      <c r="AC46" s="972"/>
      <c r="AD46" s="972"/>
      <c r="AE46" s="972"/>
      <c r="AF46" s="972"/>
      <c r="AG46" s="972"/>
      <c r="AH46" s="972"/>
      <c r="AI46" s="972"/>
      <c r="AJ46" s="972"/>
    </row>
    <row r="47" spans="1:43" ht="32" customHeight="1">
      <c r="A47" s="1" t="s">
        <v>373</v>
      </c>
      <c r="B47" s="910" t="s">
        <v>538</v>
      </c>
      <c r="C47" s="1038"/>
      <c r="D47" s="36"/>
      <c r="E47" s="962"/>
      <c r="F47" s="963"/>
      <c r="G47" s="964"/>
      <c r="H47" s="962"/>
      <c r="I47" s="963"/>
      <c r="J47" s="964"/>
      <c r="K47" s="962"/>
      <c r="L47" s="963"/>
      <c r="M47" s="964"/>
      <c r="N47" s="962"/>
      <c r="O47" s="963"/>
      <c r="P47" s="964"/>
      <c r="Q47" s="962"/>
      <c r="R47" s="963"/>
      <c r="S47" s="964"/>
      <c r="T47" s="1048"/>
      <c r="U47" s="1059"/>
      <c r="V47" s="972"/>
      <c r="W47" s="972"/>
      <c r="X47" s="972"/>
      <c r="Y47" s="972"/>
      <c r="Z47" s="972"/>
      <c r="AA47" s="972"/>
      <c r="AB47" s="972"/>
      <c r="AC47" s="972"/>
      <c r="AD47" s="972"/>
      <c r="AE47" s="972"/>
      <c r="AF47" s="972"/>
      <c r="AG47" s="972"/>
      <c r="AH47" s="972"/>
      <c r="AI47" s="972"/>
      <c r="AJ47" s="972"/>
    </row>
    <row r="48" spans="1:43" ht="25" customHeight="1">
      <c r="A48" s="1053" t="s">
        <v>395</v>
      </c>
      <c r="B48" s="1053"/>
      <c r="C48" s="1053"/>
      <c r="D48" s="1053"/>
      <c r="E48" s="1053"/>
      <c r="F48" s="1053"/>
      <c r="G48" s="1053"/>
      <c r="H48" s="1053"/>
      <c r="I48" s="1053"/>
      <c r="J48" s="1053"/>
      <c r="K48" s="1053"/>
      <c r="L48" s="1053"/>
      <c r="M48" s="1053"/>
      <c r="N48" s="1053"/>
      <c r="O48" s="1053"/>
      <c r="P48" s="1053"/>
      <c r="Q48" s="1053"/>
      <c r="R48" s="1053"/>
      <c r="S48" s="1053"/>
      <c r="T48" s="1061"/>
      <c r="U48" s="1062"/>
      <c r="V48" s="972"/>
      <c r="W48" s="972"/>
      <c r="X48" s="972"/>
      <c r="Y48" s="972"/>
      <c r="Z48" s="972"/>
      <c r="AA48" s="972"/>
      <c r="AB48" s="972"/>
      <c r="AC48" s="972"/>
      <c r="AD48" s="972"/>
      <c r="AE48" s="972"/>
      <c r="AF48" s="972"/>
      <c r="AG48" s="972"/>
      <c r="AH48" s="972"/>
      <c r="AI48" s="972"/>
      <c r="AJ48" s="972"/>
    </row>
    <row r="49" spans="1:36" ht="15" customHeight="1">
      <c r="A49" s="1105" t="s">
        <v>455</v>
      </c>
      <c r="B49" s="910" t="s">
        <v>742</v>
      </c>
      <c r="C49" s="1038"/>
      <c r="D49" s="1035"/>
      <c r="E49" s="1089"/>
      <c r="F49" s="1090"/>
      <c r="G49" s="1091"/>
      <c r="H49" s="1089"/>
      <c r="I49" s="1090"/>
      <c r="J49" s="1091"/>
      <c r="K49" s="1089"/>
      <c r="L49" s="1090"/>
      <c r="M49" s="1091"/>
      <c r="N49" s="1089"/>
      <c r="O49" s="1090"/>
      <c r="P49" s="1091"/>
      <c r="Q49" s="991"/>
      <c r="R49" s="992"/>
      <c r="S49" s="993"/>
      <c r="T49" s="1063" t="s">
        <v>1011</v>
      </c>
      <c r="U49" s="1064"/>
      <c r="V49" s="972"/>
      <c r="W49" s="972"/>
      <c r="X49" s="972"/>
      <c r="Y49" s="972"/>
      <c r="Z49" s="972"/>
      <c r="AA49" s="972"/>
      <c r="AB49" s="972"/>
      <c r="AC49" s="972"/>
      <c r="AD49" s="972"/>
      <c r="AE49" s="972"/>
      <c r="AF49" s="972"/>
      <c r="AG49" s="972"/>
      <c r="AH49" s="972"/>
      <c r="AI49" s="972"/>
      <c r="AJ49" s="972"/>
    </row>
    <row r="50" spans="1:36" ht="15" customHeight="1">
      <c r="A50" s="1106"/>
      <c r="B50" s="911"/>
      <c r="C50" s="1104"/>
      <c r="D50" s="1036"/>
      <c r="E50" s="1092"/>
      <c r="F50" s="1093"/>
      <c r="G50" s="1094"/>
      <c r="H50" s="1092"/>
      <c r="I50" s="1093"/>
      <c r="J50" s="1094"/>
      <c r="K50" s="1092"/>
      <c r="L50" s="1093"/>
      <c r="M50" s="1094"/>
      <c r="N50" s="1092"/>
      <c r="O50" s="1093"/>
      <c r="P50" s="1094"/>
      <c r="Q50" s="994"/>
      <c r="R50" s="995"/>
      <c r="S50" s="996"/>
      <c r="T50" s="906"/>
      <c r="U50" s="907"/>
      <c r="V50" s="972"/>
      <c r="W50" s="972"/>
      <c r="X50" s="972"/>
      <c r="Y50" s="972"/>
      <c r="Z50" s="972"/>
      <c r="AA50" s="972"/>
      <c r="AB50" s="972"/>
      <c r="AC50" s="972"/>
      <c r="AD50" s="972"/>
      <c r="AE50" s="972"/>
      <c r="AF50" s="972"/>
      <c r="AG50" s="972"/>
      <c r="AH50" s="972"/>
      <c r="AI50" s="972"/>
      <c r="AJ50" s="972"/>
    </row>
    <row r="51" spans="1:36" ht="15" customHeight="1">
      <c r="A51" s="1107"/>
      <c r="B51" s="912"/>
      <c r="C51" s="1101"/>
      <c r="D51" s="1036"/>
      <c r="E51" s="1095"/>
      <c r="F51" s="1096"/>
      <c r="G51" s="1097"/>
      <c r="H51" s="1095"/>
      <c r="I51" s="1096"/>
      <c r="J51" s="1097"/>
      <c r="K51" s="1095"/>
      <c r="L51" s="1096"/>
      <c r="M51" s="1097"/>
      <c r="N51" s="1095"/>
      <c r="O51" s="1096"/>
      <c r="P51" s="1097"/>
      <c r="Q51" s="997"/>
      <c r="R51" s="998"/>
      <c r="S51" s="999"/>
      <c r="T51" s="906"/>
      <c r="U51" s="907"/>
      <c r="V51" s="972"/>
      <c r="W51" s="972"/>
      <c r="X51" s="972"/>
      <c r="Y51" s="972"/>
      <c r="Z51" s="972"/>
      <c r="AA51" s="972"/>
      <c r="AB51" s="972"/>
      <c r="AC51" s="972"/>
      <c r="AD51" s="972"/>
      <c r="AE51" s="972"/>
      <c r="AF51" s="972"/>
      <c r="AG51" s="972"/>
      <c r="AH51" s="972"/>
      <c r="AI51" s="972"/>
      <c r="AJ51" s="972"/>
    </row>
    <row r="52" spans="1:36" ht="15" customHeight="1">
      <c r="A52" s="1105" t="s">
        <v>456</v>
      </c>
      <c r="B52" s="910" t="s">
        <v>396</v>
      </c>
      <c r="C52" s="1038"/>
      <c r="D52" s="1036"/>
      <c r="E52" s="1000"/>
      <c r="F52" s="1001"/>
      <c r="G52" s="1002"/>
      <c r="H52" s="1000"/>
      <c r="I52" s="1001"/>
      <c r="J52" s="1002"/>
      <c r="K52" s="1000"/>
      <c r="L52" s="1001"/>
      <c r="M52" s="1002"/>
      <c r="N52" s="1000"/>
      <c r="O52" s="1001"/>
      <c r="P52" s="1002"/>
      <c r="Q52" s="991"/>
      <c r="R52" s="992"/>
      <c r="S52" s="993"/>
      <c r="T52" s="906"/>
      <c r="U52" s="907"/>
      <c r="V52" s="972"/>
      <c r="W52" s="972"/>
      <c r="X52" s="972"/>
      <c r="Y52" s="972"/>
      <c r="Z52" s="972"/>
      <c r="AA52" s="972"/>
      <c r="AB52" s="972"/>
      <c r="AC52" s="972"/>
      <c r="AD52" s="972"/>
      <c r="AE52" s="972"/>
      <c r="AF52" s="972"/>
      <c r="AG52" s="972"/>
      <c r="AH52" s="972"/>
      <c r="AI52" s="972"/>
      <c r="AJ52" s="972"/>
    </row>
    <row r="53" spans="1:36" ht="15" customHeight="1">
      <c r="A53" s="1106"/>
      <c r="B53" s="911"/>
      <c r="C53" s="1104"/>
      <c r="D53" s="1036"/>
      <c r="E53" s="1003"/>
      <c r="F53" s="1004"/>
      <c r="G53" s="1005"/>
      <c r="H53" s="1003"/>
      <c r="I53" s="1004"/>
      <c r="J53" s="1005"/>
      <c r="K53" s="1003"/>
      <c r="L53" s="1004"/>
      <c r="M53" s="1005"/>
      <c r="N53" s="1003"/>
      <c r="O53" s="1004"/>
      <c r="P53" s="1005"/>
      <c r="Q53" s="994"/>
      <c r="R53" s="995"/>
      <c r="S53" s="996"/>
      <c r="T53" s="906"/>
      <c r="U53" s="907"/>
      <c r="V53" s="972"/>
      <c r="W53" s="972"/>
      <c r="X53" s="972"/>
      <c r="Y53" s="972"/>
      <c r="Z53" s="972"/>
      <c r="AA53" s="972"/>
      <c r="AB53" s="972"/>
      <c r="AC53" s="972"/>
      <c r="AD53" s="972"/>
      <c r="AE53" s="972"/>
      <c r="AF53" s="972"/>
      <c r="AG53" s="972"/>
      <c r="AH53" s="972"/>
      <c r="AI53" s="972"/>
      <c r="AJ53" s="972"/>
    </row>
    <row r="54" spans="1:36" ht="15" customHeight="1">
      <c r="A54" s="1106"/>
      <c r="B54" s="911"/>
      <c r="C54" s="1104"/>
      <c r="D54" s="1036"/>
      <c r="E54" s="1003"/>
      <c r="F54" s="1004"/>
      <c r="G54" s="1005"/>
      <c r="H54" s="1003"/>
      <c r="I54" s="1004"/>
      <c r="J54" s="1005"/>
      <c r="K54" s="1003"/>
      <c r="L54" s="1004"/>
      <c r="M54" s="1005"/>
      <c r="N54" s="1003"/>
      <c r="O54" s="1004"/>
      <c r="P54" s="1005"/>
      <c r="Q54" s="994"/>
      <c r="R54" s="995"/>
      <c r="S54" s="996"/>
      <c r="T54" s="906"/>
      <c r="U54" s="907"/>
      <c r="V54" s="972"/>
      <c r="W54" s="972"/>
      <c r="X54" s="972"/>
      <c r="Y54" s="972"/>
      <c r="Z54" s="972"/>
      <c r="AA54" s="972"/>
      <c r="AB54" s="972"/>
      <c r="AC54" s="972"/>
      <c r="AD54" s="972"/>
      <c r="AE54" s="972"/>
      <c r="AF54" s="972"/>
      <c r="AG54" s="972"/>
      <c r="AH54" s="972"/>
      <c r="AI54" s="972"/>
      <c r="AJ54" s="972"/>
    </row>
    <row r="55" spans="1:36" ht="15" customHeight="1">
      <c r="A55" s="1106"/>
      <c r="B55" s="911"/>
      <c r="C55" s="1104"/>
      <c r="D55" s="1036"/>
      <c r="E55" s="1003"/>
      <c r="F55" s="1004"/>
      <c r="G55" s="1005"/>
      <c r="H55" s="1003"/>
      <c r="I55" s="1004"/>
      <c r="J55" s="1005"/>
      <c r="K55" s="1003"/>
      <c r="L55" s="1004"/>
      <c r="M55" s="1005"/>
      <c r="N55" s="1003"/>
      <c r="O55" s="1004"/>
      <c r="P55" s="1005"/>
      <c r="Q55" s="994"/>
      <c r="R55" s="995"/>
      <c r="S55" s="996"/>
      <c r="T55" s="906"/>
      <c r="U55" s="907"/>
      <c r="V55" s="972"/>
      <c r="W55" s="972"/>
      <c r="X55" s="972"/>
      <c r="Y55" s="972"/>
      <c r="Z55" s="972"/>
      <c r="AA55" s="972"/>
      <c r="AB55" s="972"/>
      <c r="AC55" s="972"/>
      <c r="AD55" s="972"/>
      <c r="AE55" s="972"/>
      <c r="AF55" s="972"/>
      <c r="AG55" s="972"/>
      <c r="AH55" s="972"/>
      <c r="AI55" s="972"/>
      <c r="AJ55" s="972"/>
    </row>
    <row r="56" spans="1:36" ht="15" customHeight="1">
      <c r="A56" s="1106"/>
      <c r="B56" s="911"/>
      <c r="C56" s="1104"/>
      <c r="D56" s="1036"/>
      <c r="E56" s="1003"/>
      <c r="F56" s="1004"/>
      <c r="G56" s="1005"/>
      <c r="H56" s="1003"/>
      <c r="I56" s="1004"/>
      <c r="J56" s="1005"/>
      <c r="K56" s="1003"/>
      <c r="L56" s="1004"/>
      <c r="M56" s="1005"/>
      <c r="N56" s="1003"/>
      <c r="O56" s="1004"/>
      <c r="P56" s="1005"/>
      <c r="Q56" s="994"/>
      <c r="R56" s="995"/>
      <c r="S56" s="996"/>
      <c r="T56" s="906"/>
      <c r="U56" s="907"/>
      <c r="V56" s="972"/>
      <c r="W56" s="972"/>
      <c r="X56" s="972"/>
      <c r="Y56" s="972"/>
      <c r="Z56" s="972"/>
      <c r="AA56" s="972"/>
      <c r="AB56" s="972"/>
      <c r="AC56" s="972"/>
      <c r="AD56" s="972"/>
      <c r="AE56" s="972"/>
      <c r="AF56" s="972"/>
      <c r="AG56" s="972"/>
      <c r="AH56" s="972"/>
      <c r="AI56" s="972"/>
      <c r="AJ56" s="972"/>
    </row>
    <row r="57" spans="1:36" ht="15" customHeight="1">
      <c r="A57" s="1106"/>
      <c r="B57" s="911"/>
      <c r="C57" s="1104"/>
      <c r="D57" s="1036"/>
      <c r="E57" s="1003"/>
      <c r="F57" s="1004"/>
      <c r="G57" s="1005"/>
      <c r="H57" s="1003"/>
      <c r="I57" s="1004"/>
      <c r="J57" s="1005"/>
      <c r="K57" s="1003"/>
      <c r="L57" s="1004"/>
      <c r="M57" s="1005"/>
      <c r="N57" s="1003"/>
      <c r="O57" s="1004"/>
      <c r="P57" s="1005"/>
      <c r="Q57" s="994"/>
      <c r="R57" s="995"/>
      <c r="S57" s="996"/>
      <c r="T57" s="906"/>
      <c r="U57" s="907"/>
      <c r="V57" s="972"/>
      <c r="W57" s="972"/>
      <c r="X57" s="972"/>
      <c r="Y57" s="972"/>
      <c r="Z57" s="972"/>
      <c r="AA57" s="972"/>
      <c r="AB57" s="972"/>
      <c r="AC57" s="972"/>
      <c r="AD57" s="972"/>
      <c r="AE57" s="972"/>
      <c r="AF57" s="972"/>
      <c r="AG57" s="972"/>
      <c r="AH57" s="972"/>
      <c r="AI57" s="972"/>
      <c r="AJ57" s="972"/>
    </row>
    <row r="58" spans="1:36" ht="15" customHeight="1">
      <c r="A58" s="1107"/>
      <c r="B58" s="912"/>
      <c r="C58" s="1101"/>
      <c r="D58" s="1037"/>
      <c r="E58" s="1006"/>
      <c r="F58" s="1007"/>
      <c r="G58" s="1008"/>
      <c r="H58" s="1006"/>
      <c r="I58" s="1007"/>
      <c r="J58" s="1008"/>
      <c r="K58" s="1006"/>
      <c r="L58" s="1007"/>
      <c r="M58" s="1008"/>
      <c r="N58" s="1006"/>
      <c r="O58" s="1007"/>
      <c r="P58" s="1008"/>
      <c r="Q58" s="997"/>
      <c r="R58" s="998"/>
      <c r="S58" s="999"/>
      <c r="T58" s="1065"/>
      <c r="U58" s="1066"/>
      <c r="V58" s="972"/>
      <c r="W58" s="972"/>
      <c r="X58" s="972"/>
      <c r="Y58" s="972"/>
      <c r="Z58" s="972"/>
      <c r="AA58" s="972"/>
      <c r="AB58" s="972"/>
      <c r="AC58" s="972"/>
      <c r="AD58" s="972"/>
      <c r="AE58" s="972"/>
      <c r="AF58" s="972"/>
      <c r="AG58" s="972"/>
      <c r="AH58" s="972"/>
      <c r="AI58" s="972"/>
      <c r="AJ58" s="972"/>
    </row>
    <row r="59" spans="1:36" ht="28" customHeight="1">
      <c r="A59" s="827" t="s">
        <v>457</v>
      </c>
      <c r="B59" s="827"/>
      <c r="C59" s="827"/>
      <c r="D59" s="827"/>
      <c r="E59" s="827"/>
      <c r="F59" s="827"/>
      <c r="G59" s="827"/>
      <c r="H59" s="827"/>
      <c r="I59" s="827"/>
      <c r="J59" s="827"/>
      <c r="K59" s="827"/>
      <c r="L59" s="827"/>
      <c r="M59" s="827"/>
      <c r="N59" s="827"/>
      <c r="O59" s="827"/>
      <c r="P59" s="827"/>
      <c r="Q59" s="827"/>
      <c r="R59" s="827"/>
      <c r="S59" s="827"/>
      <c r="T59" s="827"/>
      <c r="U59" s="872"/>
      <c r="V59" s="972"/>
      <c r="W59" s="972"/>
      <c r="X59" s="972"/>
      <c r="Y59" s="972"/>
      <c r="Z59" s="972"/>
      <c r="AA59" s="972"/>
      <c r="AB59" s="972"/>
      <c r="AC59" s="972"/>
      <c r="AD59" s="972"/>
      <c r="AE59" s="972"/>
      <c r="AF59" s="972"/>
      <c r="AG59" s="972"/>
      <c r="AH59" s="972"/>
      <c r="AI59" s="972"/>
      <c r="AJ59" s="972"/>
    </row>
    <row r="60" spans="1:36" ht="18" customHeight="1">
      <c r="A60" s="1108" t="s">
        <v>374</v>
      </c>
      <c r="B60" s="910" t="s">
        <v>743</v>
      </c>
      <c r="C60" s="1038"/>
      <c r="D60" s="1112"/>
      <c r="E60" s="1067" t="s">
        <v>744</v>
      </c>
      <c r="F60" s="1068"/>
      <c r="G60" s="1068"/>
      <c r="H60" s="1068"/>
      <c r="I60" s="1068"/>
      <c r="J60" s="1068"/>
      <c r="K60" s="1068"/>
      <c r="L60" s="1068"/>
      <c r="M60" s="1068"/>
      <c r="N60" s="1068"/>
      <c r="O60" s="1068"/>
      <c r="P60" s="1068"/>
      <c r="Q60" s="1068"/>
      <c r="R60" s="1068"/>
      <c r="S60" s="1068"/>
      <c r="T60" s="1068"/>
      <c r="U60" s="1069"/>
      <c r="V60" s="972"/>
      <c r="W60" s="972"/>
      <c r="X60" s="972"/>
      <c r="Y60" s="972"/>
      <c r="Z60" s="972"/>
      <c r="AA60" s="972"/>
      <c r="AB60" s="972"/>
      <c r="AC60" s="972"/>
      <c r="AD60" s="972"/>
      <c r="AE60" s="972"/>
      <c r="AF60" s="972"/>
      <c r="AG60" s="972"/>
      <c r="AH60" s="972"/>
      <c r="AI60" s="972"/>
      <c r="AJ60" s="972"/>
    </row>
    <row r="61" spans="1:36" ht="18" customHeight="1">
      <c r="A61" s="1109"/>
      <c r="B61" s="911"/>
      <c r="C61" s="1104"/>
      <c r="D61" s="1113"/>
      <c r="E61" s="1070"/>
      <c r="F61" s="1071"/>
      <c r="G61" s="1071"/>
      <c r="H61" s="1071"/>
      <c r="I61" s="1071"/>
      <c r="J61" s="1071"/>
      <c r="K61" s="1071"/>
      <c r="L61" s="1071"/>
      <c r="M61" s="1071"/>
      <c r="N61" s="1071"/>
      <c r="O61" s="1071"/>
      <c r="P61" s="1071"/>
      <c r="Q61" s="1071"/>
      <c r="R61" s="1071"/>
      <c r="S61" s="1071"/>
      <c r="T61" s="1071"/>
      <c r="U61" s="1072"/>
      <c r="V61" s="972"/>
      <c r="W61" s="972"/>
      <c r="X61" s="972"/>
      <c r="Y61" s="972"/>
      <c r="Z61" s="972"/>
      <c r="AA61" s="972"/>
      <c r="AB61" s="972"/>
      <c r="AC61" s="972"/>
      <c r="AD61" s="972"/>
      <c r="AE61" s="972"/>
      <c r="AF61" s="972"/>
      <c r="AG61" s="972"/>
      <c r="AH61" s="972"/>
      <c r="AI61" s="972"/>
      <c r="AJ61" s="972"/>
    </row>
    <row r="62" spans="1:36" ht="16" customHeight="1">
      <c r="A62" s="1109"/>
      <c r="B62" s="911"/>
      <c r="C62" s="1104"/>
      <c r="D62" s="1113"/>
      <c r="E62" s="1070"/>
      <c r="F62" s="1071"/>
      <c r="G62" s="1071"/>
      <c r="H62" s="1071"/>
      <c r="I62" s="1071"/>
      <c r="J62" s="1071"/>
      <c r="K62" s="1071"/>
      <c r="L62" s="1071"/>
      <c r="M62" s="1071"/>
      <c r="N62" s="1071"/>
      <c r="O62" s="1071"/>
      <c r="P62" s="1071"/>
      <c r="Q62" s="1071"/>
      <c r="R62" s="1071"/>
      <c r="S62" s="1071"/>
      <c r="T62" s="1071"/>
      <c r="U62" s="1072"/>
      <c r="V62" s="972"/>
      <c r="W62" s="972"/>
      <c r="X62" s="972"/>
      <c r="Y62" s="972"/>
      <c r="Z62" s="972"/>
      <c r="AA62" s="972"/>
      <c r="AB62" s="972"/>
      <c r="AC62" s="972"/>
      <c r="AD62" s="972"/>
      <c r="AE62" s="972"/>
      <c r="AF62" s="972"/>
      <c r="AG62" s="972"/>
      <c r="AH62" s="972"/>
      <c r="AI62" s="972"/>
      <c r="AJ62" s="972"/>
    </row>
    <row r="63" spans="1:36" ht="16" customHeight="1">
      <c r="A63" s="1110"/>
      <c r="B63" s="912"/>
      <c r="C63" s="1101"/>
      <c r="D63" s="1114"/>
      <c r="E63" s="1073"/>
      <c r="F63" s="1074"/>
      <c r="G63" s="1074"/>
      <c r="H63" s="1074"/>
      <c r="I63" s="1074"/>
      <c r="J63" s="1074"/>
      <c r="K63" s="1074"/>
      <c r="L63" s="1074"/>
      <c r="M63" s="1074"/>
      <c r="N63" s="1074"/>
      <c r="O63" s="1074"/>
      <c r="P63" s="1074"/>
      <c r="Q63" s="1074"/>
      <c r="R63" s="1074"/>
      <c r="S63" s="1074"/>
      <c r="T63" s="1074"/>
      <c r="U63" s="1075"/>
      <c r="V63" s="972"/>
      <c r="W63" s="972"/>
      <c r="X63" s="972"/>
      <c r="Y63" s="972"/>
      <c r="Z63" s="972"/>
      <c r="AA63" s="972"/>
      <c r="AB63" s="972"/>
      <c r="AC63" s="972"/>
      <c r="AD63" s="972"/>
      <c r="AE63" s="972"/>
      <c r="AF63" s="972"/>
      <c r="AG63" s="972"/>
      <c r="AH63" s="972"/>
      <c r="AI63" s="972"/>
      <c r="AJ63" s="972"/>
    </row>
    <row r="64" spans="1:36" ht="60" customHeight="1">
      <c r="A64" s="334" t="s">
        <v>375</v>
      </c>
      <c r="B64" s="1012" t="s">
        <v>404</v>
      </c>
      <c r="C64" s="1013"/>
      <c r="D64" s="314"/>
      <c r="E64" s="1076" t="s">
        <v>640</v>
      </c>
      <c r="F64" s="1077"/>
      <c r="G64" s="1077"/>
      <c r="H64" s="1077"/>
      <c r="I64" s="1077"/>
      <c r="J64" s="1077"/>
      <c r="K64" s="1077"/>
      <c r="L64" s="1077"/>
      <c r="M64" s="1077"/>
      <c r="N64" s="1077"/>
      <c r="O64" s="1077"/>
      <c r="P64" s="1077"/>
      <c r="Q64" s="1077"/>
      <c r="R64" s="1077"/>
      <c r="S64" s="1077"/>
      <c r="T64" s="1077"/>
      <c r="U64" s="1078"/>
      <c r="V64" s="972"/>
      <c r="W64" s="972"/>
      <c r="X64" s="972"/>
      <c r="Y64" s="972"/>
      <c r="Z64" s="972"/>
      <c r="AA64" s="972"/>
      <c r="AB64" s="972"/>
      <c r="AC64" s="972"/>
      <c r="AD64" s="972"/>
      <c r="AE64" s="972"/>
      <c r="AF64" s="972"/>
      <c r="AG64" s="972"/>
      <c r="AH64" s="972"/>
      <c r="AI64" s="972"/>
      <c r="AJ64" s="972"/>
    </row>
    <row r="65" spans="1:36" ht="25" customHeight="1">
      <c r="A65" s="77" t="s">
        <v>458</v>
      </c>
      <c r="B65" s="1012" t="s">
        <v>80</v>
      </c>
      <c r="C65" s="1111"/>
      <c r="D65" s="1013"/>
      <c r="E65" s="959"/>
      <c r="F65" s="960"/>
      <c r="G65" s="961"/>
      <c r="H65" s="959"/>
      <c r="I65" s="960"/>
      <c r="J65" s="961"/>
      <c r="K65" s="959"/>
      <c r="L65" s="960"/>
      <c r="M65" s="961"/>
      <c r="N65" s="959"/>
      <c r="O65" s="960"/>
      <c r="P65" s="961"/>
      <c r="Q65" s="959"/>
      <c r="R65" s="960"/>
      <c r="S65" s="961"/>
      <c r="T65" s="1044" t="s">
        <v>856</v>
      </c>
      <c r="U65" s="1079"/>
      <c r="V65" s="972"/>
      <c r="W65" s="972"/>
      <c r="X65" s="972"/>
      <c r="Y65" s="972"/>
      <c r="Z65" s="972"/>
      <c r="AA65" s="972"/>
      <c r="AB65" s="972"/>
      <c r="AC65" s="972"/>
      <c r="AD65" s="972"/>
      <c r="AE65" s="972"/>
      <c r="AF65" s="972"/>
      <c r="AG65" s="972"/>
      <c r="AH65" s="972"/>
      <c r="AI65" s="972"/>
      <c r="AJ65" s="972"/>
    </row>
    <row r="66" spans="1:36" ht="25" customHeight="1">
      <c r="A66" s="77" t="s">
        <v>459</v>
      </c>
      <c r="B66" s="1012" t="s">
        <v>79</v>
      </c>
      <c r="C66" s="1111"/>
      <c r="D66" s="1013"/>
      <c r="E66" s="959"/>
      <c r="F66" s="960"/>
      <c r="G66" s="961"/>
      <c r="H66" s="959"/>
      <c r="I66" s="960"/>
      <c r="J66" s="961"/>
      <c r="K66" s="959"/>
      <c r="L66" s="960"/>
      <c r="M66" s="961"/>
      <c r="N66" s="959"/>
      <c r="O66" s="960"/>
      <c r="P66" s="961"/>
      <c r="Q66" s="959"/>
      <c r="R66" s="960"/>
      <c r="S66" s="961"/>
      <c r="T66" s="1046"/>
      <c r="U66" s="1058"/>
      <c r="V66" s="972"/>
      <c r="W66" s="972"/>
      <c r="X66" s="972"/>
      <c r="Y66" s="972"/>
      <c r="Z66" s="972"/>
      <c r="AA66" s="972"/>
      <c r="AB66" s="972"/>
      <c r="AC66" s="972"/>
      <c r="AD66" s="972"/>
      <c r="AE66" s="972"/>
      <c r="AF66" s="972"/>
      <c r="AG66" s="972"/>
      <c r="AH66" s="972"/>
      <c r="AI66" s="972"/>
      <c r="AJ66" s="972"/>
    </row>
    <row r="67" spans="1:36" ht="39" customHeight="1">
      <c r="A67" s="335"/>
      <c r="B67" s="1012" t="s">
        <v>1008</v>
      </c>
      <c r="C67" s="1111"/>
      <c r="D67" s="1013"/>
      <c r="E67" s="1009" t="str">
        <f>IF(E65=""," ",E65/E66)</f>
        <v xml:space="preserve"> </v>
      </c>
      <c r="F67" s="1010"/>
      <c r="G67" s="1011"/>
      <c r="H67" s="1009" t="str">
        <f>IF(H65=""," ",H65/H66)</f>
        <v xml:space="preserve"> </v>
      </c>
      <c r="I67" s="1010"/>
      <c r="J67" s="1011"/>
      <c r="K67" s="1009" t="str">
        <f>IF(K65=""," ",K65/K66)</f>
        <v xml:space="preserve"> </v>
      </c>
      <c r="L67" s="1010"/>
      <c r="M67" s="1011"/>
      <c r="N67" s="1009" t="str">
        <f>IF(N65=""," ",N65/N66)</f>
        <v xml:space="preserve"> </v>
      </c>
      <c r="O67" s="1010"/>
      <c r="P67" s="1011"/>
      <c r="Q67" s="1009" t="str">
        <f>IF(Q65=""," ",Q65/Q66)</f>
        <v xml:space="preserve"> </v>
      </c>
      <c r="R67" s="1010"/>
      <c r="S67" s="1011"/>
      <c r="T67" s="1048"/>
      <c r="U67" s="1059"/>
      <c r="V67" s="972"/>
      <c r="W67" s="972"/>
      <c r="X67" s="972"/>
      <c r="Y67" s="972"/>
      <c r="Z67" s="972"/>
      <c r="AA67" s="972"/>
      <c r="AB67" s="972"/>
      <c r="AC67" s="972"/>
      <c r="AD67" s="972"/>
      <c r="AE67" s="972"/>
      <c r="AF67" s="972"/>
      <c r="AG67" s="972"/>
      <c r="AH67" s="972"/>
      <c r="AI67" s="972"/>
      <c r="AJ67" s="972"/>
    </row>
    <row r="68" spans="1:36" ht="24" customHeight="1">
      <c r="A68" s="1098" t="s">
        <v>268</v>
      </c>
      <c r="B68" s="1098"/>
      <c r="C68" s="1098"/>
      <c r="D68" s="1098"/>
      <c r="E68" s="1098"/>
      <c r="F68" s="1098"/>
      <c r="G68" s="1098"/>
      <c r="H68" s="1098"/>
      <c r="I68" s="1098"/>
      <c r="J68" s="1098"/>
      <c r="K68" s="1098"/>
      <c r="L68" s="1098"/>
      <c r="M68" s="1098"/>
      <c r="N68" s="1098"/>
      <c r="O68" s="1098"/>
      <c r="P68" s="1098"/>
      <c r="Q68" s="1098"/>
      <c r="R68" s="1098"/>
      <c r="S68" s="1098"/>
      <c r="T68" s="1098"/>
      <c r="U68" s="1098"/>
      <c r="V68" s="972"/>
      <c r="W68" s="972"/>
      <c r="X68" s="972"/>
      <c r="Y68" s="972"/>
      <c r="Z68" s="972"/>
      <c r="AA68" s="972"/>
      <c r="AB68" s="972"/>
      <c r="AC68" s="972"/>
      <c r="AD68" s="972"/>
      <c r="AE68" s="972"/>
      <c r="AF68" s="972"/>
      <c r="AG68" s="972"/>
      <c r="AH68" s="972"/>
      <c r="AI68" s="972"/>
      <c r="AJ68" s="972"/>
    </row>
    <row r="69" spans="1:36" ht="40" customHeight="1">
      <c r="A69" s="1102" t="s">
        <v>460</v>
      </c>
      <c r="B69" s="910" t="s">
        <v>819</v>
      </c>
      <c r="C69" s="1099"/>
      <c r="D69" s="1038"/>
      <c r="E69" s="973"/>
      <c r="F69" s="974"/>
      <c r="G69" s="975"/>
      <c r="H69" s="979"/>
      <c r="I69" s="980"/>
      <c r="J69" s="981"/>
      <c r="K69" s="979"/>
      <c r="L69" s="980"/>
      <c r="M69" s="981"/>
      <c r="N69" s="979"/>
      <c r="O69" s="980"/>
      <c r="P69" s="981"/>
      <c r="Q69" s="985"/>
      <c r="R69" s="986"/>
      <c r="S69" s="987"/>
      <c r="T69" s="1044" t="s">
        <v>820</v>
      </c>
      <c r="U69" s="1079"/>
      <c r="V69" s="972"/>
      <c r="W69" s="972"/>
      <c r="X69" s="972"/>
      <c r="Y69" s="972"/>
      <c r="Z69" s="972"/>
      <c r="AA69" s="972"/>
      <c r="AB69" s="972"/>
      <c r="AC69" s="972"/>
      <c r="AD69" s="972"/>
      <c r="AE69" s="972"/>
      <c r="AF69" s="972"/>
      <c r="AG69" s="972"/>
      <c r="AH69" s="972"/>
      <c r="AI69" s="972"/>
      <c r="AJ69" s="972"/>
    </row>
    <row r="70" spans="1:36" ht="18" customHeight="1">
      <c r="A70" s="1103"/>
      <c r="B70" s="912"/>
      <c r="C70" s="1100"/>
      <c r="D70" s="1101"/>
      <c r="E70" s="976"/>
      <c r="F70" s="977"/>
      <c r="G70" s="978"/>
      <c r="H70" s="982"/>
      <c r="I70" s="983"/>
      <c r="J70" s="984"/>
      <c r="K70" s="982"/>
      <c r="L70" s="983"/>
      <c r="M70" s="984"/>
      <c r="N70" s="982"/>
      <c r="O70" s="983"/>
      <c r="P70" s="984"/>
      <c r="Q70" s="988"/>
      <c r="R70" s="989"/>
      <c r="S70" s="990"/>
      <c r="T70" s="1048"/>
      <c r="U70" s="1059"/>
      <c r="V70" s="972"/>
      <c r="W70" s="972"/>
      <c r="X70" s="972"/>
      <c r="Y70" s="972"/>
      <c r="Z70" s="972"/>
      <c r="AA70" s="972"/>
      <c r="AB70" s="972"/>
      <c r="AC70" s="972"/>
      <c r="AD70" s="972"/>
      <c r="AE70" s="972"/>
      <c r="AF70" s="972"/>
      <c r="AG70" s="972"/>
      <c r="AH70" s="972"/>
      <c r="AI70" s="972"/>
      <c r="AJ70" s="972"/>
    </row>
    <row r="71" spans="1:36" s="972" customFormat="1" ht="18" customHeight="1"/>
    <row r="72" spans="1:36" s="972" customFormat="1" ht="18" customHeight="1"/>
    <row r="73" spans="1:36" s="972" customFormat="1" ht="18" customHeight="1"/>
    <row r="74" spans="1:36" s="972" customFormat="1" ht="18" customHeight="1"/>
    <row r="75" spans="1:36" s="972" customFormat="1" ht="18" customHeight="1"/>
    <row r="76" spans="1:36" s="972" customFormat="1" ht="18" customHeight="1"/>
    <row r="77" spans="1:36" s="972" customFormat="1" ht="18" customHeight="1"/>
    <row r="78" spans="1:36" s="972" customFormat="1" ht="18" customHeight="1"/>
    <row r="79" spans="1:36" s="972" customFormat="1"/>
    <row r="80" spans="1:36" s="972" customFormat="1"/>
    <row r="81" s="972" customFormat="1"/>
    <row r="82" s="972" customFormat="1"/>
    <row r="83" s="972" customFormat="1"/>
    <row r="84" s="972" customFormat="1"/>
    <row r="85" s="972" customFormat="1"/>
    <row r="86" s="972" customFormat="1"/>
    <row r="87" s="972" customFormat="1"/>
    <row r="88" s="972" customFormat="1"/>
    <row r="89" s="972" customFormat="1"/>
    <row r="90" s="972" customFormat="1"/>
    <row r="91" s="972" customFormat="1"/>
    <row r="92" s="972" customFormat="1"/>
    <row r="93" s="972" customFormat="1"/>
    <row r="94" s="972" customFormat="1"/>
    <row r="95" s="972" customFormat="1"/>
    <row r="96" s="972" customFormat="1"/>
    <row r="97" s="972" customFormat="1"/>
    <row r="98" s="972" customFormat="1"/>
    <row r="99" s="972" customFormat="1"/>
    <row r="100" s="972" customFormat="1"/>
    <row r="101" s="972" customFormat="1"/>
    <row r="102" s="972" customFormat="1"/>
    <row r="103" s="972" customFormat="1"/>
    <row r="104" s="972" customFormat="1"/>
    <row r="105" s="972" customFormat="1"/>
    <row r="106" s="972" customFormat="1"/>
    <row r="107" s="972" customFormat="1"/>
    <row r="108" s="972" customFormat="1"/>
    <row r="109" s="972" customFormat="1"/>
    <row r="110" s="972" customFormat="1"/>
    <row r="111" s="972" customFormat="1"/>
    <row r="112" s="972" customFormat="1"/>
    <row r="113" s="972" customFormat="1"/>
    <row r="114" s="972" customFormat="1"/>
    <row r="115" s="972" customFormat="1"/>
    <row r="116" s="972" customFormat="1"/>
    <row r="117" s="972" customFormat="1"/>
    <row r="118" s="972" customFormat="1"/>
    <row r="119" s="972" customFormat="1"/>
    <row r="120" s="972" customFormat="1"/>
    <row r="121" s="972" customFormat="1"/>
    <row r="122" s="972" customFormat="1"/>
    <row r="123" s="972" customFormat="1"/>
    <row r="124" s="972" customFormat="1"/>
    <row r="125" s="972" customFormat="1"/>
    <row r="126" s="972" customFormat="1"/>
    <row r="127" s="972" customFormat="1"/>
    <row r="128" s="972" customFormat="1"/>
    <row r="129" spans="1:21" s="972" customFormat="1"/>
    <row r="130" spans="1:21" s="972" customFormat="1"/>
    <row r="131" spans="1:21" s="972" customFormat="1"/>
    <row r="132" spans="1:21">
      <c r="A132" s="372"/>
      <c r="B132" s="372"/>
      <c r="C132" s="372"/>
      <c r="D132" s="372"/>
      <c r="E132" s="372"/>
      <c r="F132" s="372"/>
      <c r="G132" s="372"/>
      <c r="H132" s="372"/>
      <c r="I132" s="372"/>
      <c r="J132" s="372"/>
      <c r="K132" s="372"/>
      <c r="L132" s="372"/>
      <c r="M132" s="372"/>
      <c r="N132" s="372"/>
      <c r="O132" s="372"/>
      <c r="P132" s="372"/>
      <c r="Q132" s="372"/>
      <c r="R132" s="372"/>
      <c r="S132" s="372"/>
      <c r="T132" s="372"/>
      <c r="U132" s="372"/>
    </row>
    <row r="133" spans="1:21">
      <c r="A133" s="372"/>
      <c r="B133" s="372"/>
      <c r="C133" s="372"/>
      <c r="D133" s="372"/>
      <c r="E133" s="372"/>
      <c r="F133" s="372"/>
      <c r="G133" s="372"/>
      <c r="H133" s="372"/>
      <c r="I133" s="372"/>
      <c r="J133" s="372"/>
      <c r="K133" s="372"/>
      <c r="L133" s="372"/>
      <c r="M133" s="372"/>
      <c r="N133" s="372"/>
      <c r="O133" s="372"/>
      <c r="P133" s="372"/>
      <c r="Q133" s="372"/>
      <c r="R133" s="372"/>
      <c r="S133" s="372"/>
      <c r="T133" s="372"/>
      <c r="U133" s="372"/>
    </row>
    <row r="134" spans="1:21">
      <c r="A134" s="372"/>
      <c r="B134" s="372"/>
      <c r="C134" s="372"/>
      <c r="D134" s="372"/>
      <c r="E134" s="372"/>
      <c r="F134" s="372"/>
      <c r="G134" s="372"/>
      <c r="H134" s="372"/>
      <c r="I134" s="372"/>
      <c r="J134" s="372"/>
      <c r="K134" s="372"/>
      <c r="L134" s="372"/>
      <c r="M134" s="372"/>
      <c r="N134" s="372"/>
      <c r="O134" s="372"/>
      <c r="P134" s="372"/>
      <c r="Q134" s="372"/>
      <c r="R134" s="372"/>
      <c r="S134" s="372"/>
      <c r="T134" s="372"/>
      <c r="U134" s="372"/>
    </row>
    <row r="135" spans="1:21">
      <c r="A135" s="372"/>
      <c r="B135" s="372"/>
      <c r="C135" s="372"/>
      <c r="D135" s="372"/>
      <c r="E135" s="372"/>
      <c r="F135" s="372"/>
      <c r="G135" s="372"/>
      <c r="H135" s="372"/>
      <c r="I135" s="372"/>
      <c r="J135" s="372"/>
      <c r="K135" s="372"/>
      <c r="L135" s="372"/>
      <c r="M135" s="372"/>
      <c r="N135" s="372"/>
      <c r="O135" s="372"/>
      <c r="P135" s="372"/>
      <c r="Q135" s="372"/>
      <c r="R135" s="372"/>
      <c r="S135" s="372"/>
      <c r="T135" s="372"/>
      <c r="U135" s="372"/>
    </row>
  </sheetData>
  <sheetProtection algorithmName="SHA-512" hashValue="gPnUNTZ33bMec8lw7co8WL/NJulaqFu/JIXF7C5nR3g8nIKij4vMCN04SrxkhmeG+mnelpakFU5ztRGPc7agnQ==" saltValue="Sf/6Ljih9YF3dqtsZf+49Q==" spinCount="100000" sheet="1" formatRows="0" insertHyperlinks="0"/>
  <mergeCells count="190">
    <mergeCell ref="T1:U1"/>
    <mergeCell ref="T37:U37"/>
    <mergeCell ref="T7:U8"/>
    <mergeCell ref="T2:U2"/>
    <mergeCell ref="Q46:S46"/>
    <mergeCell ref="A38:S38"/>
    <mergeCell ref="N8:P8"/>
    <mergeCell ref="B1:C1"/>
    <mergeCell ref="N1:P1"/>
    <mergeCell ref="Q1:S1"/>
    <mergeCell ref="H7:J7"/>
    <mergeCell ref="K7:M7"/>
    <mergeCell ref="N7:P7"/>
    <mergeCell ref="E1:G1"/>
    <mergeCell ref="A2:S2"/>
    <mergeCell ref="H1:J1"/>
    <mergeCell ref="B9:C9"/>
    <mergeCell ref="B15:C15"/>
    <mergeCell ref="A22:U22"/>
    <mergeCell ref="A10:U10"/>
    <mergeCell ref="H9:S9"/>
    <mergeCell ref="T16:U16"/>
    <mergeCell ref="T17:U17"/>
    <mergeCell ref="T18:U20"/>
    <mergeCell ref="T65:U67"/>
    <mergeCell ref="A68:U68"/>
    <mergeCell ref="B69:D70"/>
    <mergeCell ref="T69:U70"/>
    <mergeCell ref="A59:U59"/>
    <mergeCell ref="A69:A70"/>
    <mergeCell ref="B49:C51"/>
    <mergeCell ref="B52:C58"/>
    <mergeCell ref="A49:A51"/>
    <mergeCell ref="A52:A58"/>
    <mergeCell ref="A60:A63"/>
    <mergeCell ref="B60:C63"/>
    <mergeCell ref="B67:D67"/>
    <mergeCell ref="K65:M65"/>
    <mergeCell ref="Q65:S65"/>
    <mergeCell ref="D60:D63"/>
    <mergeCell ref="B66:D66"/>
    <mergeCell ref="E66:G66"/>
    <mergeCell ref="H66:J66"/>
    <mergeCell ref="B64:C64"/>
    <mergeCell ref="Q66:S66"/>
    <mergeCell ref="B65:D65"/>
    <mergeCell ref="N67:P67"/>
    <mergeCell ref="K66:M66"/>
    <mergeCell ref="T48:U48"/>
    <mergeCell ref="T49:U58"/>
    <mergeCell ref="E60:U63"/>
    <mergeCell ref="E64:U64"/>
    <mergeCell ref="T32:U35"/>
    <mergeCell ref="T36:U36"/>
    <mergeCell ref="T39:U43"/>
    <mergeCell ref="T44:U45"/>
    <mergeCell ref="T46:U47"/>
    <mergeCell ref="H44:J44"/>
    <mergeCell ref="H40:J40"/>
    <mergeCell ref="Q45:S45"/>
    <mergeCell ref="E49:G51"/>
    <mergeCell ref="H49:J51"/>
    <mergeCell ref="K49:M51"/>
    <mergeCell ref="N49:P51"/>
    <mergeCell ref="H47:J47"/>
    <mergeCell ref="K47:M47"/>
    <mergeCell ref="N47:P47"/>
    <mergeCell ref="E46:G46"/>
    <mergeCell ref="K40:M40"/>
    <mergeCell ref="E43:G43"/>
    <mergeCell ref="K43:M43"/>
    <mergeCell ref="N43:P43"/>
    <mergeCell ref="T23:U26"/>
    <mergeCell ref="T27:U27"/>
    <mergeCell ref="T30:U31"/>
    <mergeCell ref="Q17:S17"/>
    <mergeCell ref="B12:C12"/>
    <mergeCell ref="B13:C13"/>
    <mergeCell ref="B14:C14"/>
    <mergeCell ref="Q16:S16"/>
    <mergeCell ref="B18:C18"/>
    <mergeCell ref="B19:C19"/>
    <mergeCell ref="B20:C20"/>
    <mergeCell ref="N30:P30"/>
    <mergeCell ref="B31:C31"/>
    <mergeCell ref="T3:U6"/>
    <mergeCell ref="E6:S6"/>
    <mergeCell ref="K46:M46"/>
    <mergeCell ref="N46:P46"/>
    <mergeCell ref="A48:S48"/>
    <mergeCell ref="B46:C46"/>
    <mergeCell ref="Q47:S47"/>
    <mergeCell ref="E44:G44"/>
    <mergeCell ref="B40:C40"/>
    <mergeCell ref="B45:C45"/>
    <mergeCell ref="B44:C44"/>
    <mergeCell ref="N44:P44"/>
    <mergeCell ref="Q44:S44"/>
    <mergeCell ref="H43:J43"/>
    <mergeCell ref="Q43:S43"/>
    <mergeCell ref="B43:C43"/>
    <mergeCell ref="Q40:S40"/>
    <mergeCell ref="B33:C33"/>
    <mergeCell ref="B34:C34"/>
    <mergeCell ref="B27:C27"/>
    <mergeCell ref="T9:U9"/>
    <mergeCell ref="T11:U15"/>
    <mergeCell ref="E40:G40"/>
    <mergeCell ref="E47:G47"/>
    <mergeCell ref="D49:D58"/>
    <mergeCell ref="B47:C47"/>
    <mergeCell ref="K44:M44"/>
    <mergeCell ref="K16:M16"/>
    <mergeCell ref="N16:P16"/>
    <mergeCell ref="H20:J20"/>
    <mergeCell ref="K20:M20"/>
    <mergeCell ref="N20:P20"/>
    <mergeCell ref="A37:S37"/>
    <mergeCell ref="A29:S29"/>
    <mergeCell ref="N31:P31"/>
    <mergeCell ref="B35:C35"/>
    <mergeCell ref="Q20:S20"/>
    <mergeCell ref="B16:C16"/>
    <mergeCell ref="E16:G16"/>
    <mergeCell ref="E20:G20"/>
    <mergeCell ref="B32:C32"/>
    <mergeCell ref="B25:C25"/>
    <mergeCell ref="B26:C26"/>
    <mergeCell ref="B30:C30"/>
    <mergeCell ref="K1:M1"/>
    <mergeCell ref="B7:C7"/>
    <mergeCell ref="E7:G7"/>
    <mergeCell ref="Q7:S7"/>
    <mergeCell ref="B4:C4"/>
    <mergeCell ref="B3:C3"/>
    <mergeCell ref="B5:C5"/>
    <mergeCell ref="B6:C6"/>
    <mergeCell ref="Q8:S8"/>
    <mergeCell ref="B8:C8"/>
    <mergeCell ref="E8:G8"/>
    <mergeCell ref="H8:J8"/>
    <mergeCell ref="K8:M8"/>
    <mergeCell ref="K67:M67"/>
    <mergeCell ref="H65:J65"/>
    <mergeCell ref="Q39:S39"/>
    <mergeCell ref="N40:P40"/>
    <mergeCell ref="N42:P42"/>
    <mergeCell ref="Q42:S42"/>
    <mergeCell ref="B23:C23"/>
    <mergeCell ref="B24:C24"/>
    <mergeCell ref="B11:C11"/>
    <mergeCell ref="E18:S19"/>
    <mergeCell ref="B17:C17"/>
    <mergeCell ref="E17:G17"/>
    <mergeCell ref="H17:J17"/>
    <mergeCell ref="K17:M17"/>
    <mergeCell ref="N17:P17"/>
    <mergeCell ref="B36:C36"/>
    <mergeCell ref="B39:C39"/>
    <mergeCell ref="E39:G39"/>
    <mergeCell ref="H39:J39"/>
    <mergeCell ref="K39:M39"/>
    <mergeCell ref="K42:M42"/>
    <mergeCell ref="B42:C42"/>
    <mergeCell ref="E42:G42"/>
    <mergeCell ref="H42:J42"/>
    <mergeCell ref="N65:P65"/>
    <mergeCell ref="N66:P66"/>
    <mergeCell ref="H46:J46"/>
    <mergeCell ref="A41:S41"/>
    <mergeCell ref="N39:P39"/>
    <mergeCell ref="H16:J16"/>
    <mergeCell ref="E45:P45"/>
    <mergeCell ref="A71:XFD131"/>
    <mergeCell ref="V1:AJ70"/>
    <mergeCell ref="E69:G70"/>
    <mergeCell ref="H69:J70"/>
    <mergeCell ref="K69:M70"/>
    <mergeCell ref="N69:P70"/>
    <mergeCell ref="Q69:S70"/>
    <mergeCell ref="Q49:S51"/>
    <mergeCell ref="E52:G58"/>
    <mergeCell ref="H52:J58"/>
    <mergeCell ref="K52:M58"/>
    <mergeCell ref="N52:P58"/>
    <mergeCell ref="Q52:S58"/>
    <mergeCell ref="Q67:S67"/>
    <mergeCell ref="E65:G65"/>
    <mergeCell ref="E67:G67"/>
    <mergeCell ref="H67:J67"/>
  </mergeCells>
  <conditionalFormatting sqref="A6:C6">
    <cfRule type="expression" dxfId="109" priority="27">
      <formula>$D$5="Fiscal/Financial year"</formula>
    </cfRule>
  </conditionalFormatting>
  <conditionalFormatting sqref="A9:C9">
    <cfRule type="expression" dxfId="108" priority="31" stopIfTrue="1">
      <formula>SUM($E$7:$S$7)&lt;0.95</formula>
    </cfRule>
  </conditionalFormatting>
  <conditionalFormatting sqref="A12:C13">
    <cfRule type="expression" dxfId="107" priority="32">
      <formula>$D$11="No"</formula>
    </cfRule>
  </conditionalFormatting>
  <conditionalFormatting sqref="A19:C19">
    <cfRule type="expression" dxfId="106" priority="136">
      <formula>$D$18="Hyperlink"</formula>
    </cfRule>
  </conditionalFormatting>
  <conditionalFormatting sqref="A30:C31">
    <cfRule type="expression" dxfId="105" priority="35">
      <formula>$N$8="I confirm the FI will comply with the FINZ requirements"</formula>
    </cfRule>
  </conditionalFormatting>
  <conditionalFormatting sqref="A44:C44">
    <cfRule type="expression" dxfId="104" priority="1">
      <formula>$Q$43="Yes"</formula>
    </cfRule>
    <cfRule type="expression" dxfId="103" priority="5">
      <formula>$H$43="Yes"</formula>
    </cfRule>
    <cfRule type="expression" dxfId="102" priority="4">
      <formula>$E$43="Yes"</formula>
    </cfRule>
    <cfRule type="expression" dxfId="101" priority="3">
      <formula>$K$43="Yes"</formula>
    </cfRule>
    <cfRule type="expression" dxfId="100" priority="2">
      <formula>$N$43="Yes"</formula>
    </cfRule>
  </conditionalFormatting>
  <conditionalFormatting sqref="A45:C45">
    <cfRule type="expression" dxfId="99" priority="34">
      <formula>$Q$8="I confirm the FI will comply with the FINZ requirements"</formula>
    </cfRule>
  </conditionalFormatting>
  <conditionalFormatting sqref="D6">
    <cfRule type="expression" dxfId="98" priority="135">
      <formula>$D$5="Fiscal/Financial year"</formula>
    </cfRule>
  </conditionalFormatting>
  <conditionalFormatting sqref="D7">
    <cfRule type="expression" dxfId="97" priority="24">
      <formula>SUM($E$7:$S$7)&gt;100%</formula>
    </cfRule>
  </conditionalFormatting>
  <conditionalFormatting sqref="D9">
    <cfRule type="expression" dxfId="96" priority="23">
      <formula>D9="No"</formula>
    </cfRule>
    <cfRule type="expression" dxfId="95" priority="134">
      <formula>SUM($E$7:$S$7)&lt;0.95</formula>
    </cfRule>
  </conditionalFormatting>
  <conditionalFormatting sqref="D12:D13">
    <cfRule type="expression" dxfId="94" priority="55">
      <formula>$D$11="No"</formula>
    </cfRule>
  </conditionalFormatting>
  <conditionalFormatting sqref="D14:D15 D60:D64">
    <cfRule type="expression" dxfId="93" priority="21">
      <formula>D14="No"</formula>
    </cfRule>
  </conditionalFormatting>
  <conditionalFormatting sqref="D18">
    <cfRule type="expression" dxfId="92" priority="123">
      <formula>$N$8="I confirm the FI will comply with the FINZ requirements"</formula>
    </cfRule>
    <cfRule type="expression" dxfId="91" priority="26">
      <formula>$K$8="I confirm the FI will comply with the FINZ requirements"</formula>
    </cfRule>
    <cfRule type="expression" dxfId="90" priority="126">
      <formula>$E$8="I confirm the FI will comply with the FINZ requirements"</formula>
    </cfRule>
    <cfRule type="expression" dxfId="89" priority="122">
      <formula>$Q$8="I confirm the FI will comply with the FINZ requirements"</formula>
    </cfRule>
    <cfRule type="expression" dxfId="88" priority="125">
      <formula>$H$8="I confirm the FI will comply with the FINZ requirements"</formula>
    </cfRule>
  </conditionalFormatting>
  <conditionalFormatting sqref="D19">
    <cfRule type="expression" dxfId="87" priority="25">
      <formula>$D$18="Hyperlink"</formula>
    </cfRule>
  </conditionalFormatting>
  <conditionalFormatting sqref="D25:D27">
    <cfRule type="expression" dxfId="86" priority="17">
      <formula>D25="No"</formula>
    </cfRule>
  </conditionalFormatting>
  <conditionalFormatting sqref="D32:D36">
    <cfRule type="expression" dxfId="85" priority="8">
      <formula>D32="No"</formula>
    </cfRule>
  </conditionalFormatting>
  <conditionalFormatting sqref="E16:G17 E20:G20 E39:G40 E42:G43 E46:G47 E49:G51">
    <cfRule type="expression" dxfId="84" priority="120">
      <formula>$E$8="I confirm the FI will comply with the FINZ requirements"</formula>
    </cfRule>
  </conditionalFormatting>
  <conditionalFormatting sqref="E44:G44">
    <cfRule type="expression" dxfId="83" priority="90">
      <formula>$E$43="Yes"</formula>
    </cfRule>
  </conditionalFormatting>
  <conditionalFormatting sqref="E52:G58">
    <cfRule type="expression" dxfId="82" priority="42">
      <formula>$E$49="Yes"</formula>
    </cfRule>
  </conditionalFormatting>
  <conditionalFormatting sqref="E65:G66 E69:G70">
    <cfRule type="expression" dxfId="81" priority="30">
      <formula>$E$8="I confirm the FI will comply with the FINZ requirements"</formula>
    </cfRule>
  </conditionalFormatting>
  <conditionalFormatting sqref="H16:J17 H20:J20 H39:J40 H42:J43 H46:J47 H49:J51">
    <cfRule type="expression" dxfId="80" priority="119">
      <formula>$H$8="I confirm the FI will comply with the FINZ requirements"</formula>
    </cfRule>
  </conditionalFormatting>
  <conditionalFormatting sqref="H44:J44">
    <cfRule type="expression" dxfId="79" priority="89">
      <formula>$H$43="Yes"</formula>
    </cfRule>
  </conditionalFormatting>
  <conditionalFormatting sqref="H52:J58">
    <cfRule type="expression" dxfId="78" priority="41">
      <formula>$H$49="Yes"</formula>
    </cfRule>
  </conditionalFormatting>
  <conditionalFormatting sqref="H65:J66 H69">
    <cfRule type="expression" dxfId="77" priority="65">
      <formula>$H$8="I confirm the FI will comply with the FINZ requirements"</formula>
    </cfRule>
  </conditionalFormatting>
  <conditionalFormatting sqref="K52">
    <cfRule type="expression" dxfId="76" priority="47">
      <formula>$K$49="Yes"</formula>
    </cfRule>
  </conditionalFormatting>
  <conditionalFormatting sqref="K8:M8 K16:M17 K20:M20 K39:M40 K42:M43 K46:M47 K49:M51">
    <cfRule type="expression" dxfId="75" priority="118">
      <formula>$K$8="I confirm the FI will comply with the FINZ requirements"</formula>
    </cfRule>
  </conditionalFormatting>
  <conditionalFormatting sqref="K44:M44">
    <cfRule type="expression" dxfId="74" priority="88">
      <formula>$K$43="Yes"</formula>
    </cfRule>
  </conditionalFormatting>
  <conditionalFormatting sqref="K65:M66 K69">
    <cfRule type="expression" dxfId="73" priority="74">
      <formula>$K$8="I confirm the FI will comply with the FINZ requirements"</formula>
    </cfRule>
  </conditionalFormatting>
  <conditionalFormatting sqref="N52">
    <cfRule type="expression" dxfId="72" priority="46">
      <formula>$N$49="Yes"</formula>
    </cfRule>
  </conditionalFormatting>
  <conditionalFormatting sqref="N30:P31 N16:P17 N20:P20 N39:P40 N42:P43 N46:P47 N49:P51">
    <cfRule type="expression" dxfId="71" priority="117">
      <formula>$N$8="I confirm the FI will comply with the FINZ requirements"</formula>
    </cfRule>
  </conditionalFormatting>
  <conditionalFormatting sqref="N30:P31">
    <cfRule type="expression" dxfId="70" priority="98">
      <formula>$N$30="Yes"</formula>
    </cfRule>
    <cfRule type="expression" dxfId="69" priority="14">
      <formula>N30="No"</formula>
    </cfRule>
  </conditionalFormatting>
  <conditionalFormatting sqref="N44:P44">
    <cfRule type="expression" dxfId="68" priority="87">
      <formula>$N$43="Yes"</formula>
    </cfRule>
  </conditionalFormatting>
  <conditionalFormatting sqref="N65:P66 N69">
    <cfRule type="expression" dxfId="67" priority="99">
      <formula>$N$8="I confirm the FI will comply with the FINZ requirements"</formula>
    </cfRule>
  </conditionalFormatting>
  <conditionalFormatting sqref="Q52">
    <cfRule type="expression" dxfId="66" priority="45">
      <formula>$Q$49="Yes"</formula>
    </cfRule>
  </conditionalFormatting>
  <conditionalFormatting sqref="Q16:S17 Q20:S20 Q39:S40 Q42:S43 Q49:S51">
    <cfRule type="expression" dxfId="65" priority="116">
      <formula>$Q$8="I confirm the FI will comply with the FINZ requirements"</formula>
    </cfRule>
  </conditionalFormatting>
  <conditionalFormatting sqref="Q44:S45">
    <cfRule type="expression" dxfId="64" priority="86">
      <formula>$Q$43="Yes"</formula>
    </cfRule>
  </conditionalFormatting>
  <conditionalFormatting sqref="Q45:S47">
    <cfRule type="expression" dxfId="63" priority="36">
      <formula>$Q$8="I confirm the FI will comply with the FINZ requirements"</formula>
    </cfRule>
  </conditionalFormatting>
  <conditionalFormatting sqref="Q65:S66 Q69">
    <cfRule type="expression" dxfId="62" priority="97">
      <formula>$Q$8="I confirm the FI will comply with the FINZ requirements"</formula>
    </cfRule>
  </conditionalFormatting>
  <dataValidations count="17">
    <dataValidation type="list" allowBlank="1" showErrorMessage="1" sqref="D5" xr:uid="{790C7AF1-9E03-CC48-9C5B-BAB7D9307D9E}">
      <formula1>"Calendar year,Fiscal/Financial year"</formula1>
    </dataValidation>
    <dataValidation type="list" allowBlank="1" showErrorMessage="1" sqref="D4 D9 D11 D13:D15 N30:N31 E43 D24:D27 D36 Q43 K43 N43 H43 D32:D33" xr:uid="{01CBEDAB-5987-0646-A650-6D5ED8B7A050}">
      <formula1>"Yes,No"</formula1>
    </dataValidation>
    <dataValidation type="decimal" allowBlank="1" showDropDown="1" sqref="Q7 K7 N7 D7:H7 E17 E20 Q17 Q20 N17 N20 K17 K20 H17 H20" xr:uid="{95CF48C3-B4E5-EB4E-B85F-2D6387179E8F}">
      <formula1>0</formula1>
      <formula2>1</formula2>
    </dataValidation>
    <dataValidation type="list" allowBlank="1" showErrorMessage="1" sqref="E8 H8 K8 N8 Q8" xr:uid="{2C5BC7D3-50BD-8A49-8732-F441FB96B251}">
      <formula1>"I confirm the FI will comply with the FINZ requirements,The FI will exclude this financial activity"</formula1>
    </dataValidation>
    <dataValidation type="list" allowBlank="1" showErrorMessage="1" sqref="N17" xr:uid="{8B88A7A9-5DE6-0B46-86CD-2B0C298BAD7D}">
      <formula1>"Gross Written Premium"</formula1>
    </dataValidation>
    <dataValidation type="list" allowBlank="1" showErrorMessage="1" sqref="H17" xr:uid="{A9E65281-40DF-7C46-A86B-06B4CE0EB210}">
      <formula1>"Assets under management,Invested capital,Asset value"</formula1>
    </dataValidation>
    <dataValidation type="list" allowBlank="1" showErrorMessage="1" sqref="K17" xr:uid="{67138935-248A-E941-ABAC-C89C62678756}">
      <formula1>"Assets under ownership,Asets under control"</formula1>
    </dataValidation>
    <dataValidation type="list" allowBlank="1" showErrorMessage="1" sqref="E16:E17" xr:uid="{656196B3-B0D1-2049-B2FD-B84C1BD30999}">
      <formula1>"Loan commitment,Loan amount,Exposure at default"</formula1>
    </dataValidation>
    <dataValidation allowBlank="1" showErrorMessage="1" sqref="D19 E45" xr:uid="{FA91E9E1-6CB5-3C4F-A1B7-BBBB81EF6A7F}"/>
    <dataValidation type="list" allowBlank="1" showErrorMessage="1" sqref="Q16:Q17" xr:uid="{F3A24C37-12D8-894A-99BA-5D4C07B574B6}">
      <formula1>" Amount issued"</formula1>
    </dataValidation>
    <dataValidation type="list" allowBlank="1" showInputMessage="1" showErrorMessage="1" sqref="D64 E49 H49 K49 N49 Q49 D60" xr:uid="{51ABE4FD-587C-5D42-9C20-F722C20E7761}">
      <formula1>"Yes, No"</formula1>
    </dataValidation>
    <dataValidation type="list" allowBlank="1" showErrorMessage="1" sqref="D3 D23 D12" xr:uid="{F5BE82EC-534B-E847-A98E-326C43FA376D}">
      <formula1>"2020,2021,2022,2023,2024,2025"</formula1>
    </dataValidation>
    <dataValidation type="list" allowBlank="1" showErrorMessage="1" sqref="D34:D35" xr:uid="{F5A2DEF7-E2BC-124B-B3CF-D336F209208D}">
      <formula1>"Yes,No, N/A: No exposure"</formula1>
    </dataValidation>
    <dataValidation type="list" allowBlank="1" showInputMessage="1" showErrorMessage="1" sqref="D18" xr:uid="{2B431A55-164F-9140-B33E-E227245AC6B9}">
      <formula1>"Hyperlink,Document uploaded"</formula1>
    </dataValidation>
    <dataValidation type="list" allowBlank="1" showErrorMessage="1" sqref="K16:M16" xr:uid="{A39526C4-AC89-3940-A8BE-95BB151EA720}">
      <formula1>"Assets under management, Invested capital, Asset value  "</formula1>
    </dataValidation>
    <dataValidation type="list" allowBlank="1" showErrorMessage="1" sqref="H16:J16" xr:uid="{FAABE5CE-0B44-A347-8796-B59618756DD5}">
      <formula1>"Assets under ownership ,Assets under control  "</formula1>
    </dataValidation>
    <dataValidation type="list" allowBlank="1" showErrorMessage="1" sqref="N16:P16" xr:uid="{7D90BFDD-AAF0-564D-AD8D-7869C4BF533B}">
      <formula1>"Gross written premium"</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A41A6-85D6-4345-AECF-6926D2B18B8B}">
  <sheetPr codeName="Sheet10">
    <tabColor rgb="FF3289B7"/>
  </sheetPr>
  <dimension ref="A1:XFD530"/>
  <sheetViews>
    <sheetView zoomScaleNormal="100" workbookViewId="0">
      <pane ySplit="1" topLeftCell="A2" activePane="bottomLeft" state="frozen"/>
      <selection pane="bottomLeft" activeCell="B3" sqref="B3:F3"/>
    </sheetView>
  </sheetViews>
  <sheetFormatPr baseColWidth="10" defaultColWidth="14.5" defaultRowHeight="52" customHeight="1" outlineLevelRow="1"/>
  <cols>
    <col min="1" max="3" width="10.6640625" style="428" customWidth="1"/>
    <col min="4" max="4" width="11.83203125" style="428" customWidth="1"/>
    <col min="5" max="5" width="13.83203125" style="428" customWidth="1"/>
    <col min="6" max="6" width="14.1640625" style="428" customWidth="1"/>
    <col min="7" max="7" width="13.33203125" style="428" customWidth="1"/>
    <col min="8" max="8" width="13.6640625" style="428" customWidth="1"/>
    <col min="9" max="9" width="10.6640625" style="428" customWidth="1"/>
    <col min="10" max="10" width="19" style="428" customWidth="1"/>
    <col min="11" max="11" width="19.6640625" style="428" customWidth="1"/>
    <col min="12" max="12" width="22.83203125" style="428" customWidth="1"/>
    <col min="13" max="13" width="12" style="428" customWidth="1"/>
    <col min="14" max="14" width="12.1640625" style="428" customWidth="1"/>
    <col min="15" max="15" width="10.83203125" style="428" customWidth="1"/>
    <col min="16" max="16" width="10.5" style="428" customWidth="1"/>
    <col min="17" max="20" width="10.6640625" style="428" customWidth="1"/>
    <col min="21" max="30" width="14.5" style="428" hidden="1" customWidth="1"/>
    <col min="31" max="40" width="0" style="428" hidden="1" customWidth="1"/>
    <col min="41" max="41" width="14.5" style="429"/>
    <col min="42" max="42" width="14.5" style="430"/>
    <col min="43" max="56" width="14.5" style="429"/>
    <col min="57" max="16384" width="14.5" style="428"/>
  </cols>
  <sheetData>
    <row r="1" spans="1:56" s="425" customFormat="1" ht="52" customHeight="1" thickBot="1">
      <c r="A1" s="478" t="s">
        <v>19</v>
      </c>
      <c r="B1" s="1376" t="s">
        <v>20</v>
      </c>
      <c r="C1" s="1377"/>
      <c r="D1" s="1377"/>
      <c r="E1" s="1377"/>
      <c r="F1" s="1378"/>
      <c r="G1" s="1376" t="s">
        <v>21</v>
      </c>
      <c r="H1" s="1377"/>
      <c r="I1" s="1377"/>
      <c r="J1" s="1377"/>
      <c r="K1" s="1377"/>
      <c r="L1" s="1378"/>
      <c r="M1" s="1376" t="s">
        <v>22</v>
      </c>
      <c r="N1" s="1377"/>
      <c r="O1" s="1377"/>
      <c r="P1" s="1377"/>
      <c r="Q1" s="1377"/>
      <c r="R1" s="1377"/>
      <c r="S1" s="1377"/>
      <c r="T1" s="1377"/>
      <c r="AO1" s="426"/>
      <c r="AP1" s="427"/>
      <c r="AQ1" s="426"/>
      <c r="AR1" s="426"/>
      <c r="AS1" s="426"/>
      <c r="AT1" s="426"/>
      <c r="AU1" s="426"/>
      <c r="AV1" s="426"/>
      <c r="AW1" s="426"/>
      <c r="AX1" s="426"/>
      <c r="AY1" s="426"/>
      <c r="AZ1" s="426"/>
      <c r="BA1" s="426"/>
      <c r="BB1" s="426"/>
      <c r="BC1" s="426"/>
      <c r="BD1" s="426"/>
    </row>
    <row r="2" spans="1:56" s="425" customFormat="1" ht="31" customHeight="1" thickTop="1" thickBot="1">
      <c r="A2" s="1370" t="s">
        <v>89</v>
      </c>
      <c r="B2" s="1370"/>
      <c r="C2" s="1370"/>
      <c r="D2" s="1370"/>
      <c r="E2" s="1370"/>
      <c r="F2" s="1370"/>
      <c r="G2" s="1370"/>
      <c r="H2" s="1370"/>
      <c r="I2" s="1370"/>
      <c r="J2" s="1370"/>
      <c r="K2" s="1370"/>
      <c r="L2" s="1370"/>
      <c r="M2" s="1370"/>
      <c r="N2" s="1370"/>
      <c r="O2" s="1370"/>
      <c r="P2" s="1370"/>
      <c r="Q2" s="1370"/>
      <c r="R2" s="1370"/>
      <c r="S2" s="1370"/>
      <c r="T2" s="1370"/>
      <c r="AO2" s="426"/>
      <c r="AP2" s="427"/>
      <c r="AQ2" s="426"/>
      <c r="AR2" s="426"/>
      <c r="AS2" s="426"/>
      <c r="AT2" s="426"/>
      <c r="AU2" s="426"/>
      <c r="AV2" s="426"/>
      <c r="AW2" s="426"/>
      <c r="AX2" s="426"/>
      <c r="AY2" s="426"/>
      <c r="AZ2" s="426"/>
      <c r="BA2" s="426"/>
      <c r="BB2" s="426"/>
      <c r="BC2" s="426"/>
      <c r="BD2" s="426"/>
    </row>
    <row r="3" spans="1:56" ht="112" customHeight="1" thickTop="1" thickBot="1">
      <c r="A3" s="202" t="s">
        <v>484</v>
      </c>
      <c r="B3" s="1499" t="s">
        <v>879</v>
      </c>
      <c r="C3" s="1499"/>
      <c r="D3" s="1499"/>
      <c r="E3" s="1499"/>
      <c r="F3" s="1499"/>
      <c r="G3" s="1500"/>
      <c r="H3" s="1500"/>
      <c r="I3" s="1500"/>
      <c r="J3" s="1500"/>
      <c r="K3" s="1500"/>
      <c r="L3" s="1500"/>
      <c r="M3" s="1501" t="s">
        <v>751</v>
      </c>
      <c r="N3" s="1501"/>
      <c r="O3" s="1501"/>
      <c r="P3" s="1501"/>
      <c r="Q3" s="1501"/>
      <c r="R3" s="1501"/>
      <c r="S3" s="1501"/>
      <c r="T3" s="1501"/>
    </row>
    <row r="4" spans="1:56" ht="31" customHeight="1" thickTop="1" thickBot="1">
      <c r="A4" s="1370" t="s">
        <v>90</v>
      </c>
      <c r="B4" s="1370"/>
      <c r="C4" s="1370"/>
      <c r="D4" s="1370"/>
      <c r="E4" s="1370"/>
      <c r="F4" s="1370"/>
      <c r="G4" s="1370"/>
      <c r="H4" s="1370"/>
      <c r="I4" s="1370"/>
      <c r="J4" s="1370"/>
      <c r="K4" s="1370"/>
      <c r="L4" s="1370"/>
      <c r="M4" s="1370"/>
      <c r="N4" s="1370"/>
      <c r="O4" s="1370"/>
      <c r="P4" s="1370"/>
      <c r="Q4" s="1370"/>
      <c r="R4" s="1370"/>
      <c r="S4" s="1370"/>
      <c r="T4" s="1370"/>
    </row>
    <row r="5" spans="1:56" ht="66" customHeight="1" thickTop="1">
      <c r="A5" s="1531" t="s">
        <v>824</v>
      </c>
      <c r="B5" s="1531"/>
      <c r="C5" s="1531"/>
      <c r="D5" s="1531"/>
      <c r="E5" s="1531"/>
      <c r="F5" s="1531"/>
      <c r="G5" s="1531"/>
      <c r="H5" s="1531"/>
      <c r="I5" s="1531"/>
      <c r="J5" s="1531"/>
      <c r="K5" s="1531"/>
      <c r="L5" s="1531"/>
      <c r="M5" s="1531"/>
      <c r="N5" s="1531"/>
      <c r="O5" s="1531"/>
      <c r="P5" s="1531"/>
      <c r="Q5" s="1531"/>
      <c r="R5" s="1531"/>
      <c r="S5" s="1531"/>
      <c r="T5" s="1531"/>
    </row>
    <row r="6" spans="1:56" ht="18">
      <c r="A6" s="1532" t="s">
        <v>659</v>
      </c>
      <c r="B6" s="1322"/>
      <c r="C6" s="1322"/>
      <c r="D6" s="1322"/>
      <c r="E6" s="1322"/>
      <c r="F6" s="1322"/>
      <c r="G6" s="1322"/>
      <c r="H6" s="1322"/>
      <c r="I6" s="1322"/>
      <c r="J6" s="1322"/>
      <c r="K6" s="1322"/>
      <c r="L6" s="1322"/>
      <c r="M6" s="1322"/>
      <c r="N6" s="1322"/>
      <c r="O6" s="1322"/>
      <c r="P6" s="1322"/>
      <c r="Q6" s="1322"/>
      <c r="R6" s="1322"/>
      <c r="S6" s="1322"/>
      <c r="T6" s="1533"/>
    </row>
    <row r="7" spans="1:56" ht="18">
      <c r="A7" s="431"/>
      <c r="B7" s="431"/>
      <c r="C7" s="431"/>
      <c r="D7" s="431"/>
      <c r="E7" s="431"/>
      <c r="F7" s="431"/>
      <c r="G7" s="431"/>
      <c r="H7" s="431"/>
      <c r="I7" s="431"/>
      <c r="J7" s="431"/>
      <c r="K7" s="431"/>
      <c r="L7" s="431"/>
      <c r="M7" s="431"/>
      <c r="N7" s="431"/>
      <c r="O7" s="431"/>
      <c r="P7" s="431"/>
      <c r="Q7" s="431"/>
      <c r="R7" s="431"/>
      <c r="S7" s="431"/>
      <c r="T7" s="431"/>
    </row>
    <row r="8" spans="1:56" ht="52" customHeight="1">
      <c r="A8" s="203"/>
      <c r="B8" s="1502"/>
      <c r="C8" s="1534"/>
      <c r="D8" s="1535" t="s">
        <v>91</v>
      </c>
      <c r="E8" s="1536"/>
      <c r="F8" s="1537"/>
      <c r="G8" s="1514" t="s">
        <v>92</v>
      </c>
      <c r="H8" s="1515"/>
      <c r="I8" s="1516"/>
      <c r="J8" s="1514" t="s">
        <v>93</v>
      </c>
      <c r="K8" s="1515"/>
      <c r="L8" s="1516"/>
      <c r="M8" s="1514" t="s">
        <v>94</v>
      </c>
      <c r="N8" s="1515"/>
      <c r="O8" s="1516"/>
      <c r="P8" s="204"/>
      <c r="Q8" s="204"/>
      <c r="R8" s="204"/>
      <c r="S8" s="204"/>
      <c r="T8" s="204"/>
    </row>
    <row r="9" spans="1:56" ht="52" customHeight="1">
      <c r="A9" s="203"/>
      <c r="B9" s="1469"/>
      <c r="C9" s="1470"/>
      <c r="D9" s="1525" t="s">
        <v>95</v>
      </c>
      <c r="E9" s="1526"/>
      <c r="F9" s="1527"/>
      <c r="G9" s="1517"/>
      <c r="H9" s="1518"/>
      <c r="I9" s="1519"/>
      <c r="J9" s="1528"/>
      <c r="K9" s="1529"/>
      <c r="L9" s="1530"/>
      <c r="M9" s="1542">
        <f>SUM(J9:L12)</f>
        <v>0</v>
      </c>
      <c r="N9" s="1543"/>
      <c r="O9" s="1544"/>
      <c r="P9" s="204"/>
      <c r="Q9" s="204"/>
      <c r="R9" s="204"/>
      <c r="S9" s="204"/>
      <c r="T9" s="204"/>
    </row>
    <row r="10" spans="1:56" ht="52" customHeight="1">
      <c r="A10" s="203"/>
      <c r="B10" s="1469"/>
      <c r="C10" s="1470"/>
      <c r="D10" s="1525" t="s">
        <v>96</v>
      </c>
      <c r="E10" s="1526"/>
      <c r="F10" s="1527"/>
      <c r="G10" s="1517"/>
      <c r="H10" s="1518"/>
      <c r="I10" s="1519"/>
      <c r="J10" s="1528"/>
      <c r="K10" s="1529"/>
      <c r="L10" s="1530"/>
      <c r="M10" s="1545"/>
      <c r="N10" s="1480"/>
      <c r="O10" s="1546"/>
      <c r="P10" s="204"/>
      <c r="Q10" s="204"/>
      <c r="R10" s="204"/>
      <c r="S10" s="204"/>
      <c r="T10" s="204"/>
    </row>
    <row r="11" spans="1:56" ht="52" customHeight="1">
      <c r="A11" s="203"/>
      <c r="B11" s="1469"/>
      <c r="C11" s="1470"/>
      <c r="D11" s="1525" t="s">
        <v>97</v>
      </c>
      <c r="E11" s="1526"/>
      <c r="F11" s="1527"/>
      <c r="G11" s="1517"/>
      <c r="H11" s="1518"/>
      <c r="I11" s="1519"/>
      <c r="J11" s="1528"/>
      <c r="K11" s="1529"/>
      <c r="L11" s="1530"/>
      <c r="M11" s="1545"/>
      <c r="N11" s="1480"/>
      <c r="O11" s="1546"/>
      <c r="P11" s="204"/>
      <c r="Q11" s="204"/>
      <c r="R11" s="204"/>
      <c r="S11" s="204"/>
      <c r="T11" s="204"/>
    </row>
    <row r="12" spans="1:56" ht="52" customHeight="1">
      <c r="A12" s="205"/>
      <c r="B12" s="1471"/>
      <c r="C12" s="1472"/>
      <c r="D12" s="1525" t="s">
        <v>98</v>
      </c>
      <c r="E12" s="1526"/>
      <c r="F12" s="1527"/>
      <c r="G12" s="1517"/>
      <c r="H12" s="1518"/>
      <c r="I12" s="1519"/>
      <c r="J12" s="1528"/>
      <c r="K12" s="1529"/>
      <c r="L12" s="1530"/>
      <c r="M12" s="1547"/>
      <c r="N12" s="1548"/>
      <c r="O12" s="1549"/>
      <c r="P12" s="206"/>
      <c r="Q12" s="206"/>
      <c r="R12" s="206"/>
      <c r="S12" s="206"/>
      <c r="T12" s="206"/>
    </row>
    <row r="13" spans="1:56" ht="16">
      <c r="A13" s="203"/>
      <c r="B13" s="207"/>
      <c r="C13" s="207"/>
      <c r="D13" s="203"/>
      <c r="E13" s="203"/>
      <c r="F13" s="203"/>
      <c r="G13" s="203"/>
      <c r="H13" s="203"/>
      <c r="I13" s="203"/>
      <c r="J13" s="203"/>
      <c r="K13" s="203"/>
      <c r="L13" s="203"/>
      <c r="M13" s="204"/>
      <c r="N13" s="204"/>
      <c r="O13" s="204"/>
      <c r="P13" s="204"/>
      <c r="Q13" s="204"/>
      <c r="R13" s="204"/>
      <c r="S13" s="204"/>
      <c r="T13" s="204"/>
    </row>
    <row r="14" spans="1:56" ht="206" customHeight="1">
      <c r="A14" s="480" t="s">
        <v>485</v>
      </c>
      <c r="B14" s="1379" t="s">
        <v>651</v>
      </c>
      <c r="C14" s="1379"/>
      <c r="D14" s="1379"/>
      <c r="E14" s="1379"/>
      <c r="F14" s="1379"/>
      <c r="G14" s="1311"/>
      <c r="H14" s="1311"/>
      <c r="I14" s="1311"/>
      <c r="J14" s="1311"/>
      <c r="K14" s="1311"/>
      <c r="L14" s="1311"/>
      <c r="M14" s="1468" t="s">
        <v>398</v>
      </c>
      <c r="N14" s="1468"/>
      <c r="O14" s="1468"/>
      <c r="P14" s="1468"/>
      <c r="Q14" s="1468"/>
      <c r="R14" s="1468"/>
      <c r="S14" s="1468"/>
      <c r="T14" s="1468"/>
    </row>
    <row r="15" spans="1:56" ht="16">
      <c r="A15" s="203"/>
      <c r="B15" s="207"/>
      <c r="C15" s="207"/>
      <c r="D15" s="203"/>
      <c r="E15" s="203"/>
      <c r="F15" s="203"/>
      <c r="G15" s="203"/>
      <c r="H15" s="203"/>
      <c r="I15" s="203"/>
      <c r="J15" s="203"/>
      <c r="K15" s="203"/>
      <c r="L15" s="203"/>
      <c r="M15" s="204"/>
      <c r="N15" s="204"/>
      <c r="O15" s="204"/>
      <c r="P15" s="204"/>
      <c r="Q15" s="204"/>
      <c r="R15" s="204"/>
      <c r="S15" s="204"/>
      <c r="T15" s="204"/>
    </row>
    <row r="16" spans="1:56" ht="22" customHeight="1">
      <c r="A16" s="1322" t="s">
        <v>660</v>
      </c>
      <c r="B16" s="1322"/>
      <c r="C16" s="1322"/>
      <c r="D16" s="1322"/>
      <c r="E16" s="1322"/>
      <c r="F16" s="1322"/>
      <c r="G16" s="1322"/>
      <c r="H16" s="1322"/>
      <c r="I16" s="1322"/>
      <c r="J16" s="1322"/>
      <c r="K16" s="1322"/>
      <c r="L16" s="1322"/>
      <c r="M16" s="1322"/>
      <c r="N16" s="1322"/>
      <c r="O16" s="1322"/>
      <c r="P16" s="1322"/>
      <c r="Q16" s="1322"/>
      <c r="R16" s="1322"/>
      <c r="S16" s="1322"/>
      <c r="T16" s="1322"/>
    </row>
    <row r="17" spans="1:20" ht="18">
      <c r="A17" s="431"/>
      <c r="B17" s="431"/>
      <c r="C17" s="431"/>
      <c r="D17" s="431"/>
      <c r="E17" s="431"/>
      <c r="F17" s="431"/>
      <c r="G17" s="431"/>
      <c r="H17" s="431"/>
      <c r="I17" s="431"/>
      <c r="J17" s="431"/>
      <c r="K17" s="431"/>
      <c r="L17" s="431"/>
      <c r="M17" s="431"/>
      <c r="N17" s="431"/>
      <c r="O17" s="431"/>
      <c r="P17" s="431"/>
      <c r="Q17" s="431"/>
      <c r="R17" s="431"/>
      <c r="S17" s="431"/>
      <c r="T17" s="431"/>
    </row>
    <row r="18" spans="1:20" ht="52" customHeight="1">
      <c r="A18" s="203"/>
      <c r="B18" s="1502"/>
      <c r="C18" s="1503"/>
      <c r="D18" s="1504" t="s">
        <v>91</v>
      </c>
      <c r="E18" s="1505"/>
      <c r="F18" s="1506"/>
      <c r="G18" s="1507" t="s">
        <v>99</v>
      </c>
      <c r="H18" s="1508"/>
      <c r="I18" s="1509"/>
      <c r="J18" s="1524" t="s">
        <v>93</v>
      </c>
      <c r="K18" s="1508"/>
      <c r="L18" s="1509"/>
      <c r="M18" s="1524" t="s">
        <v>94</v>
      </c>
      <c r="N18" s="1508"/>
      <c r="O18" s="1509"/>
      <c r="P18" s="232"/>
      <c r="Q18" s="232"/>
      <c r="R18" s="232"/>
      <c r="S18" s="232"/>
      <c r="T18" s="232"/>
    </row>
    <row r="19" spans="1:20" ht="52" customHeight="1">
      <c r="A19" s="203"/>
      <c r="B19" s="1469"/>
      <c r="C19" s="1470"/>
      <c r="D19" s="1510" t="s">
        <v>100</v>
      </c>
      <c r="E19" s="1511"/>
      <c r="F19" s="1512"/>
      <c r="G19" s="1513"/>
      <c r="H19" s="1489"/>
      <c r="I19" s="1490"/>
      <c r="J19" s="1473"/>
      <c r="K19" s="1474"/>
      <c r="L19" s="1475"/>
      <c r="M19" s="1476">
        <f>SUM(J19:L21)</f>
        <v>0</v>
      </c>
      <c r="N19" s="1477"/>
      <c r="O19" s="1478"/>
      <c r="P19" s="232"/>
      <c r="Q19" s="232"/>
      <c r="R19" s="232"/>
      <c r="S19" s="232"/>
      <c r="T19" s="232"/>
    </row>
    <row r="20" spans="1:20" ht="52" customHeight="1">
      <c r="A20" s="203"/>
      <c r="B20" s="1469"/>
      <c r="C20" s="1470"/>
      <c r="D20" s="1510" t="s">
        <v>101</v>
      </c>
      <c r="E20" s="1511"/>
      <c r="F20" s="1512"/>
      <c r="G20" s="1513"/>
      <c r="H20" s="1489"/>
      <c r="I20" s="1490"/>
      <c r="J20" s="1473"/>
      <c r="K20" s="1474"/>
      <c r="L20" s="1475"/>
      <c r="M20" s="1479"/>
      <c r="N20" s="1480"/>
      <c r="O20" s="1481"/>
      <c r="P20" s="232"/>
      <c r="Q20" s="232"/>
      <c r="R20" s="232"/>
      <c r="S20" s="232"/>
      <c r="T20" s="232"/>
    </row>
    <row r="21" spans="1:20" ht="52" customHeight="1">
      <c r="A21" s="203"/>
      <c r="B21" s="1469"/>
      <c r="C21" s="1470"/>
      <c r="D21" s="1510" t="s">
        <v>102</v>
      </c>
      <c r="E21" s="1511"/>
      <c r="F21" s="1512"/>
      <c r="G21" s="1513"/>
      <c r="H21" s="1489"/>
      <c r="I21" s="1490"/>
      <c r="J21" s="1473"/>
      <c r="K21" s="1474"/>
      <c r="L21" s="1475"/>
      <c r="M21" s="1482"/>
      <c r="N21" s="1483"/>
      <c r="O21" s="1484"/>
      <c r="P21" s="432"/>
      <c r="Q21" s="432"/>
      <c r="R21" s="432"/>
      <c r="S21" s="432"/>
      <c r="T21" s="432"/>
    </row>
    <row r="22" spans="1:20" ht="16">
      <c r="A22" s="203"/>
      <c r="B22" s="207"/>
      <c r="C22" s="207"/>
      <c r="D22" s="203"/>
      <c r="E22" s="203"/>
      <c r="F22" s="203"/>
      <c r="G22" s="203"/>
      <c r="H22" s="203"/>
      <c r="I22" s="203"/>
      <c r="J22" s="203"/>
      <c r="K22" s="203"/>
      <c r="L22" s="203"/>
      <c r="M22" s="204"/>
      <c r="N22" s="204"/>
      <c r="O22" s="204"/>
      <c r="P22" s="204"/>
      <c r="Q22" s="204"/>
      <c r="R22" s="204"/>
      <c r="S22" s="204"/>
      <c r="T22" s="204"/>
    </row>
    <row r="23" spans="1:20" ht="18">
      <c r="A23" s="1322" t="s">
        <v>661</v>
      </c>
      <c r="B23" s="1322"/>
      <c r="C23" s="1322"/>
      <c r="D23" s="1322"/>
      <c r="E23" s="1322"/>
      <c r="F23" s="1322"/>
      <c r="G23" s="1322"/>
      <c r="H23" s="1322"/>
      <c r="I23" s="1322"/>
      <c r="J23" s="1322"/>
      <c r="K23" s="1322"/>
      <c r="L23" s="1322"/>
      <c r="M23" s="1322"/>
      <c r="N23" s="1322"/>
      <c r="O23" s="1322"/>
      <c r="P23" s="1322"/>
      <c r="Q23" s="1322"/>
      <c r="R23" s="1322"/>
      <c r="S23" s="1322"/>
      <c r="T23" s="1322"/>
    </row>
    <row r="24" spans="1:20" ht="18">
      <c r="A24" s="431"/>
      <c r="B24" s="431"/>
      <c r="C24" s="431"/>
      <c r="D24" s="431"/>
      <c r="E24" s="431"/>
      <c r="F24" s="431"/>
      <c r="G24" s="431"/>
      <c r="H24" s="431"/>
      <c r="I24" s="431"/>
      <c r="J24" s="431"/>
      <c r="K24" s="431"/>
      <c r="L24" s="431"/>
      <c r="M24" s="431"/>
      <c r="N24" s="431"/>
      <c r="O24" s="431"/>
      <c r="P24" s="431"/>
      <c r="Q24" s="431"/>
      <c r="R24" s="431"/>
      <c r="S24" s="431"/>
      <c r="T24" s="431"/>
    </row>
    <row r="25" spans="1:20" ht="52" customHeight="1">
      <c r="A25" s="203"/>
      <c r="B25" s="1502"/>
      <c r="C25" s="1520"/>
      <c r="D25" s="1521" t="s">
        <v>91</v>
      </c>
      <c r="E25" s="1522"/>
      <c r="F25" s="1523"/>
      <c r="G25" s="1524" t="s">
        <v>92</v>
      </c>
      <c r="H25" s="1508"/>
      <c r="I25" s="1509"/>
      <c r="J25" s="1524" t="s">
        <v>93</v>
      </c>
      <c r="K25" s="1508"/>
      <c r="L25" s="1509"/>
      <c r="M25" s="1524" t="s">
        <v>94</v>
      </c>
      <c r="N25" s="1508"/>
      <c r="O25" s="1509"/>
      <c r="P25" s="232"/>
      <c r="Q25" s="232"/>
      <c r="R25" s="232"/>
      <c r="S25" s="232"/>
      <c r="T25" s="232"/>
    </row>
    <row r="26" spans="1:20" ht="52" customHeight="1">
      <c r="A26" s="203"/>
      <c r="B26" s="1469"/>
      <c r="C26" s="1497"/>
      <c r="D26" s="1485" t="s">
        <v>100</v>
      </c>
      <c r="E26" s="1486"/>
      <c r="F26" s="1487"/>
      <c r="G26" s="1488"/>
      <c r="H26" s="1489"/>
      <c r="I26" s="1490"/>
      <c r="J26" s="1473"/>
      <c r="K26" s="1474"/>
      <c r="L26" s="1475"/>
      <c r="M26" s="1476">
        <f>SUM(J26:L28)</f>
        <v>0</v>
      </c>
      <c r="N26" s="1477"/>
      <c r="O26" s="1478"/>
      <c r="P26" s="232"/>
      <c r="Q26" s="232"/>
      <c r="R26" s="232"/>
      <c r="S26" s="232"/>
      <c r="T26" s="232"/>
    </row>
    <row r="27" spans="1:20" ht="52" customHeight="1">
      <c r="A27" s="203"/>
      <c r="B27" s="1469"/>
      <c r="C27" s="1497"/>
      <c r="D27" s="1485" t="s">
        <v>101</v>
      </c>
      <c r="E27" s="1486"/>
      <c r="F27" s="1487"/>
      <c r="G27" s="1488"/>
      <c r="H27" s="1489"/>
      <c r="I27" s="1490"/>
      <c r="J27" s="1473"/>
      <c r="K27" s="1474"/>
      <c r="L27" s="1475"/>
      <c r="M27" s="1479"/>
      <c r="N27" s="1480"/>
      <c r="O27" s="1481"/>
      <c r="P27" s="232"/>
      <c r="Q27" s="232"/>
      <c r="R27" s="232"/>
      <c r="S27" s="232"/>
      <c r="T27" s="232"/>
    </row>
    <row r="28" spans="1:20" ht="52" customHeight="1">
      <c r="A28" s="203"/>
      <c r="B28" s="1471"/>
      <c r="C28" s="1498"/>
      <c r="D28" s="1491" t="s">
        <v>102</v>
      </c>
      <c r="E28" s="1492"/>
      <c r="F28" s="1493"/>
      <c r="G28" s="1488"/>
      <c r="H28" s="1489"/>
      <c r="I28" s="1490"/>
      <c r="J28" s="1473"/>
      <c r="K28" s="1474"/>
      <c r="L28" s="1475"/>
      <c r="M28" s="1482"/>
      <c r="N28" s="1483"/>
      <c r="O28" s="1484"/>
      <c r="P28" s="432"/>
      <c r="Q28" s="432"/>
      <c r="R28" s="432"/>
      <c r="S28" s="432"/>
      <c r="T28" s="432"/>
    </row>
    <row r="29" spans="1:20" ht="52" customHeight="1">
      <c r="A29" s="480" t="s">
        <v>658</v>
      </c>
      <c r="B29" s="1494" t="s">
        <v>877</v>
      </c>
      <c r="C29" s="1494"/>
      <c r="D29" s="1494"/>
      <c r="E29" s="1494"/>
      <c r="F29" s="1494"/>
      <c r="G29" s="1495"/>
      <c r="H29" s="1495"/>
      <c r="I29" s="1495"/>
      <c r="J29" s="1495"/>
      <c r="K29" s="1495"/>
      <c r="L29" s="1495"/>
      <c r="M29" s="1468" t="s">
        <v>103</v>
      </c>
      <c r="N29" s="1468"/>
      <c r="O29" s="1468"/>
      <c r="P29" s="1468"/>
      <c r="Q29" s="1468"/>
      <c r="R29" s="1468"/>
      <c r="S29" s="1468"/>
      <c r="T29" s="1468"/>
    </row>
    <row r="30" spans="1:20" ht="52" customHeight="1">
      <c r="A30" s="480" t="s">
        <v>486</v>
      </c>
      <c r="B30" s="1379" t="s">
        <v>746</v>
      </c>
      <c r="C30" s="1379"/>
      <c r="D30" s="1379"/>
      <c r="E30" s="1379"/>
      <c r="F30" s="1379"/>
      <c r="G30" s="1496"/>
      <c r="H30" s="1496"/>
      <c r="I30" s="1496"/>
      <c r="J30" s="1496"/>
      <c r="K30" s="1496"/>
      <c r="L30" s="1496"/>
      <c r="M30" s="1468" t="s">
        <v>747</v>
      </c>
      <c r="N30" s="1468"/>
      <c r="O30" s="1468"/>
      <c r="P30" s="1468"/>
      <c r="Q30" s="1468"/>
      <c r="R30" s="1468"/>
      <c r="S30" s="1468"/>
      <c r="T30" s="1468"/>
    </row>
    <row r="31" spans="1:20" ht="52" customHeight="1">
      <c r="A31" s="480" t="s">
        <v>487</v>
      </c>
      <c r="B31" s="1379" t="s">
        <v>104</v>
      </c>
      <c r="C31" s="1379"/>
      <c r="D31" s="1379"/>
      <c r="E31" s="1379"/>
      <c r="F31" s="1379"/>
      <c r="G31" s="1380"/>
      <c r="H31" s="1380"/>
      <c r="I31" s="1380"/>
      <c r="J31" s="1380"/>
      <c r="K31" s="1380"/>
      <c r="L31" s="1380"/>
      <c r="M31" s="1468" t="s">
        <v>105</v>
      </c>
      <c r="N31" s="1468"/>
      <c r="O31" s="1468"/>
      <c r="P31" s="1468"/>
      <c r="Q31" s="1468"/>
      <c r="R31" s="1468"/>
      <c r="S31" s="1468"/>
      <c r="T31" s="1468"/>
    </row>
    <row r="32" spans="1:20" ht="52" customHeight="1">
      <c r="A32" s="480" t="s">
        <v>488</v>
      </c>
      <c r="B32" s="1379" t="s">
        <v>878</v>
      </c>
      <c r="C32" s="1379"/>
      <c r="D32" s="1379"/>
      <c r="E32" s="1379"/>
      <c r="F32" s="1379"/>
      <c r="G32" s="1380"/>
      <c r="H32" s="1380"/>
      <c r="I32" s="1380"/>
      <c r="J32" s="1380"/>
      <c r="K32" s="1380"/>
      <c r="L32" s="1380"/>
      <c r="M32" s="1468" t="s">
        <v>857</v>
      </c>
      <c r="N32" s="1468"/>
      <c r="O32" s="1468"/>
      <c r="P32" s="1468"/>
      <c r="Q32" s="1468"/>
      <c r="R32" s="1468"/>
      <c r="S32" s="1468"/>
      <c r="T32" s="1468"/>
    </row>
    <row r="33" spans="1:16384" ht="52" customHeight="1">
      <c r="A33" s="480" t="s">
        <v>489</v>
      </c>
      <c r="B33" s="1379" t="s">
        <v>106</v>
      </c>
      <c r="C33" s="1379"/>
      <c r="D33" s="1379"/>
      <c r="E33" s="1379"/>
      <c r="F33" s="1379"/>
      <c r="G33" s="1381"/>
      <c r="H33" s="1381"/>
      <c r="I33" s="1381"/>
      <c r="J33" s="1381"/>
      <c r="K33" s="1381"/>
      <c r="L33" s="1381"/>
      <c r="M33" s="1553" t="s">
        <v>107</v>
      </c>
      <c r="N33" s="1553"/>
      <c r="O33" s="1553"/>
      <c r="P33" s="1553"/>
      <c r="Q33" s="1553"/>
      <c r="R33" s="1553"/>
      <c r="S33" s="1553"/>
      <c r="T33" s="1553"/>
    </row>
    <row r="34" spans="1:16384" ht="52" customHeight="1">
      <c r="A34" s="480" t="s">
        <v>490</v>
      </c>
      <c r="B34" s="1379" t="s">
        <v>108</v>
      </c>
      <c r="C34" s="1379"/>
      <c r="D34" s="1379"/>
      <c r="E34" s="1379"/>
      <c r="F34" s="1379"/>
      <c r="G34" s="1381"/>
      <c r="H34" s="1381"/>
      <c r="I34" s="1381"/>
      <c r="J34" s="1381"/>
      <c r="K34" s="1381"/>
      <c r="L34" s="1381"/>
      <c r="M34" s="1437"/>
      <c r="N34" s="1437"/>
      <c r="O34" s="1437"/>
      <c r="P34" s="1437"/>
      <c r="Q34" s="1437"/>
      <c r="R34" s="1437"/>
      <c r="S34" s="1437"/>
      <c r="T34" s="1437"/>
    </row>
    <row r="35" spans="1:16384" ht="52" customHeight="1">
      <c r="A35" s="480" t="s">
        <v>491</v>
      </c>
      <c r="B35" s="1540" t="s">
        <v>109</v>
      </c>
      <c r="C35" s="1540"/>
      <c r="D35" s="1540"/>
      <c r="E35" s="1540"/>
      <c r="F35" s="1540"/>
      <c r="G35" s="1541"/>
      <c r="H35" s="1541"/>
      <c r="I35" s="1541"/>
      <c r="J35" s="1541"/>
      <c r="K35" s="1541"/>
      <c r="L35" s="1541"/>
      <c r="M35" s="338"/>
      <c r="N35" s="338"/>
      <c r="O35" s="338"/>
      <c r="P35" s="338"/>
      <c r="Q35" s="338"/>
      <c r="R35" s="338"/>
      <c r="S35" s="338"/>
      <c r="T35" s="338"/>
    </row>
    <row r="36" spans="1:16384" ht="31" customHeight="1">
      <c r="A36" s="1371" t="s">
        <v>110</v>
      </c>
      <c r="B36" s="1339"/>
      <c r="C36" s="1339"/>
      <c r="D36" s="1339"/>
      <c r="E36" s="1339"/>
      <c r="F36" s="1339"/>
      <c r="G36" s="1339"/>
      <c r="H36" s="1339"/>
      <c r="I36" s="1339"/>
      <c r="J36" s="1339"/>
      <c r="K36" s="1339"/>
      <c r="L36" s="1339"/>
      <c r="M36" s="1339"/>
      <c r="N36" s="1339"/>
      <c r="O36" s="1339"/>
      <c r="P36" s="1339"/>
      <c r="Q36" s="1339"/>
      <c r="R36" s="1339"/>
      <c r="S36" s="1339"/>
      <c r="T36" s="1339"/>
    </row>
    <row r="37" spans="1:16384" ht="22" customHeight="1">
      <c r="A37" s="1349" t="s">
        <v>399</v>
      </c>
      <c r="B37" s="1349"/>
      <c r="C37" s="1349"/>
      <c r="D37" s="1349"/>
      <c r="E37" s="1349"/>
      <c r="F37" s="1349"/>
      <c r="G37" s="1349"/>
      <c r="H37" s="1349"/>
      <c r="I37" s="1349"/>
      <c r="J37" s="1349"/>
      <c r="K37" s="1349"/>
      <c r="L37" s="1349"/>
      <c r="M37" s="1349"/>
      <c r="N37" s="1349"/>
      <c r="O37" s="1349"/>
      <c r="P37" s="1349"/>
      <c r="Q37" s="1349"/>
      <c r="R37" s="1349"/>
      <c r="S37" s="1349"/>
      <c r="T37" s="1349"/>
    </row>
    <row r="38" spans="1:16384" ht="106" customHeight="1">
      <c r="A38" s="210" t="s">
        <v>492</v>
      </c>
      <c r="B38" s="1297" t="s">
        <v>274</v>
      </c>
      <c r="C38" s="1297"/>
      <c r="D38" s="1297"/>
      <c r="E38" s="1297"/>
      <c r="F38" s="1297"/>
      <c r="G38" s="1298"/>
      <c r="H38" s="1298"/>
      <c r="I38" s="1298"/>
      <c r="J38" s="1298"/>
      <c r="K38" s="1298"/>
      <c r="L38" s="1298"/>
      <c r="M38" s="1299" t="s">
        <v>752</v>
      </c>
      <c r="N38" s="1299"/>
      <c r="O38" s="1299"/>
      <c r="P38" s="1299"/>
      <c r="Q38" s="1299"/>
      <c r="R38" s="1299"/>
      <c r="S38" s="1299"/>
      <c r="T38" s="1299"/>
    </row>
    <row r="39" spans="1:16384" ht="52" customHeight="1">
      <c r="A39" s="209" t="s">
        <v>493</v>
      </c>
      <c r="B39" s="1356" t="s">
        <v>275</v>
      </c>
      <c r="C39" s="1356"/>
      <c r="D39" s="1356"/>
      <c r="E39" s="1356"/>
      <c r="F39" s="1356"/>
      <c r="G39" s="1357"/>
      <c r="H39" s="1357"/>
      <c r="I39" s="1357"/>
      <c r="J39" s="1357"/>
      <c r="K39" s="1357"/>
      <c r="L39" s="1357"/>
      <c r="M39" s="1358" t="s">
        <v>276</v>
      </c>
      <c r="N39" s="1358"/>
      <c r="O39" s="1358"/>
      <c r="P39" s="1358"/>
      <c r="Q39" s="1358"/>
      <c r="R39" s="1358"/>
      <c r="S39" s="1358"/>
      <c r="T39" s="1358"/>
    </row>
    <row r="40" spans="1:16384" ht="21" customHeight="1">
      <c r="A40" s="1349" t="s">
        <v>400</v>
      </c>
      <c r="B40" s="1349"/>
      <c r="C40" s="1349"/>
      <c r="D40" s="1349"/>
      <c r="E40" s="1349"/>
      <c r="F40" s="1349"/>
      <c r="G40" s="1349"/>
      <c r="H40" s="1349"/>
      <c r="I40" s="1349"/>
      <c r="J40" s="1349"/>
      <c r="K40" s="1349"/>
      <c r="L40" s="1349"/>
      <c r="M40" s="1349"/>
      <c r="N40" s="1349"/>
      <c r="O40" s="1349"/>
      <c r="P40" s="1349"/>
      <c r="Q40" s="1349"/>
      <c r="R40" s="1349"/>
      <c r="S40" s="1349"/>
      <c r="T40" s="1349"/>
      <c r="U40" s="1349"/>
      <c r="V40" s="1349"/>
      <c r="W40" s="1349"/>
      <c r="X40" s="1349"/>
      <c r="Y40" s="1349"/>
      <c r="Z40" s="1349"/>
      <c r="AA40" s="1349"/>
      <c r="AB40" s="1349"/>
      <c r="AC40" s="1349"/>
      <c r="AD40" s="1349"/>
      <c r="AE40" s="1349"/>
      <c r="AF40" s="1349"/>
      <c r="AG40" s="1349"/>
      <c r="AH40" s="1349"/>
      <c r="AI40" s="1349"/>
      <c r="AJ40" s="1349"/>
      <c r="AK40" s="1349"/>
      <c r="AL40" s="1349"/>
      <c r="AM40" s="1349"/>
      <c r="AN40" s="1349"/>
      <c r="AO40" s="1349"/>
      <c r="AP40" s="1349"/>
      <c r="AQ40" s="1349"/>
      <c r="AR40" s="1349"/>
      <c r="AS40" s="1349"/>
      <c r="AT40" s="1349"/>
      <c r="AU40" s="1349"/>
      <c r="AV40" s="1349"/>
      <c r="AW40" s="1349"/>
      <c r="AX40" s="1349"/>
      <c r="AY40" s="1349"/>
      <c r="AZ40" s="1349"/>
      <c r="BA40" s="1349"/>
      <c r="BB40" s="1349"/>
      <c r="BC40" s="1349"/>
      <c r="BD40" s="1349"/>
      <c r="BE40" s="1349"/>
      <c r="BF40" s="1349"/>
      <c r="BG40" s="1349"/>
      <c r="BH40" s="1349"/>
      <c r="BI40" s="1349"/>
      <c r="BJ40" s="1349"/>
      <c r="BK40" s="1349"/>
      <c r="BL40" s="1349"/>
      <c r="BM40" s="1349"/>
      <c r="BN40" s="1349"/>
      <c r="BO40" s="1349"/>
      <c r="BP40" s="1349"/>
      <c r="BQ40" s="1349"/>
      <c r="BR40" s="1349"/>
      <c r="BS40" s="1349"/>
      <c r="BT40" s="1349"/>
      <c r="BU40" s="1349"/>
      <c r="BV40" s="1349"/>
      <c r="BW40" s="1349"/>
      <c r="BX40" s="1349"/>
      <c r="BY40" s="1349"/>
      <c r="BZ40" s="1349"/>
      <c r="CA40" s="1349"/>
      <c r="CB40" s="1349"/>
      <c r="CC40" s="1349"/>
      <c r="CD40" s="1349"/>
      <c r="CE40" s="1349"/>
      <c r="CF40" s="1349"/>
      <c r="CG40" s="1349"/>
      <c r="CH40" s="1349"/>
      <c r="CI40" s="1349"/>
      <c r="CJ40" s="1349"/>
      <c r="CK40" s="1349"/>
      <c r="CL40" s="1349"/>
      <c r="CM40" s="1349"/>
      <c r="CN40" s="1349"/>
      <c r="CO40" s="1349"/>
      <c r="CP40" s="1349"/>
      <c r="CQ40" s="1349"/>
      <c r="CR40" s="1349"/>
      <c r="CS40" s="1349"/>
      <c r="CT40" s="1349"/>
      <c r="CU40" s="1349"/>
      <c r="CV40" s="1349"/>
      <c r="CW40" s="1349"/>
      <c r="CX40" s="1349"/>
      <c r="CY40" s="1349"/>
      <c r="CZ40" s="1349"/>
      <c r="DA40" s="1349"/>
      <c r="DB40" s="1349"/>
      <c r="DC40" s="1349"/>
      <c r="DD40" s="1349"/>
      <c r="DE40" s="1349"/>
      <c r="DF40" s="1349"/>
      <c r="DG40" s="1349"/>
      <c r="DH40" s="1349"/>
      <c r="DI40" s="1349"/>
      <c r="DJ40" s="1349"/>
      <c r="DK40" s="1349"/>
      <c r="DL40" s="1349"/>
      <c r="DM40" s="1349"/>
      <c r="DN40" s="1349"/>
      <c r="DO40" s="1349"/>
      <c r="DP40" s="1349"/>
      <c r="DQ40" s="1349"/>
      <c r="DR40" s="1349"/>
      <c r="DS40" s="1349"/>
      <c r="DT40" s="1349"/>
      <c r="DU40" s="1349"/>
      <c r="DV40" s="1349"/>
      <c r="DW40" s="1349"/>
      <c r="DX40" s="1349"/>
      <c r="DY40" s="1349"/>
      <c r="DZ40" s="1349"/>
      <c r="EA40" s="1349"/>
      <c r="EB40" s="1349"/>
      <c r="EC40" s="1349"/>
      <c r="ED40" s="1349"/>
      <c r="EE40" s="1349"/>
      <c r="EF40" s="1349"/>
      <c r="EG40" s="1349"/>
      <c r="EH40" s="1349"/>
      <c r="EI40" s="1349"/>
      <c r="EJ40" s="1349"/>
      <c r="EK40" s="1349"/>
      <c r="EL40" s="1349"/>
      <c r="EM40" s="1349"/>
      <c r="EN40" s="1349"/>
      <c r="EO40" s="1349"/>
      <c r="EP40" s="1349"/>
      <c r="EQ40" s="1349"/>
      <c r="ER40" s="1349"/>
      <c r="ES40" s="1349"/>
      <c r="ET40" s="1349"/>
      <c r="EU40" s="1349"/>
      <c r="EV40" s="1349"/>
      <c r="EW40" s="1349"/>
      <c r="EX40" s="1349"/>
      <c r="EY40" s="1349"/>
      <c r="EZ40" s="1349"/>
      <c r="FA40" s="1349"/>
      <c r="FB40" s="1349"/>
      <c r="FC40" s="1349"/>
      <c r="FD40" s="1349"/>
      <c r="FE40" s="1349"/>
      <c r="FF40" s="1349"/>
      <c r="FG40" s="1349"/>
      <c r="FH40" s="1349"/>
      <c r="FI40" s="1349"/>
      <c r="FJ40" s="1349"/>
      <c r="FK40" s="1349"/>
      <c r="FL40" s="1349"/>
      <c r="FM40" s="1349"/>
      <c r="FN40" s="1349"/>
      <c r="FO40" s="1349"/>
      <c r="FP40" s="1349"/>
      <c r="FQ40" s="1349"/>
      <c r="FR40" s="1349"/>
      <c r="FS40" s="1349"/>
      <c r="FT40" s="1349"/>
      <c r="FU40" s="1349"/>
      <c r="FV40" s="1349"/>
      <c r="FW40" s="1349"/>
      <c r="FX40" s="1349"/>
      <c r="FY40" s="1349"/>
      <c r="FZ40" s="1349"/>
      <c r="GA40" s="1349"/>
      <c r="GB40" s="1349"/>
      <c r="GC40" s="1349"/>
      <c r="GD40" s="1349"/>
      <c r="GE40" s="1349"/>
      <c r="GF40" s="1349"/>
      <c r="GG40" s="1349"/>
      <c r="GH40" s="1349"/>
      <c r="GI40" s="1349"/>
      <c r="GJ40" s="1349"/>
      <c r="GK40" s="1349"/>
      <c r="GL40" s="1349"/>
      <c r="GM40" s="1349"/>
      <c r="GN40" s="1349"/>
      <c r="GO40" s="1349"/>
      <c r="GP40" s="1349"/>
      <c r="GQ40" s="1349"/>
      <c r="GR40" s="1349"/>
      <c r="GS40" s="1349"/>
      <c r="GT40" s="1349"/>
      <c r="GU40" s="1349"/>
      <c r="GV40" s="1349"/>
      <c r="GW40" s="1349"/>
      <c r="GX40" s="1349"/>
      <c r="GY40" s="1349"/>
      <c r="GZ40" s="1349"/>
      <c r="HA40" s="1349"/>
      <c r="HB40" s="1349"/>
      <c r="HC40" s="1349"/>
      <c r="HD40" s="1349"/>
      <c r="HE40" s="1349"/>
      <c r="HF40" s="1349"/>
      <c r="HG40" s="1349"/>
      <c r="HH40" s="1349"/>
      <c r="HI40" s="1349"/>
      <c r="HJ40" s="1349"/>
      <c r="HK40" s="1349"/>
      <c r="HL40" s="1349"/>
      <c r="HM40" s="1349"/>
      <c r="HN40" s="1349"/>
      <c r="HO40" s="1349"/>
      <c r="HP40" s="1349"/>
      <c r="HQ40" s="1349"/>
      <c r="HR40" s="1349"/>
      <c r="HS40" s="1349"/>
      <c r="HT40" s="1349"/>
      <c r="HU40" s="1349"/>
      <c r="HV40" s="1349"/>
      <c r="HW40" s="1349"/>
      <c r="HX40" s="1349"/>
      <c r="HY40" s="1349"/>
      <c r="HZ40" s="1349"/>
      <c r="IA40" s="1349"/>
      <c r="IB40" s="1349"/>
      <c r="IC40" s="1349"/>
      <c r="ID40" s="1349"/>
      <c r="IE40" s="1349"/>
      <c r="IF40" s="1349"/>
      <c r="IG40" s="1349"/>
      <c r="IH40" s="1349"/>
      <c r="II40" s="1349"/>
      <c r="IJ40" s="1349"/>
      <c r="IK40" s="1349"/>
      <c r="IL40" s="1349"/>
      <c r="IM40" s="1349"/>
      <c r="IN40" s="1349"/>
      <c r="IO40" s="1349"/>
      <c r="IP40" s="1349"/>
      <c r="IQ40" s="1349"/>
      <c r="IR40" s="1349"/>
      <c r="IS40" s="1349"/>
      <c r="IT40" s="1349"/>
      <c r="IU40" s="1349"/>
      <c r="IV40" s="1349"/>
      <c r="IW40" s="1349"/>
      <c r="IX40" s="1349"/>
      <c r="IY40" s="1349"/>
      <c r="IZ40" s="1349"/>
      <c r="JA40" s="1349"/>
      <c r="JB40" s="1349"/>
      <c r="JC40" s="1349"/>
      <c r="JD40" s="1349"/>
      <c r="JE40" s="1349"/>
      <c r="JF40" s="1349"/>
      <c r="JG40" s="1349"/>
      <c r="JH40" s="1349"/>
      <c r="JI40" s="1349"/>
      <c r="JJ40" s="1349"/>
      <c r="JK40" s="1349"/>
      <c r="JL40" s="1349"/>
      <c r="JM40" s="1349"/>
      <c r="JN40" s="1349"/>
      <c r="JO40" s="1349"/>
      <c r="JP40" s="1349"/>
      <c r="JQ40" s="1349"/>
      <c r="JR40" s="1349"/>
      <c r="JS40" s="1349"/>
      <c r="JT40" s="1349"/>
      <c r="JU40" s="1349"/>
      <c r="JV40" s="1349"/>
      <c r="JW40" s="1349"/>
      <c r="JX40" s="1349"/>
      <c r="JY40" s="1349"/>
      <c r="JZ40" s="1349"/>
      <c r="KA40" s="1349"/>
      <c r="KB40" s="1349"/>
      <c r="KC40" s="1349"/>
      <c r="KD40" s="1349"/>
      <c r="KE40" s="1349"/>
      <c r="KF40" s="1349"/>
      <c r="KG40" s="1349"/>
      <c r="KH40" s="1349"/>
      <c r="KI40" s="1349"/>
      <c r="KJ40" s="1349"/>
      <c r="KK40" s="1349"/>
      <c r="KL40" s="1349"/>
      <c r="KM40" s="1349"/>
      <c r="KN40" s="1349"/>
      <c r="KO40" s="1349"/>
      <c r="KP40" s="1349"/>
      <c r="KQ40" s="1349"/>
      <c r="KR40" s="1349"/>
      <c r="KS40" s="1349"/>
      <c r="KT40" s="1349"/>
      <c r="KU40" s="1349"/>
      <c r="KV40" s="1349"/>
      <c r="KW40" s="1349"/>
      <c r="KX40" s="1349"/>
      <c r="KY40" s="1349"/>
      <c r="KZ40" s="1349"/>
      <c r="LA40" s="1349"/>
      <c r="LB40" s="1349"/>
      <c r="LC40" s="1349"/>
      <c r="LD40" s="1349"/>
      <c r="LE40" s="1349"/>
      <c r="LF40" s="1349"/>
      <c r="LG40" s="1349"/>
      <c r="LH40" s="1349"/>
      <c r="LI40" s="1349"/>
      <c r="LJ40" s="1349"/>
      <c r="LK40" s="1349"/>
      <c r="LL40" s="1349"/>
      <c r="LM40" s="1349"/>
      <c r="LN40" s="1349"/>
      <c r="LO40" s="1349"/>
      <c r="LP40" s="1349"/>
      <c r="LQ40" s="1349"/>
      <c r="LR40" s="1349"/>
      <c r="LS40" s="1349"/>
      <c r="LT40" s="1349"/>
      <c r="LU40" s="1349"/>
      <c r="LV40" s="1349"/>
      <c r="LW40" s="1349"/>
      <c r="LX40" s="1349"/>
      <c r="LY40" s="1349"/>
      <c r="LZ40" s="1349"/>
      <c r="MA40" s="1349"/>
      <c r="MB40" s="1349"/>
      <c r="MC40" s="1349"/>
      <c r="MD40" s="1349"/>
      <c r="ME40" s="1349"/>
      <c r="MF40" s="1349"/>
      <c r="MG40" s="1349"/>
      <c r="MH40" s="1349"/>
      <c r="MI40" s="1349"/>
      <c r="MJ40" s="1349"/>
      <c r="MK40" s="1349"/>
      <c r="ML40" s="1349"/>
      <c r="MM40" s="1349"/>
      <c r="MN40" s="1349"/>
      <c r="MO40" s="1349"/>
      <c r="MP40" s="1349"/>
      <c r="MQ40" s="1349"/>
      <c r="MR40" s="1349"/>
      <c r="MS40" s="1349"/>
      <c r="MT40" s="1349"/>
      <c r="MU40" s="1349"/>
      <c r="MV40" s="1349"/>
      <c r="MW40" s="1349"/>
      <c r="MX40" s="1349"/>
      <c r="MY40" s="1349"/>
      <c r="MZ40" s="1349"/>
      <c r="NA40" s="1349"/>
      <c r="NB40" s="1349"/>
      <c r="NC40" s="1349"/>
      <c r="ND40" s="1349"/>
      <c r="NE40" s="1349"/>
      <c r="NF40" s="1349"/>
      <c r="NG40" s="1349"/>
      <c r="NH40" s="1349"/>
      <c r="NI40" s="1349"/>
      <c r="NJ40" s="1349"/>
      <c r="NK40" s="1349"/>
      <c r="NL40" s="1349"/>
      <c r="NM40" s="1349"/>
      <c r="NN40" s="1349"/>
      <c r="NO40" s="1349"/>
      <c r="NP40" s="1349"/>
      <c r="NQ40" s="1349"/>
      <c r="NR40" s="1349"/>
      <c r="NS40" s="1349"/>
      <c r="NT40" s="1349"/>
      <c r="NU40" s="1349"/>
      <c r="NV40" s="1349"/>
      <c r="NW40" s="1349"/>
      <c r="NX40" s="1349"/>
      <c r="NY40" s="1349"/>
      <c r="NZ40" s="1349"/>
      <c r="OA40" s="1349"/>
      <c r="OB40" s="1349"/>
      <c r="OC40" s="1349"/>
      <c r="OD40" s="1349"/>
      <c r="OE40" s="1349"/>
      <c r="OF40" s="1349"/>
      <c r="OG40" s="1349"/>
      <c r="OH40" s="1349"/>
      <c r="OI40" s="1349"/>
      <c r="OJ40" s="1349"/>
      <c r="OK40" s="1349"/>
      <c r="OL40" s="1349"/>
      <c r="OM40" s="1349"/>
      <c r="ON40" s="1349"/>
      <c r="OO40" s="1349"/>
      <c r="OP40" s="1349"/>
      <c r="OQ40" s="1349"/>
      <c r="OR40" s="1349"/>
      <c r="OS40" s="1349"/>
      <c r="OT40" s="1349"/>
      <c r="OU40" s="1349"/>
      <c r="OV40" s="1349"/>
      <c r="OW40" s="1349"/>
      <c r="OX40" s="1349"/>
      <c r="OY40" s="1349"/>
      <c r="OZ40" s="1349"/>
      <c r="PA40" s="1349"/>
      <c r="PB40" s="1349"/>
      <c r="PC40" s="1349"/>
      <c r="PD40" s="1349"/>
      <c r="PE40" s="1349"/>
      <c r="PF40" s="1349"/>
      <c r="PG40" s="1349"/>
      <c r="PH40" s="1349"/>
      <c r="PI40" s="1349"/>
      <c r="PJ40" s="1349"/>
      <c r="PK40" s="1349"/>
      <c r="PL40" s="1349"/>
      <c r="PM40" s="1349"/>
      <c r="PN40" s="1349"/>
      <c r="PO40" s="1349"/>
      <c r="PP40" s="1349"/>
      <c r="PQ40" s="1349"/>
      <c r="PR40" s="1349"/>
      <c r="PS40" s="1349"/>
      <c r="PT40" s="1349"/>
      <c r="PU40" s="1349"/>
      <c r="PV40" s="1349"/>
      <c r="PW40" s="1349"/>
      <c r="PX40" s="1349"/>
      <c r="PY40" s="1349"/>
      <c r="PZ40" s="1349"/>
      <c r="QA40" s="1349"/>
      <c r="QB40" s="1349"/>
      <c r="QC40" s="1349"/>
      <c r="QD40" s="1349"/>
      <c r="QE40" s="1349"/>
      <c r="QF40" s="1349"/>
      <c r="QG40" s="1349"/>
      <c r="QH40" s="1349"/>
      <c r="QI40" s="1349"/>
      <c r="QJ40" s="1349"/>
      <c r="QK40" s="1349"/>
      <c r="QL40" s="1349"/>
      <c r="QM40" s="1349"/>
      <c r="QN40" s="1349"/>
      <c r="QO40" s="1349"/>
      <c r="QP40" s="1349"/>
      <c r="QQ40" s="1349"/>
      <c r="QR40" s="1349"/>
      <c r="QS40" s="1349"/>
      <c r="QT40" s="1349"/>
      <c r="QU40" s="1349"/>
      <c r="QV40" s="1349"/>
      <c r="QW40" s="1349"/>
      <c r="QX40" s="1349"/>
      <c r="QY40" s="1349"/>
      <c r="QZ40" s="1349"/>
      <c r="RA40" s="1349"/>
      <c r="RB40" s="1349"/>
      <c r="RC40" s="1349"/>
      <c r="RD40" s="1349"/>
      <c r="RE40" s="1349"/>
      <c r="RF40" s="1349"/>
      <c r="RG40" s="1349"/>
      <c r="RH40" s="1349"/>
      <c r="RI40" s="1349"/>
      <c r="RJ40" s="1349"/>
      <c r="RK40" s="1349"/>
      <c r="RL40" s="1349"/>
      <c r="RM40" s="1349"/>
      <c r="RN40" s="1349"/>
      <c r="RO40" s="1349"/>
      <c r="RP40" s="1349"/>
      <c r="RQ40" s="1349"/>
      <c r="RR40" s="1349"/>
      <c r="RS40" s="1349"/>
      <c r="RT40" s="1349"/>
      <c r="RU40" s="1349"/>
      <c r="RV40" s="1349"/>
      <c r="RW40" s="1349"/>
      <c r="RX40" s="1349"/>
      <c r="RY40" s="1349"/>
      <c r="RZ40" s="1349"/>
      <c r="SA40" s="1349"/>
      <c r="SB40" s="1349"/>
      <c r="SC40" s="1349"/>
      <c r="SD40" s="1349"/>
      <c r="SE40" s="1349"/>
      <c r="SF40" s="1349"/>
      <c r="SG40" s="1349"/>
      <c r="SH40" s="1349"/>
      <c r="SI40" s="1349"/>
      <c r="SJ40" s="1349"/>
      <c r="SK40" s="1349"/>
      <c r="SL40" s="1349"/>
      <c r="SM40" s="1349"/>
      <c r="SN40" s="1349"/>
      <c r="SO40" s="1349"/>
      <c r="SP40" s="1349"/>
      <c r="SQ40" s="1349"/>
      <c r="SR40" s="1349"/>
      <c r="SS40" s="1349"/>
      <c r="ST40" s="1349"/>
      <c r="SU40" s="1349"/>
      <c r="SV40" s="1349"/>
      <c r="SW40" s="1349"/>
      <c r="SX40" s="1349"/>
      <c r="SY40" s="1349"/>
      <c r="SZ40" s="1349"/>
      <c r="TA40" s="1349"/>
      <c r="TB40" s="1349"/>
      <c r="TC40" s="1349"/>
      <c r="TD40" s="1349"/>
      <c r="TE40" s="1349"/>
      <c r="TF40" s="1349"/>
      <c r="TG40" s="1349"/>
      <c r="TH40" s="1349"/>
      <c r="TI40" s="1349"/>
      <c r="TJ40" s="1349"/>
      <c r="TK40" s="1349"/>
      <c r="TL40" s="1349"/>
      <c r="TM40" s="1349"/>
      <c r="TN40" s="1349"/>
      <c r="TO40" s="1349"/>
      <c r="TP40" s="1349"/>
      <c r="TQ40" s="1349"/>
      <c r="TR40" s="1349"/>
      <c r="TS40" s="1349"/>
      <c r="TT40" s="1349"/>
      <c r="TU40" s="1349"/>
      <c r="TV40" s="1349"/>
      <c r="TW40" s="1349"/>
      <c r="TX40" s="1349"/>
      <c r="TY40" s="1349"/>
      <c r="TZ40" s="1349"/>
      <c r="UA40" s="1349"/>
      <c r="UB40" s="1349"/>
      <c r="UC40" s="1349"/>
      <c r="UD40" s="1349"/>
      <c r="UE40" s="1349"/>
      <c r="UF40" s="1349"/>
      <c r="UG40" s="1349"/>
      <c r="UH40" s="1349"/>
      <c r="UI40" s="1349"/>
      <c r="UJ40" s="1349"/>
      <c r="UK40" s="1349"/>
      <c r="UL40" s="1349"/>
      <c r="UM40" s="1349"/>
      <c r="UN40" s="1349"/>
      <c r="UO40" s="1349"/>
      <c r="UP40" s="1349"/>
      <c r="UQ40" s="1349"/>
      <c r="UR40" s="1349"/>
      <c r="US40" s="1349"/>
      <c r="UT40" s="1349"/>
      <c r="UU40" s="1349"/>
      <c r="UV40" s="1349"/>
      <c r="UW40" s="1349"/>
      <c r="UX40" s="1349"/>
      <c r="UY40" s="1349"/>
      <c r="UZ40" s="1349"/>
      <c r="VA40" s="1349"/>
      <c r="VB40" s="1349"/>
      <c r="VC40" s="1349"/>
      <c r="VD40" s="1349"/>
      <c r="VE40" s="1349"/>
      <c r="VF40" s="1349"/>
      <c r="VG40" s="1349"/>
      <c r="VH40" s="1349"/>
      <c r="VI40" s="1349"/>
      <c r="VJ40" s="1349"/>
      <c r="VK40" s="1349"/>
      <c r="VL40" s="1349"/>
      <c r="VM40" s="1349"/>
      <c r="VN40" s="1349"/>
      <c r="VO40" s="1349"/>
      <c r="VP40" s="1349"/>
      <c r="VQ40" s="1349"/>
      <c r="VR40" s="1349"/>
      <c r="VS40" s="1349"/>
      <c r="VT40" s="1349"/>
      <c r="VU40" s="1349"/>
      <c r="VV40" s="1349"/>
      <c r="VW40" s="1349"/>
      <c r="VX40" s="1349"/>
      <c r="VY40" s="1349"/>
      <c r="VZ40" s="1349"/>
      <c r="WA40" s="1349"/>
      <c r="WB40" s="1349"/>
      <c r="WC40" s="1349"/>
      <c r="WD40" s="1349"/>
      <c r="WE40" s="1349"/>
      <c r="WF40" s="1349"/>
      <c r="WG40" s="1349"/>
      <c r="WH40" s="1349"/>
      <c r="WI40" s="1349"/>
      <c r="WJ40" s="1349"/>
      <c r="WK40" s="1349"/>
      <c r="WL40" s="1349"/>
      <c r="WM40" s="1349"/>
      <c r="WN40" s="1349"/>
      <c r="WO40" s="1349"/>
      <c r="WP40" s="1349"/>
      <c r="WQ40" s="1349"/>
      <c r="WR40" s="1349"/>
      <c r="WS40" s="1349"/>
      <c r="WT40" s="1349"/>
      <c r="WU40" s="1349"/>
      <c r="WV40" s="1349"/>
      <c r="WW40" s="1349"/>
      <c r="WX40" s="1349"/>
      <c r="WY40" s="1349"/>
      <c r="WZ40" s="1349"/>
      <c r="XA40" s="1349"/>
      <c r="XB40" s="1349"/>
      <c r="XC40" s="1349"/>
      <c r="XD40" s="1349"/>
      <c r="XE40" s="1349"/>
      <c r="XF40" s="1349"/>
      <c r="XG40" s="1349"/>
      <c r="XH40" s="1349"/>
      <c r="XI40" s="1349"/>
      <c r="XJ40" s="1349"/>
      <c r="XK40" s="1349"/>
      <c r="XL40" s="1349"/>
      <c r="XM40" s="1349"/>
      <c r="XN40" s="1349"/>
      <c r="XO40" s="1349"/>
      <c r="XP40" s="1349"/>
      <c r="XQ40" s="1349"/>
      <c r="XR40" s="1349"/>
      <c r="XS40" s="1349"/>
      <c r="XT40" s="1349"/>
      <c r="XU40" s="1349"/>
      <c r="XV40" s="1349"/>
      <c r="XW40" s="1349"/>
      <c r="XX40" s="1349"/>
      <c r="XY40" s="1349"/>
      <c r="XZ40" s="1349"/>
      <c r="YA40" s="1349"/>
      <c r="YB40" s="1349"/>
      <c r="YC40" s="1349"/>
      <c r="YD40" s="1349"/>
      <c r="YE40" s="1349"/>
      <c r="YF40" s="1349"/>
      <c r="YG40" s="1349"/>
      <c r="YH40" s="1349"/>
      <c r="YI40" s="1349"/>
      <c r="YJ40" s="1349"/>
      <c r="YK40" s="1349"/>
      <c r="YL40" s="1349"/>
      <c r="YM40" s="1349"/>
      <c r="YN40" s="1349"/>
      <c r="YO40" s="1349"/>
      <c r="YP40" s="1349"/>
      <c r="YQ40" s="1349"/>
      <c r="YR40" s="1349"/>
      <c r="YS40" s="1349"/>
      <c r="YT40" s="1349"/>
      <c r="YU40" s="1349"/>
      <c r="YV40" s="1349"/>
      <c r="YW40" s="1349"/>
      <c r="YX40" s="1349"/>
      <c r="YY40" s="1349"/>
      <c r="YZ40" s="1349"/>
      <c r="ZA40" s="1349"/>
      <c r="ZB40" s="1349"/>
      <c r="ZC40" s="1349"/>
      <c r="ZD40" s="1349"/>
      <c r="ZE40" s="1349"/>
      <c r="ZF40" s="1349"/>
      <c r="ZG40" s="1349"/>
      <c r="ZH40" s="1349"/>
      <c r="ZI40" s="1349"/>
      <c r="ZJ40" s="1349"/>
      <c r="ZK40" s="1349"/>
      <c r="ZL40" s="1349"/>
      <c r="ZM40" s="1349"/>
      <c r="ZN40" s="1349"/>
      <c r="ZO40" s="1349"/>
      <c r="ZP40" s="1349"/>
      <c r="ZQ40" s="1349"/>
      <c r="ZR40" s="1349"/>
      <c r="ZS40" s="1349"/>
      <c r="ZT40" s="1349"/>
      <c r="ZU40" s="1349"/>
      <c r="ZV40" s="1349"/>
      <c r="ZW40" s="1349"/>
      <c r="ZX40" s="1349"/>
      <c r="ZY40" s="1349"/>
      <c r="ZZ40" s="1349"/>
      <c r="AAA40" s="1349"/>
      <c r="AAB40" s="1349"/>
      <c r="AAC40" s="1349"/>
      <c r="AAD40" s="1349"/>
      <c r="AAE40" s="1349"/>
      <c r="AAF40" s="1349"/>
      <c r="AAG40" s="1349"/>
      <c r="AAH40" s="1349"/>
      <c r="AAI40" s="1349"/>
      <c r="AAJ40" s="1349"/>
      <c r="AAK40" s="1349"/>
      <c r="AAL40" s="1349"/>
      <c r="AAM40" s="1349"/>
      <c r="AAN40" s="1349"/>
      <c r="AAO40" s="1349"/>
      <c r="AAP40" s="1349"/>
      <c r="AAQ40" s="1349"/>
      <c r="AAR40" s="1349"/>
      <c r="AAS40" s="1349"/>
      <c r="AAT40" s="1349"/>
      <c r="AAU40" s="1349"/>
      <c r="AAV40" s="1349"/>
      <c r="AAW40" s="1349"/>
      <c r="AAX40" s="1349"/>
      <c r="AAY40" s="1349"/>
      <c r="AAZ40" s="1349"/>
      <c r="ABA40" s="1349"/>
      <c r="ABB40" s="1349"/>
      <c r="ABC40" s="1349"/>
      <c r="ABD40" s="1349"/>
      <c r="ABE40" s="1349"/>
      <c r="ABF40" s="1349"/>
      <c r="ABG40" s="1349"/>
      <c r="ABH40" s="1349"/>
      <c r="ABI40" s="1349"/>
      <c r="ABJ40" s="1349"/>
      <c r="ABK40" s="1349"/>
      <c r="ABL40" s="1349"/>
      <c r="ABM40" s="1349"/>
      <c r="ABN40" s="1349"/>
      <c r="ABO40" s="1349"/>
      <c r="ABP40" s="1349"/>
      <c r="ABQ40" s="1349"/>
      <c r="ABR40" s="1349"/>
      <c r="ABS40" s="1349"/>
      <c r="ABT40" s="1349"/>
      <c r="ABU40" s="1349"/>
      <c r="ABV40" s="1349"/>
      <c r="ABW40" s="1349"/>
      <c r="ABX40" s="1349"/>
      <c r="ABY40" s="1349"/>
      <c r="ABZ40" s="1349"/>
      <c r="ACA40" s="1349"/>
      <c r="ACB40" s="1349"/>
      <c r="ACC40" s="1349"/>
      <c r="ACD40" s="1349"/>
      <c r="ACE40" s="1349"/>
      <c r="ACF40" s="1349"/>
      <c r="ACG40" s="1349"/>
      <c r="ACH40" s="1349"/>
      <c r="ACI40" s="1349"/>
      <c r="ACJ40" s="1349"/>
      <c r="ACK40" s="1349"/>
      <c r="ACL40" s="1349"/>
      <c r="ACM40" s="1349"/>
      <c r="ACN40" s="1349"/>
      <c r="ACO40" s="1349"/>
      <c r="ACP40" s="1349"/>
      <c r="ACQ40" s="1349"/>
      <c r="ACR40" s="1349"/>
      <c r="ACS40" s="1349"/>
      <c r="ACT40" s="1349"/>
      <c r="ACU40" s="1349"/>
      <c r="ACV40" s="1349"/>
      <c r="ACW40" s="1349"/>
      <c r="ACX40" s="1349"/>
      <c r="ACY40" s="1349"/>
      <c r="ACZ40" s="1349"/>
      <c r="ADA40" s="1349"/>
      <c r="ADB40" s="1349"/>
      <c r="ADC40" s="1349"/>
      <c r="ADD40" s="1349"/>
      <c r="ADE40" s="1349"/>
      <c r="ADF40" s="1349"/>
      <c r="ADG40" s="1349"/>
      <c r="ADH40" s="1349"/>
      <c r="ADI40" s="1349"/>
      <c r="ADJ40" s="1349"/>
      <c r="ADK40" s="1349"/>
      <c r="ADL40" s="1349"/>
      <c r="ADM40" s="1349"/>
      <c r="ADN40" s="1349"/>
      <c r="ADO40" s="1349"/>
      <c r="ADP40" s="1349"/>
      <c r="ADQ40" s="1349"/>
      <c r="ADR40" s="1349"/>
      <c r="ADS40" s="1349"/>
      <c r="ADT40" s="1349"/>
      <c r="ADU40" s="1349"/>
      <c r="ADV40" s="1349"/>
      <c r="ADW40" s="1349"/>
      <c r="ADX40" s="1349"/>
      <c r="ADY40" s="1349"/>
      <c r="ADZ40" s="1349"/>
      <c r="AEA40" s="1349"/>
      <c r="AEB40" s="1349"/>
      <c r="AEC40" s="1349"/>
      <c r="AED40" s="1349"/>
      <c r="AEE40" s="1349"/>
      <c r="AEF40" s="1349"/>
      <c r="AEG40" s="1349"/>
      <c r="AEH40" s="1349"/>
      <c r="AEI40" s="1349"/>
      <c r="AEJ40" s="1349"/>
      <c r="AEK40" s="1349"/>
      <c r="AEL40" s="1349"/>
      <c r="AEM40" s="1349"/>
      <c r="AEN40" s="1349"/>
      <c r="AEO40" s="1349"/>
      <c r="AEP40" s="1349"/>
      <c r="AEQ40" s="1349"/>
      <c r="AER40" s="1349"/>
      <c r="AES40" s="1349"/>
      <c r="AET40" s="1349"/>
      <c r="AEU40" s="1349"/>
      <c r="AEV40" s="1349"/>
      <c r="AEW40" s="1349"/>
      <c r="AEX40" s="1349"/>
      <c r="AEY40" s="1349"/>
      <c r="AEZ40" s="1349"/>
      <c r="AFA40" s="1349"/>
      <c r="AFB40" s="1349"/>
      <c r="AFC40" s="1349"/>
      <c r="AFD40" s="1349"/>
      <c r="AFE40" s="1349"/>
      <c r="AFF40" s="1349"/>
      <c r="AFG40" s="1349"/>
      <c r="AFH40" s="1349"/>
      <c r="AFI40" s="1349"/>
      <c r="AFJ40" s="1349"/>
      <c r="AFK40" s="1349"/>
      <c r="AFL40" s="1349"/>
      <c r="AFM40" s="1349"/>
      <c r="AFN40" s="1349"/>
      <c r="AFO40" s="1349"/>
      <c r="AFP40" s="1349"/>
      <c r="AFQ40" s="1349"/>
      <c r="AFR40" s="1349"/>
      <c r="AFS40" s="1349"/>
      <c r="AFT40" s="1349"/>
      <c r="AFU40" s="1349"/>
      <c r="AFV40" s="1349"/>
      <c r="AFW40" s="1349"/>
      <c r="AFX40" s="1349"/>
      <c r="AFY40" s="1349"/>
      <c r="AFZ40" s="1349"/>
      <c r="AGA40" s="1349"/>
      <c r="AGB40" s="1349"/>
      <c r="AGC40" s="1349"/>
      <c r="AGD40" s="1349"/>
      <c r="AGE40" s="1349"/>
      <c r="AGF40" s="1349"/>
      <c r="AGG40" s="1349"/>
      <c r="AGH40" s="1349"/>
      <c r="AGI40" s="1349"/>
      <c r="AGJ40" s="1349"/>
      <c r="AGK40" s="1349"/>
      <c r="AGL40" s="1349"/>
      <c r="AGM40" s="1349"/>
      <c r="AGN40" s="1349"/>
      <c r="AGO40" s="1349"/>
      <c r="AGP40" s="1349"/>
      <c r="AGQ40" s="1349"/>
      <c r="AGR40" s="1349"/>
      <c r="AGS40" s="1349"/>
      <c r="AGT40" s="1349"/>
      <c r="AGU40" s="1349"/>
      <c r="AGV40" s="1349"/>
      <c r="AGW40" s="1349"/>
      <c r="AGX40" s="1349"/>
      <c r="AGY40" s="1349"/>
      <c r="AGZ40" s="1349"/>
      <c r="AHA40" s="1349"/>
      <c r="AHB40" s="1349"/>
      <c r="AHC40" s="1349"/>
      <c r="AHD40" s="1349"/>
      <c r="AHE40" s="1349"/>
      <c r="AHF40" s="1349"/>
      <c r="AHG40" s="1349"/>
      <c r="AHH40" s="1349"/>
      <c r="AHI40" s="1349"/>
      <c r="AHJ40" s="1349"/>
      <c r="AHK40" s="1349"/>
      <c r="AHL40" s="1349"/>
      <c r="AHM40" s="1349"/>
      <c r="AHN40" s="1349"/>
      <c r="AHO40" s="1349"/>
      <c r="AHP40" s="1349"/>
      <c r="AHQ40" s="1349"/>
      <c r="AHR40" s="1349"/>
      <c r="AHS40" s="1349"/>
      <c r="AHT40" s="1349"/>
      <c r="AHU40" s="1349"/>
      <c r="AHV40" s="1349"/>
      <c r="AHW40" s="1349"/>
      <c r="AHX40" s="1349"/>
      <c r="AHY40" s="1349"/>
      <c r="AHZ40" s="1349"/>
      <c r="AIA40" s="1349"/>
      <c r="AIB40" s="1349"/>
      <c r="AIC40" s="1349"/>
      <c r="AID40" s="1349"/>
      <c r="AIE40" s="1349"/>
      <c r="AIF40" s="1349"/>
      <c r="AIG40" s="1349"/>
      <c r="AIH40" s="1349"/>
      <c r="AII40" s="1349"/>
      <c r="AIJ40" s="1349"/>
      <c r="AIK40" s="1349"/>
      <c r="AIL40" s="1349"/>
      <c r="AIM40" s="1349"/>
      <c r="AIN40" s="1349"/>
      <c r="AIO40" s="1349"/>
      <c r="AIP40" s="1349"/>
      <c r="AIQ40" s="1349"/>
      <c r="AIR40" s="1349"/>
      <c r="AIS40" s="1349"/>
      <c r="AIT40" s="1349"/>
      <c r="AIU40" s="1349"/>
      <c r="AIV40" s="1349"/>
      <c r="AIW40" s="1349"/>
      <c r="AIX40" s="1349"/>
      <c r="AIY40" s="1349"/>
      <c r="AIZ40" s="1349"/>
      <c r="AJA40" s="1349"/>
      <c r="AJB40" s="1349"/>
      <c r="AJC40" s="1349"/>
      <c r="AJD40" s="1349"/>
      <c r="AJE40" s="1349"/>
      <c r="AJF40" s="1349"/>
      <c r="AJG40" s="1349"/>
      <c r="AJH40" s="1349"/>
      <c r="AJI40" s="1349"/>
      <c r="AJJ40" s="1349"/>
      <c r="AJK40" s="1349"/>
      <c r="AJL40" s="1349"/>
      <c r="AJM40" s="1349"/>
      <c r="AJN40" s="1349"/>
      <c r="AJO40" s="1349"/>
      <c r="AJP40" s="1349"/>
      <c r="AJQ40" s="1349"/>
      <c r="AJR40" s="1349"/>
      <c r="AJS40" s="1349"/>
      <c r="AJT40" s="1349"/>
      <c r="AJU40" s="1349"/>
      <c r="AJV40" s="1349"/>
      <c r="AJW40" s="1349"/>
      <c r="AJX40" s="1349"/>
      <c r="AJY40" s="1349"/>
      <c r="AJZ40" s="1349"/>
      <c r="AKA40" s="1349"/>
      <c r="AKB40" s="1349"/>
      <c r="AKC40" s="1349"/>
      <c r="AKD40" s="1349"/>
      <c r="AKE40" s="1349"/>
      <c r="AKF40" s="1349"/>
      <c r="AKG40" s="1349"/>
      <c r="AKH40" s="1349"/>
      <c r="AKI40" s="1349"/>
      <c r="AKJ40" s="1349"/>
      <c r="AKK40" s="1349"/>
      <c r="AKL40" s="1349"/>
      <c r="AKM40" s="1349"/>
      <c r="AKN40" s="1349"/>
      <c r="AKO40" s="1349"/>
      <c r="AKP40" s="1349"/>
      <c r="AKQ40" s="1349"/>
      <c r="AKR40" s="1349"/>
      <c r="AKS40" s="1349"/>
      <c r="AKT40" s="1349"/>
      <c r="AKU40" s="1349"/>
      <c r="AKV40" s="1349"/>
      <c r="AKW40" s="1349"/>
      <c r="AKX40" s="1349"/>
      <c r="AKY40" s="1349"/>
      <c r="AKZ40" s="1349"/>
      <c r="ALA40" s="1349"/>
      <c r="ALB40" s="1349"/>
      <c r="ALC40" s="1349"/>
      <c r="ALD40" s="1349"/>
      <c r="ALE40" s="1349"/>
      <c r="ALF40" s="1349"/>
      <c r="ALG40" s="1349"/>
      <c r="ALH40" s="1349"/>
      <c r="ALI40" s="1349"/>
      <c r="ALJ40" s="1349"/>
      <c r="ALK40" s="1349"/>
      <c r="ALL40" s="1349"/>
      <c r="ALM40" s="1349"/>
      <c r="ALN40" s="1349"/>
      <c r="ALO40" s="1349"/>
      <c r="ALP40" s="1349"/>
      <c r="ALQ40" s="1349"/>
      <c r="ALR40" s="1349"/>
      <c r="ALS40" s="1349"/>
      <c r="ALT40" s="1349"/>
      <c r="ALU40" s="1349"/>
      <c r="ALV40" s="1349"/>
      <c r="ALW40" s="1349"/>
      <c r="ALX40" s="1349"/>
      <c r="ALY40" s="1349"/>
      <c r="ALZ40" s="1349"/>
      <c r="AMA40" s="1349"/>
      <c r="AMB40" s="1349"/>
      <c r="AMC40" s="1349"/>
      <c r="AMD40" s="1349"/>
      <c r="AME40" s="1349"/>
      <c r="AMF40" s="1349"/>
      <c r="AMG40" s="1349"/>
      <c r="AMH40" s="1349"/>
      <c r="AMI40" s="1349"/>
      <c r="AMJ40" s="1349"/>
      <c r="AMK40" s="1349"/>
      <c r="AML40" s="1349"/>
      <c r="AMM40" s="1349"/>
      <c r="AMN40" s="1349"/>
      <c r="AMO40" s="1349"/>
      <c r="AMP40" s="1349"/>
      <c r="AMQ40" s="1349"/>
      <c r="AMR40" s="1349"/>
      <c r="AMS40" s="1349"/>
      <c r="AMT40" s="1349"/>
      <c r="AMU40" s="1349"/>
      <c r="AMV40" s="1349"/>
      <c r="AMW40" s="1349"/>
      <c r="AMX40" s="1349"/>
      <c r="AMY40" s="1349"/>
      <c r="AMZ40" s="1349"/>
      <c r="ANA40" s="1349"/>
      <c r="ANB40" s="1349"/>
      <c r="ANC40" s="1349"/>
      <c r="AND40" s="1349"/>
      <c r="ANE40" s="1349"/>
      <c r="ANF40" s="1349"/>
      <c r="ANG40" s="1349"/>
      <c r="ANH40" s="1349"/>
      <c r="ANI40" s="1349"/>
      <c r="ANJ40" s="1349"/>
      <c r="ANK40" s="1349"/>
      <c r="ANL40" s="1349"/>
      <c r="ANM40" s="1349"/>
      <c r="ANN40" s="1349"/>
      <c r="ANO40" s="1349"/>
      <c r="ANP40" s="1349"/>
      <c r="ANQ40" s="1349"/>
      <c r="ANR40" s="1349"/>
      <c r="ANS40" s="1349"/>
      <c r="ANT40" s="1349"/>
      <c r="ANU40" s="1349"/>
      <c r="ANV40" s="1349"/>
      <c r="ANW40" s="1349"/>
      <c r="ANX40" s="1349"/>
      <c r="ANY40" s="1349"/>
      <c r="ANZ40" s="1349"/>
      <c r="AOA40" s="1349"/>
      <c r="AOB40" s="1349"/>
      <c r="AOC40" s="1349"/>
      <c r="AOD40" s="1349"/>
      <c r="AOE40" s="1349"/>
      <c r="AOF40" s="1349"/>
      <c r="AOG40" s="1349"/>
      <c r="AOH40" s="1349"/>
      <c r="AOI40" s="1349"/>
      <c r="AOJ40" s="1349"/>
      <c r="AOK40" s="1349"/>
      <c r="AOL40" s="1349"/>
      <c r="AOM40" s="1349"/>
      <c r="AON40" s="1349"/>
      <c r="AOO40" s="1349"/>
      <c r="AOP40" s="1349"/>
      <c r="AOQ40" s="1349"/>
      <c r="AOR40" s="1349"/>
      <c r="AOS40" s="1349"/>
      <c r="AOT40" s="1349"/>
      <c r="AOU40" s="1349"/>
      <c r="AOV40" s="1349"/>
      <c r="AOW40" s="1349"/>
      <c r="AOX40" s="1349"/>
      <c r="AOY40" s="1349"/>
      <c r="AOZ40" s="1349"/>
      <c r="APA40" s="1349"/>
      <c r="APB40" s="1349"/>
      <c r="APC40" s="1349"/>
      <c r="APD40" s="1349"/>
      <c r="APE40" s="1349"/>
      <c r="APF40" s="1349"/>
      <c r="APG40" s="1349"/>
      <c r="APH40" s="1349"/>
      <c r="API40" s="1349"/>
      <c r="APJ40" s="1349"/>
      <c r="APK40" s="1349"/>
      <c r="APL40" s="1349"/>
      <c r="APM40" s="1349"/>
      <c r="APN40" s="1349"/>
      <c r="APO40" s="1349"/>
      <c r="APP40" s="1349"/>
      <c r="APQ40" s="1349"/>
      <c r="APR40" s="1349"/>
      <c r="APS40" s="1349"/>
      <c r="APT40" s="1349"/>
      <c r="APU40" s="1349"/>
      <c r="APV40" s="1349"/>
      <c r="APW40" s="1349"/>
      <c r="APX40" s="1349"/>
      <c r="APY40" s="1349"/>
      <c r="APZ40" s="1349"/>
      <c r="AQA40" s="1349"/>
      <c r="AQB40" s="1349"/>
      <c r="AQC40" s="1349"/>
      <c r="AQD40" s="1349"/>
      <c r="AQE40" s="1349"/>
      <c r="AQF40" s="1349"/>
      <c r="AQG40" s="1349"/>
      <c r="AQH40" s="1349"/>
      <c r="AQI40" s="1349"/>
      <c r="AQJ40" s="1349"/>
      <c r="AQK40" s="1349"/>
      <c r="AQL40" s="1349"/>
      <c r="AQM40" s="1349"/>
      <c r="AQN40" s="1349"/>
      <c r="AQO40" s="1349"/>
      <c r="AQP40" s="1349"/>
      <c r="AQQ40" s="1349"/>
      <c r="AQR40" s="1349"/>
      <c r="AQS40" s="1349"/>
      <c r="AQT40" s="1349"/>
      <c r="AQU40" s="1349"/>
      <c r="AQV40" s="1349"/>
      <c r="AQW40" s="1349"/>
      <c r="AQX40" s="1349"/>
      <c r="AQY40" s="1349"/>
      <c r="AQZ40" s="1349"/>
      <c r="ARA40" s="1349"/>
      <c r="ARB40" s="1349"/>
      <c r="ARC40" s="1349"/>
      <c r="ARD40" s="1349"/>
      <c r="ARE40" s="1349"/>
      <c r="ARF40" s="1349"/>
      <c r="ARG40" s="1349"/>
      <c r="ARH40" s="1349"/>
      <c r="ARI40" s="1349"/>
      <c r="ARJ40" s="1349"/>
      <c r="ARK40" s="1349"/>
      <c r="ARL40" s="1349"/>
      <c r="ARM40" s="1349"/>
      <c r="ARN40" s="1349"/>
      <c r="ARO40" s="1349"/>
      <c r="ARP40" s="1349"/>
      <c r="ARQ40" s="1349"/>
      <c r="ARR40" s="1349"/>
      <c r="ARS40" s="1349"/>
      <c r="ART40" s="1349"/>
      <c r="ARU40" s="1349"/>
      <c r="ARV40" s="1349"/>
      <c r="ARW40" s="1349"/>
      <c r="ARX40" s="1349"/>
      <c r="ARY40" s="1349"/>
      <c r="ARZ40" s="1349"/>
      <c r="ASA40" s="1349"/>
      <c r="ASB40" s="1349"/>
      <c r="ASC40" s="1349"/>
      <c r="ASD40" s="1349"/>
      <c r="ASE40" s="1349"/>
      <c r="ASF40" s="1349"/>
      <c r="ASG40" s="1349"/>
      <c r="ASH40" s="1349"/>
      <c r="ASI40" s="1349"/>
      <c r="ASJ40" s="1349"/>
      <c r="ASK40" s="1349"/>
      <c r="ASL40" s="1349"/>
      <c r="ASM40" s="1349"/>
      <c r="ASN40" s="1349"/>
      <c r="ASO40" s="1349"/>
      <c r="ASP40" s="1349"/>
      <c r="ASQ40" s="1349"/>
      <c r="ASR40" s="1349"/>
      <c r="ASS40" s="1349"/>
      <c r="AST40" s="1349"/>
      <c r="ASU40" s="1349"/>
      <c r="ASV40" s="1349"/>
      <c r="ASW40" s="1349"/>
      <c r="ASX40" s="1349"/>
      <c r="ASY40" s="1349"/>
      <c r="ASZ40" s="1349"/>
      <c r="ATA40" s="1349"/>
      <c r="ATB40" s="1349"/>
      <c r="ATC40" s="1349"/>
      <c r="ATD40" s="1349"/>
      <c r="ATE40" s="1349"/>
      <c r="ATF40" s="1349"/>
      <c r="ATG40" s="1349"/>
      <c r="ATH40" s="1349"/>
      <c r="ATI40" s="1349"/>
      <c r="ATJ40" s="1349"/>
      <c r="ATK40" s="1349"/>
      <c r="ATL40" s="1349"/>
      <c r="ATM40" s="1349"/>
      <c r="ATN40" s="1349"/>
      <c r="ATO40" s="1349"/>
      <c r="ATP40" s="1349"/>
      <c r="ATQ40" s="1349"/>
      <c r="ATR40" s="1349"/>
      <c r="ATS40" s="1349"/>
      <c r="ATT40" s="1349"/>
      <c r="ATU40" s="1349"/>
      <c r="ATV40" s="1349"/>
      <c r="ATW40" s="1349"/>
      <c r="ATX40" s="1349"/>
      <c r="ATY40" s="1349"/>
      <c r="ATZ40" s="1349"/>
      <c r="AUA40" s="1349"/>
      <c r="AUB40" s="1349"/>
      <c r="AUC40" s="1349"/>
      <c r="AUD40" s="1349"/>
      <c r="AUE40" s="1349"/>
      <c r="AUF40" s="1349"/>
      <c r="AUG40" s="1349"/>
      <c r="AUH40" s="1349"/>
      <c r="AUI40" s="1349"/>
      <c r="AUJ40" s="1349"/>
      <c r="AUK40" s="1349"/>
      <c r="AUL40" s="1349"/>
      <c r="AUM40" s="1349"/>
      <c r="AUN40" s="1349"/>
      <c r="AUO40" s="1349"/>
      <c r="AUP40" s="1349"/>
      <c r="AUQ40" s="1349"/>
      <c r="AUR40" s="1349"/>
      <c r="AUS40" s="1349"/>
      <c r="AUT40" s="1349"/>
      <c r="AUU40" s="1349"/>
      <c r="AUV40" s="1349"/>
      <c r="AUW40" s="1349"/>
      <c r="AUX40" s="1349"/>
      <c r="AUY40" s="1349"/>
      <c r="AUZ40" s="1349"/>
      <c r="AVA40" s="1349"/>
      <c r="AVB40" s="1349"/>
      <c r="AVC40" s="1349"/>
      <c r="AVD40" s="1349"/>
      <c r="AVE40" s="1349"/>
      <c r="AVF40" s="1349"/>
      <c r="AVG40" s="1349"/>
      <c r="AVH40" s="1349"/>
      <c r="AVI40" s="1349"/>
      <c r="AVJ40" s="1349"/>
      <c r="AVK40" s="1349"/>
      <c r="AVL40" s="1349"/>
      <c r="AVM40" s="1349"/>
      <c r="AVN40" s="1349"/>
      <c r="AVO40" s="1349"/>
      <c r="AVP40" s="1349"/>
      <c r="AVQ40" s="1349"/>
      <c r="AVR40" s="1349"/>
      <c r="AVS40" s="1349"/>
      <c r="AVT40" s="1349"/>
      <c r="AVU40" s="1349"/>
      <c r="AVV40" s="1349"/>
      <c r="AVW40" s="1349"/>
      <c r="AVX40" s="1349"/>
      <c r="AVY40" s="1349"/>
      <c r="AVZ40" s="1349"/>
      <c r="AWA40" s="1349"/>
      <c r="AWB40" s="1349"/>
      <c r="AWC40" s="1349"/>
      <c r="AWD40" s="1349"/>
      <c r="AWE40" s="1349"/>
      <c r="AWF40" s="1349"/>
      <c r="AWG40" s="1349"/>
      <c r="AWH40" s="1349"/>
      <c r="AWI40" s="1349"/>
      <c r="AWJ40" s="1349"/>
      <c r="AWK40" s="1349"/>
      <c r="AWL40" s="1349"/>
      <c r="AWM40" s="1349"/>
      <c r="AWN40" s="1349"/>
      <c r="AWO40" s="1349"/>
      <c r="AWP40" s="1349"/>
      <c r="AWQ40" s="1349"/>
      <c r="AWR40" s="1349"/>
      <c r="AWS40" s="1349"/>
      <c r="AWT40" s="1349"/>
      <c r="AWU40" s="1349"/>
      <c r="AWV40" s="1349"/>
      <c r="AWW40" s="1349"/>
      <c r="AWX40" s="1349"/>
      <c r="AWY40" s="1349"/>
      <c r="AWZ40" s="1349"/>
      <c r="AXA40" s="1349"/>
      <c r="AXB40" s="1349"/>
      <c r="AXC40" s="1349"/>
      <c r="AXD40" s="1349"/>
      <c r="AXE40" s="1349"/>
      <c r="AXF40" s="1349"/>
      <c r="AXG40" s="1349"/>
      <c r="AXH40" s="1349"/>
      <c r="AXI40" s="1349"/>
      <c r="AXJ40" s="1349"/>
      <c r="AXK40" s="1349"/>
      <c r="AXL40" s="1349"/>
      <c r="AXM40" s="1349"/>
      <c r="AXN40" s="1349"/>
      <c r="AXO40" s="1349"/>
      <c r="AXP40" s="1349"/>
      <c r="AXQ40" s="1349"/>
      <c r="AXR40" s="1349"/>
      <c r="AXS40" s="1349"/>
      <c r="AXT40" s="1349"/>
      <c r="AXU40" s="1349"/>
      <c r="AXV40" s="1349"/>
      <c r="AXW40" s="1349"/>
      <c r="AXX40" s="1349"/>
      <c r="AXY40" s="1349"/>
      <c r="AXZ40" s="1349"/>
      <c r="AYA40" s="1349"/>
      <c r="AYB40" s="1349"/>
      <c r="AYC40" s="1349"/>
      <c r="AYD40" s="1349"/>
      <c r="AYE40" s="1349"/>
      <c r="AYF40" s="1349"/>
      <c r="AYG40" s="1349"/>
      <c r="AYH40" s="1349"/>
      <c r="AYI40" s="1349"/>
      <c r="AYJ40" s="1349"/>
      <c r="AYK40" s="1349"/>
      <c r="AYL40" s="1349"/>
      <c r="AYM40" s="1349"/>
      <c r="AYN40" s="1349"/>
      <c r="AYO40" s="1349"/>
      <c r="AYP40" s="1349"/>
      <c r="AYQ40" s="1349"/>
      <c r="AYR40" s="1349"/>
      <c r="AYS40" s="1349"/>
      <c r="AYT40" s="1349"/>
      <c r="AYU40" s="1349"/>
      <c r="AYV40" s="1349"/>
      <c r="AYW40" s="1349"/>
      <c r="AYX40" s="1349"/>
      <c r="AYY40" s="1349"/>
      <c r="AYZ40" s="1349"/>
      <c r="AZA40" s="1349"/>
      <c r="AZB40" s="1349"/>
      <c r="AZC40" s="1349"/>
      <c r="AZD40" s="1349"/>
      <c r="AZE40" s="1349"/>
      <c r="AZF40" s="1349"/>
      <c r="AZG40" s="1349"/>
      <c r="AZH40" s="1349"/>
      <c r="AZI40" s="1349"/>
      <c r="AZJ40" s="1349"/>
      <c r="AZK40" s="1349"/>
      <c r="AZL40" s="1349"/>
      <c r="AZM40" s="1349"/>
      <c r="AZN40" s="1349"/>
      <c r="AZO40" s="1349"/>
      <c r="AZP40" s="1349"/>
      <c r="AZQ40" s="1349"/>
      <c r="AZR40" s="1349"/>
      <c r="AZS40" s="1349"/>
      <c r="AZT40" s="1349"/>
      <c r="AZU40" s="1349"/>
      <c r="AZV40" s="1349"/>
      <c r="AZW40" s="1349"/>
      <c r="AZX40" s="1349"/>
      <c r="AZY40" s="1349"/>
      <c r="AZZ40" s="1349"/>
      <c r="BAA40" s="1349"/>
      <c r="BAB40" s="1349"/>
      <c r="BAC40" s="1349"/>
      <c r="BAD40" s="1349"/>
      <c r="BAE40" s="1349"/>
      <c r="BAF40" s="1349"/>
      <c r="BAG40" s="1349"/>
      <c r="BAH40" s="1349"/>
      <c r="BAI40" s="1349"/>
      <c r="BAJ40" s="1349"/>
      <c r="BAK40" s="1349"/>
      <c r="BAL40" s="1349"/>
      <c r="BAM40" s="1349"/>
      <c r="BAN40" s="1349"/>
      <c r="BAO40" s="1349"/>
      <c r="BAP40" s="1349"/>
      <c r="BAQ40" s="1349"/>
      <c r="BAR40" s="1349"/>
      <c r="BAS40" s="1349"/>
      <c r="BAT40" s="1349"/>
      <c r="BAU40" s="1349"/>
      <c r="BAV40" s="1349"/>
      <c r="BAW40" s="1349"/>
      <c r="BAX40" s="1349"/>
      <c r="BAY40" s="1349"/>
      <c r="BAZ40" s="1349"/>
      <c r="BBA40" s="1349"/>
      <c r="BBB40" s="1349"/>
      <c r="BBC40" s="1349"/>
      <c r="BBD40" s="1349"/>
      <c r="BBE40" s="1349"/>
      <c r="BBF40" s="1349"/>
      <c r="BBG40" s="1349"/>
      <c r="BBH40" s="1349"/>
      <c r="BBI40" s="1349"/>
      <c r="BBJ40" s="1349"/>
      <c r="BBK40" s="1349"/>
      <c r="BBL40" s="1349"/>
      <c r="BBM40" s="1349"/>
      <c r="BBN40" s="1349"/>
      <c r="BBO40" s="1349"/>
      <c r="BBP40" s="1349"/>
      <c r="BBQ40" s="1349"/>
      <c r="BBR40" s="1349"/>
      <c r="BBS40" s="1349"/>
      <c r="BBT40" s="1349"/>
      <c r="BBU40" s="1349"/>
      <c r="BBV40" s="1349"/>
      <c r="BBW40" s="1349"/>
      <c r="BBX40" s="1349"/>
      <c r="BBY40" s="1349"/>
      <c r="BBZ40" s="1349"/>
      <c r="BCA40" s="1349"/>
      <c r="BCB40" s="1349"/>
      <c r="BCC40" s="1349"/>
      <c r="BCD40" s="1349"/>
      <c r="BCE40" s="1349"/>
      <c r="BCF40" s="1349"/>
      <c r="BCG40" s="1349"/>
      <c r="BCH40" s="1349"/>
      <c r="BCI40" s="1349"/>
      <c r="BCJ40" s="1349"/>
      <c r="BCK40" s="1349"/>
      <c r="BCL40" s="1349"/>
      <c r="BCM40" s="1349"/>
      <c r="BCN40" s="1349"/>
      <c r="BCO40" s="1349"/>
      <c r="BCP40" s="1349"/>
      <c r="BCQ40" s="1349"/>
      <c r="BCR40" s="1349"/>
      <c r="BCS40" s="1349"/>
      <c r="BCT40" s="1349"/>
      <c r="BCU40" s="1349"/>
      <c r="BCV40" s="1349"/>
      <c r="BCW40" s="1349"/>
      <c r="BCX40" s="1349"/>
      <c r="BCY40" s="1349"/>
      <c r="BCZ40" s="1349"/>
      <c r="BDA40" s="1349"/>
      <c r="BDB40" s="1349"/>
      <c r="BDC40" s="1349"/>
      <c r="BDD40" s="1349"/>
      <c r="BDE40" s="1349"/>
      <c r="BDF40" s="1349"/>
      <c r="BDG40" s="1349"/>
      <c r="BDH40" s="1349"/>
      <c r="BDI40" s="1349"/>
      <c r="BDJ40" s="1349"/>
      <c r="BDK40" s="1349"/>
      <c r="BDL40" s="1349"/>
      <c r="BDM40" s="1349"/>
      <c r="BDN40" s="1349"/>
      <c r="BDO40" s="1349"/>
      <c r="BDP40" s="1349"/>
      <c r="BDQ40" s="1349"/>
      <c r="BDR40" s="1349"/>
      <c r="BDS40" s="1349"/>
      <c r="BDT40" s="1349"/>
      <c r="BDU40" s="1349"/>
      <c r="BDV40" s="1349"/>
      <c r="BDW40" s="1349"/>
      <c r="BDX40" s="1349"/>
      <c r="BDY40" s="1349"/>
      <c r="BDZ40" s="1349"/>
      <c r="BEA40" s="1349"/>
      <c r="BEB40" s="1349"/>
      <c r="BEC40" s="1349"/>
      <c r="BED40" s="1349"/>
      <c r="BEE40" s="1349"/>
      <c r="BEF40" s="1349"/>
      <c r="BEG40" s="1349"/>
      <c r="BEH40" s="1349"/>
      <c r="BEI40" s="1349"/>
      <c r="BEJ40" s="1349"/>
      <c r="BEK40" s="1349"/>
      <c r="BEL40" s="1349"/>
      <c r="BEM40" s="1349"/>
      <c r="BEN40" s="1349"/>
      <c r="BEO40" s="1349"/>
      <c r="BEP40" s="1349"/>
      <c r="BEQ40" s="1349"/>
      <c r="BER40" s="1349"/>
      <c r="BES40" s="1349"/>
      <c r="BET40" s="1349"/>
      <c r="BEU40" s="1349"/>
      <c r="BEV40" s="1349"/>
      <c r="BEW40" s="1349"/>
      <c r="BEX40" s="1349"/>
      <c r="BEY40" s="1349"/>
      <c r="BEZ40" s="1349"/>
      <c r="BFA40" s="1349"/>
      <c r="BFB40" s="1349"/>
      <c r="BFC40" s="1349"/>
      <c r="BFD40" s="1349"/>
      <c r="BFE40" s="1349"/>
      <c r="BFF40" s="1349"/>
      <c r="BFG40" s="1349"/>
      <c r="BFH40" s="1349"/>
      <c r="BFI40" s="1349"/>
      <c r="BFJ40" s="1349"/>
      <c r="BFK40" s="1349"/>
      <c r="BFL40" s="1349"/>
      <c r="BFM40" s="1349"/>
      <c r="BFN40" s="1349"/>
      <c r="BFO40" s="1349"/>
      <c r="BFP40" s="1349"/>
      <c r="BFQ40" s="1349"/>
      <c r="BFR40" s="1349"/>
      <c r="BFS40" s="1349"/>
      <c r="BFT40" s="1349"/>
      <c r="BFU40" s="1349"/>
      <c r="BFV40" s="1349"/>
      <c r="BFW40" s="1349"/>
      <c r="BFX40" s="1349"/>
      <c r="BFY40" s="1349"/>
      <c r="BFZ40" s="1349"/>
      <c r="BGA40" s="1349"/>
      <c r="BGB40" s="1349"/>
      <c r="BGC40" s="1349"/>
      <c r="BGD40" s="1349"/>
      <c r="BGE40" s="1349"/>
      <c r="BGF40" s="1349"/>
      <c r="BGG40" s="1349"/>
      <c r="BGH40" s="1349"/>
      <c r="BGI40" s="1349"/>
      <c r="BGJ40" s="1349"/>
      <c r="BGK40" s="1349"/>
      <c r="BGL40" s="1349"/>
      <c r="BGM40" s="1349"/>
      <c r="BGN40" s="1349"/>
      <c r="BGO40" s="1349"/>
      <c r="BGP40" s="1349"/>
      <c r="BGQ40" s="1349"/>
      <c r="BGR40" s="1349"/>
      <c r="BGS40" s="1349"/>
      <c r="BGT40" s="1349"/>
      <c r="BGU40" s="1349"/>
      <c r="BGV40" s="1349"/>
      <c r="BGW40" s="1349"/>
      <c r="BGX40" s="1349"/>
      <c r="BGY40" s="1349"/>
      <c r="BGZ40" s="1349"/>
      <c r="BHA40" s="1349"/>
      <c r="BHB40" s="1349"/>
      <c r="BHC40" s="1349"/>
      <c r="BHD40" s="1349"/>
      <c r="BHE40" s="1349"/>
      <c r="BHF40" s="1349"/>
      <c r="BHG40" s="1349"/>
      <c r="BHH40" s="1349"/>
      <c r="BHI40" s="1349"/>
      <c r="BHJ40" s="1349"/>
      <c r="BHK40" s="1349"/>
      <c r="BHL40" s="1349"/>
      <c r="BHM40" s="1349"/>
      <c r="BHN40" s="1349"/>
      <c r="BHO40" s="1349"/>
      <c r="BHP40" s="1349"/>
      <c r="BHQ40" s="1349"/>
      <c r="BHR40" s="1349"/>
      <c r="BHS40" s="1349"/>
      <c r="BHT40" s="1349"/>
      <c r="BHU40" s="1349"/>
      <c r="BHV40" s="1349"/>
      <c r="BHW40" s="1349"/>
      <c r="BHX40" s="1349"/>
      <c r="BHY40" s="1349"/>
      <c r="BHZ40" s="1349"/>
      <c r="BIA40" s="1349"/>
      <c r="BIB40" s="1349"/>
      <c r="BIC40" s="1349"/>
      <c r="BID40" s="1349"/>
      <c r="BIE40" s="1349"/>
      <c r="BIF40" s="1349"/>
      <c r="BIG40" s="1349"/>
      <c r="BIH40" s="1349"/>
      <c r="BII40" s="1349"/>
      <c r="BIJ40" s="1349"/>
      <c r="BIK40" s="1349"/>
      <c r="BIL40" s="1349"/>
      <c r="BIM40" s="1349"/>
      <c r="BIN40" s="1349"/>
      <c r="BIO40" s="1349"/>
      <c r="BIP40" s="1349"/>
      <c r="BIQ40" s="1349"/>
      <c r="BIR40" s="1349"/>
      <c r="BIS40" s="1349"/>
      <c r="BIT40" s="1349"/>
      <c r="BIU40" s="1349"/>
      <c r="BIV40" s="1349"/>
      <c r="BIW40" s="1349"/>
      <c r="BIX40" s="1349"/>
      <c r="BIY40" s="1349"/>
      <c r="BIZ40" s="1349"/>
      <c r="BJA40" s="1349"/>
      <c r="BJB40" s="1349"/>
      <c r="BJC40" s="1349"/>
      <c r="BJD40" s="1349"/>
      <c r="BJE40" s="1349"/>
      <c r="BJF40" s="1349"/>
      <c r="BJG40" s="1349"/>
      <c r="BJH40" s="1349"/>
      <c r="BJI40" s="1349"/>
      <c r="BJJ40" s="1349"/>
      <c r="BJK40" s="1349"/>
      <c r="BJL40" s="1349"/>
      <c r="BJM40" s="1349"/>
      <c r="BJN40" s="1349"/>
      <c r="BJO40" s="1349"/>
      <c r="BJP40" s="1349"/>
      <c r="BJQ40" s="1349"/>
      <c r="BJR40" s="1349"/>
      <c r="BJS40" s="1349"/>
      <c r="BJT40" s="1349"/>
      <c r="BJU40" s="1349"/>
      <c r="BJV40" s="1349"/>
      <c r="BJW40" s="1349"/>
      <c r="BJX40" s="1349"/>
      <c r="BJY40" s="1349"/>
      <c r="BJZ40" s="1349"/>
      <c r="BKA40" s="1349"/>
      <c r="BKB40" s="1349"/>
      <c r="BKC40" s="1349"/>
      <c r="BKD40" s="1349"/>
      <c r="BKE40" s="1349"/>
      <c r="BKF40" s="1349"/>
      <c r="BKG40" s="1349"/>
      <c r="BKH40" s="1349"/>
      <c r="BKI40" s="1349"/>
      <c r="BKJ40" s="1349"/>
      <c r="BKK40" s="1349"/>
      <c r="BKL40" s="1349"/>
      <c r="BKM40" s="1349"/>
      <c r="BKN40" s="1349"/>
      <c r="BKO40" s="1349"/>
      <c r="BKP40" s="1349"/>
      <c r="BKQ40" s="1349"/>
      <c r="BKR40" s="1349"/>
      <c r="BKS40" s="1349"/>
      <c r="BKT40" s="1349"/>
      <c r="BKU40" s="1349"/>
      <c r="BKV40" s="1349"/>
      <c r="BKW40" s="1349"/>
      <c r="BKX40" s="1349"/>
      <c r="BKY40" s="1349"/>
      <c r="BKZ40" s="1349"/>
      <c r="BLA40" s="1349"/>
      <c r="BLB40" s="1349"/>
      <c r="BLC40" s="1349"/>
      <c r="BLD40" s="1349"/>
      <c r="BLE40" s="1349"/>
      <c r="BLF40" s="1349"/>
      <c r="BLG40" s="1349"/>
      <c r="BLH40" s="1349"/>
      <c r="BLI40" s="1349"/>
      <c r="BLJ40" s="1349"/>
      <c r="BLK40" s="1349"/>
      <c r="BLL40" s="1349"/>
      <c r="BLM40" s="1349"/>
      <c r="BLN40" s="1349"/>
      <c r="BLO40" s="1349"/>
      <c r="BLP40" s="1349"/>
      <c r="BLQ40" s="1349"/>
      <c r="BLR40" s="1349"/>
      <c r="BLS40" s="1349"/>
      <c r="BLT40" s="1349"/>
      <c r="BLU40" s="1349"/>
      <c r="BLV40" s="1349"/>
      <c r="BLW40" s="1349"/>
      <c r="BLX40" s="1349"/>
      <c r="BLY40" s="1349"/>
      <c r="BLZ40" s="1349"/>
      <c r="BMA40" s="1349"/>
      <c r="BMB40" s="1349"/>
      <c r="BMC40" s="1349"/>
      <c r="BMD40" s="1349"/>
      <c r="BME40" s="1349"/>
      <c r="BMF40" s="1349"/>
      <c r="BMG40" s="1349"/>
      <c r="BMH40" s="1349"/>
      <c r="BMI40" s="1349"/>
      <c r="BMJ40" s="1349"/>
      <c r="BMK40" s="1349"/>
      <c r="BML40" s="1349"/>
      <c r="BMM40" s="1349"/>
      <c r="BMN40" s="1349"/>
      <c r="BMO40" s="1349"/>
      <c r="BMP40" s="1349"/>
      <c r="BMQ40" s="1349"/>
      <c r="BMR40" s="1349"/>
      <c r="BMS40" s="1349"/>
      <c r="BMT40" s="1349"/>
      <c r="BMU40" s="1349"/>
      <c r="BMV40" s="1349"/>
      <c r="BMW40" s="1349"/>
      <c r="BMX40" s="1349"/>
      <c r="BMY40" s="1349"/>
      <c r="BMZ40" s="1349"/>
      <c r="BNA40" s="1349"/>
      <c r="BNB40" s="1349"/>
      <c r="BNC40" s="1349"/>
      <c r="BND40" s="1349"/>
      <c r="BNE40" s="1349"/>
      <c r="BNF40" s="1349"/>
      <c r="BNG40" s="1349"/>
      <c r="BNH40" s="1349"/>
      <c r="BNI40" s="1349"/>
      <c r="BNJ40" s="1349"/>
      <c r="BNK40" s="1349"/>
      <c r="BNL40" s="1349"/>
      <c r="BNM40" s="1349"/>
      <c r="BNN40" s="1349"/>
      <c r="BNO40" s="1349"/>
      <c r="BNP40" s="1349"/>
      <c r="BNQ40" s="1349"/>
      <c r="BNR40" s="1349"/>
      <c r="BNS40" s="1349"/>
      <c r="BNT40" s="1349"/>
      <c r="BNU40" s="1349"/>
      <c r="BNV40" s="1349"/>
      <c r="BNW40" s="1349"/>
      <c r="BNX40" s="1349"/>
      <c r="BNY40" s="1349"/>
      <c r="BNZ40" s="1349"/>
      <c r="BOA40" s="1349"/>
      <c r="BOB40" s="1349"/>
      <c r="BOC40" s="1349"/>
      <c r="BOD40" s="1349"/>
      <c r="BOE40" s="1349"/>
      <c r="BOF40" s="1349"/>
      <c r="BOG40" s="1349"/>
      <c r="BOH40" s="1349"/>
      <c r="BOI40" s="1349"/>
      <c r="BOJ40" s="1349"/>
      <c r="BOK40" s="1349"/>
      <c r="BOL40" s="1349"/>
      <c r="BOM40" s="1349"/>
      <c r="BON40" s="1349"/>
      <c r="BOO40" s="1349"/>
      <c r="BOP40" s="1349"/>
      <c r="BOQ40" s="1349"/>
      <c r="BOR40" s="1349"/>
      <c r="BOS40" s="1349"/>
      <c r="BOT40" s="1349"/>
      <c r="BOU40" s="1349"/>
      <c r="BOV40" s="1349"/>
      <c r="BOW40" s="1349"/>
      <c r="BOX40" s="1349"/>
      <c r="BOY40" s="1349"/>
      <c r="BOZ40" s="1349"/>
      <c r="BPA40" s="1349"/>
      <c r="BPB40" s="1349"/>
      <c r="BPC40" s="1349"/>
      <c r="BPD40" s="1349"/>
      <c r="BPE40" s="1349"/>
      <c r="BPF40" s="1349"/>
      <c r="BPG40" s="1349"/>
      <c r="BPH40" s="1349"/>
      <c r="BPI40" s="1349"/>
      <c r="BPJ40" s="1349"/>
      <c r="BPK40" s="1349"/>
      <c r="BPL40" s="1349"/>
      <c r="BPM40" s="1349"/>
      <c r="BPN40" s="1349"/>
      <c r="BPO40" s="1349"/>
      <c r="BPP40" s="1349"/>
      <c r="BPQ40" s="1349"/>
      <c r="BPR40" s="1349"/>
      <c r="BPS40" s="1349"/>
      <c r="BPT40" s="1349"/>
      <c r="BPU40" s="1349"/>
      <c r="BPV40" s="1349"/>
      <c r="BPW40" s="1349"/>
      <c r="BPX40" s="1349"/>
      <c r="BPY40" s="1349"/>
      <c r="BPZ40" s="1349"/>
      <c r="BQA40" s="1349"/>
      <c r="BQB40" s="1349"/>
      <c r="BQC40" s="1349"/>
      <c r="BQD40" s="1349"/>
      <c r="BQE40" s="1349"/>
      <c r="BQF40" s="1349"/>
      <c r="BQG40" s="1349"/>
      <c r="BQH40" s="1349"/>
      <c r="BQI40" s="1349"/>
      <c r="BQJ40" s="1349"/>
      <c r="BQK40" s="1349"/>
      <c r="BQL40" s="1349"/>
      <c r="BQM40" s="1349"/>
      <c r="BQN40" s="1349"/>
      <c r="BQO40" s="1349"/>
      <c r="BQP40" s="1349"/>
      <c r="BQQ40" s="1349"/>
      <c r="BQR40" s="1349"/>
      <c r="BQS40" s="1349"/>
      <c r="BQT40" s="1349"/>
      <c r="BQU40" s="1349"/>
      <c r="BQV40" s="1349"/>
      <c r="BQW40" s="1349"/>
      <c r="BQX40" s="1349"/>
      <c r="BQY40" s="1349"/>
      <c r="BQZ40" s="1349"/>
      <c r="BRA40" s="1349"/>
      <c r="BRB40" s="1349"/>
      <c r="BRC40" s="1349"/>
      <c r="BRD40" s="1349"/>
      <c r="BRE40" s="1349"/>
      <c r="BRF40" s="1349"/>
      <c r="BRG40" s="1349"/>
      <c r="BRH40" s="1349"/>
      <c r="BRI40" s="1349"/>
      <c r="BRJ40" s="1349"/>
      <c r="BRK40" s="1349"/>
      <c r="BRL40" s="1349"/>
      <c r="BRM40" s="1349"/>
      <c r="BRN40" s="1349"/>
      <c r="BRO40" s="1349"/>
      <c r="BRP40" s="1349"/>
      <c r="BRQ40" s="1349"/>
      <c r="BRR40" s="1349"/>
      <c r="BRS40" s="1349"/>
      <c r="BRT40" s="1349"/>
      <c r="BRU40" s="1349"/>
      <c r="BRV40" s="1349"/>
      <c r="BRW40" s="1349"/>
      <c r="BRX40" s="1349"/>
      <c r="BRY40" s="1349"/>
      <c r="BRZ40" s="1349"/>
      <c r="BSA40" s="1349"/>
      <c r="BSB40" s="1349"/>
      <c r="BSC40" s="1349"/>
      <c r="BSD40" s="1349"/>
      <c r="BSE40" s="1349"/>
      <c r="BSF40" s="1349"/>
      <c r="BSG40" s="1349"/>
      <c r="BSH40" s="1349"/>
      <c r="BSI40" s="1349"/>
      <c r="BSJ40" s="1349"/>
      <c r="BSK40" s="1349"/>
      <c r="BSL40" s="1349"/>
      <c r="BSM40" s="1349"/>
      <c r="BSN40" s="1349"/>
      <c r="BSO40" s="1349"/>
      <c r="BSP40" s="1349"/>
      <c r="BSQ40" s="1349"/>
      <c r="BSR40" s="1349"/>
      <c r="BSS40" s="1349"/>
      <c r="BST40" s="1349"/>
      <c r="BSU40" s="1349"/>
      <c r="BSV40" s="1349"/>
      <c r="BSW40" s="1349"/>
      <c r="BSX40" s="1349"/>
      <c r="BSY40" s="1349"/>
      <c r="BSZ40" s="1349"/>
      <c r="BTA40" s="1349"/>
      <c r="BTB40" s="1349"/>
      <c r="BTC40" s="1349"/>
      <c r="BTD40" s="1349"/>
      <c r="BTE40" s="1349"/>
      <c r="BTF40" s="1349"/>
      <c r="BTG40" s="1349"/>
      <c r="BTH40" s="1349"/>
      <c r="BTI40" s="1349"/>
      <c r="BTJ40" s="1349"/>
      <c r="BTK40" s="1349"/>
      <c r="BTL40" s="1349"/>
      <c r="BTM40" s="1349"/>
      <c r="BTN40" s="1349"/>
      <c r="BTO40" s="1349"/>
      <c r="BTP40" s="1349"/>
      <c r="BTQ40" s="1349"/>
      <c r="BTR40" s="1349"/>
      <c r="BTS40" s="1349"/>
      <c r="BTT40" s="1349"/>
      <c r="BTU40" s="1349"/>
      <c r="BTV40" s="1349"/>
      <c r="BTW40" s="1349"/>
      <c r="BTX40" s="1349"/>
      <c r="BTY40" s="1349"/>
      <c r="BTZ40" s="1349"/>
      <c r="BUA40" s="1349"/>
      <c r="BUB40" s="1349"/>
      <c r="BUC40" s="1349"/>
      <c r="BUD40" s="1349"/>
      <c r="BUE40" s="1349"/>
      <c r="BUF40" s="1349"/>
      <c r="BUG40" s="1349"/>
      <c r="BUH40" s="1349"/>
      <c r="BUI40" s="1349"/>
      <c r="BUJ40" s="1349"/>
      <c r="BUK40" s="1349"/>
      <c r="BUL40" s="1349"/>
      <c r="BUM40" s="1349"/>
      <c r="BUN40" s="1349"/>
      <c r="BUO40" s="1349"/>
      <c r="BUP40" s="1349"/>
      <c r="BUQ40" s="1349"/>
      <c r="BUR40" s="1349"/>
      <c r="BUS40" s="1349"/>
      <c r="BUT40" s="1349"/>
      <c r="BUU40" s="1349"/>
      <c r="BUV40" s="1349"/>
      <c r="BUW40" s="1349"/>
      <c r="BUX40" s="1349"/>
      <c r="BUY40" s="1349"/>
      <c r="BUZ40" s="1349"/>
      <c r="BVA40" s="1349"/>
      <c r="BVB40" s="1349"/>
      <c r="BVC40" s="1349"/>
      <c r="BVD40" s="1349"/>
      <c r="BVE40" s="1349"/>
      <c r="BVF40" s="1349"/>
      <c r="BVG40" s="1349"/>
      <c r="BVH40" s="1349"/>
      <c r="BVI40" s="1349"/>
      <c r="BVJ40" s="1349"/>
      <c r="BVK40" s="1349"/>
      <c r="BVL40" s="1349"/>
      <c r="BVM40" s="1349"/>
      <c r="BVN40" s="1349"/>
      <c r="BVO40" s="1349"/>
      <c r="BVP40" s="1349"/>
      <c r="BVQ40" s="1349"/>
      <c r="BVR40" s="1349"/>
      <c r="BVS40" s="1349"/>
      <c r="BVT40" s="1349"/>
      <c r="BVU40" s="1349"/>
      <c r="BVV40" s="1349"/>
      <c r="BVW40" s="1349"/>
      <c r="BVX40" s="1349"/>
      <c r="BVY40" s="1349"/>
      <c r="BVZ40" s="1349"/>
      <c r="BWA40" s="1349"/>
      <c r="BWB40" s="1349"/>
      <c r="BWC40" s="1349"/>
      <c r="BWD40" s="1349"/>
      <c r="BWE40" s="1349"/>
      <c r="BWF40" s="1349"/>
      <c r="BWG40" s="1349"/>
      <c r="BWH40" s="1349"/>
      <c r="BWI40" s="1349"/>
      <c r="BWJ40" s="1349"/>
      <c r="BWK40" s="1349"/>
      <c r="BWL40" s="1349"/>
      <c r="BWM40" s="1349"/>
      <c r="BWN40" s="1349"/>
      <c r="BWO40" s="1349"/>
      <c r="BWP40" s="1349"/>
      <c r="BWQ40" s="1349"/>
      <c r="BWR40" s="1349"/>
      <c r="BWS40" s="1349"/>
      <c r="BWT40" s="1349"/>
      <c r="BWU40" s="1349"/>
      <c r="BWV40" s="1349"/>
      <c r="BWW40" s="1349"/>
      <c r="BWX40" s="1349"/>
      <c r="BWY40" s="1349"/>
      <c r="BWZ40" s="1349"/>
      <c r="BXA40" s="1349"/>
      <c r="BXB40" s="1349"/>
      <c r="BXC40" s="1349"/>
      <c r="BXD40" s="1349"/>
      <c r="BXE40" s="1349"/>
      <c r="BXF40" s="1349"/>
      <c r="BXG40" s="1349"/>
      <c r="BXH40" s="1349"/>
      <c r="BXI40" s="1349"/>
      <c r="BXJ40" s="1349"/>
      <c r="BXK40" s="1349"/>
      <c r="BXL40" s="1349"/>
      <c r="BXM40" s="1349"/>
      <c r="BXN40" s="1349"/>
      <c r="BXO40" s="1349"/>
      <c r="BXP40" s="1349"/>
      <c r="BXQ40" s="1349"/>
      <c r="BXR40" s="1349"/>
      <c r="BXS40" s="1349"/>
      <c r="BXT40" s="1349"/>
      <c r="BXU40" s="1349"/>
      <c r="BXV40" s="1349"/>
      <c r="BXW40" s="1349"/>
      <c r="BXX40" s="1349"/>
      <c r="BXY40" s="1349"/>
      <c r="BXZ40" s="1349"/>
      <c r="BYA40" s="1349"/>
      <c r="BYB40" s="1349"/>
      <c r="BYC40" s="1349"/>
      <c r="BYD40" s="1349"/>
      <c r="BYE40" s="1349"/>
      <c r="BYF40" s="1349"/>
      <c r="BYG40" s="1349"/>
      <c r="BYH40" s="1349"/>
      <c r="BYI40" s="1349"/>
      <c r="BYJ40" s="1349"/>
      <c r="BYK40" s="1349"/>
      <c r="BYL40" s="1349"/>
      <c r="BYM40" s="1349"/>
      <c r="BYN40" s="1349"/>
      <c r="BYO40" s="1349"/>
      <c r="BYP40" s="1349"/>
      <c r="BYQ40" s="1349"/>
      <c r="BYR40" s="1349"/>
      <c r="BYS40" s="1349"/>
      <c r="BYT40" s="1349"/>
      <c r="BYU40" s="1349"/>
      <c r="BYV40" s="1349"/>
      <c r="BYW40" s="1349"/>
      <c r="BYX40" s="1349"/>
      <c r="BYY40" s="1349"/>
      <c r="BYZ40" s="1349"/>
      <c r="BZA40" s="1349"/>
      <c r="BZB40" s="1349"/>
      <c r="BZC40" s="1349"/>
      <c r="BZD40" s="1349"/>
      <c r="BZE40" s="1349"/>
      <c r="BZF40" s="1349"/>
      <c r="BZG40" s="1349"/>
      <c r="BZH40" s="1349"/>
      <c r="BZI40" s="1349"/>
      <c r="BZJ40" s="1349"/>
      <c r="BZK40" s="1349"/>
      <c r="BZL40" s="1349"/>
      <c r="BZM40" s="1349"/>
      <c r="BZN40" s="1349"/>
      <c r="BZO40" s="1349"/>
      <c r="BZP40" s="1349"/>
      <c r="BZQ40" s="1349"/>
      <c r="BZR40" s="1349"/>
      <c r="BZS40" s="1349"/>
      <c r="BZT40" s="1349"/>
      <c r="BZU40" s="1349"/>
      <c r="BZV40" s="1349"/>
      <c r="BZW40" s="1349"/>
      <c r="BZX40" s="1349"/>
      <c r="BZY40" s="1349"/>
      <c r="BZZ40" s="1349"/>
      <c r="CAA40" s="1349"/>
      <c r="CAB40" s="1349"/>
      <c r="CAC40" s="1349"/>
      <c r="CAD40" s="1349"/>
      <c r="CAE40" s="1349"/>
      <c r="CAF40" s="1349"/>
      <c r="CAG40" s="1349"/>
      <c r="CAH40" s="1349"/>
      <c r="CAI40" s="1349"/>
      <c r="CAJ40" s="1349"/>
      <c r="CAK40" s="1349"/>
      <c r="CAL40" s="1349"/>
      <c r="CAM40" s="1349"/>
      <c r="CAN40" s="1349"/>
      <c r="CAO40" s="1349"/>
      <c r="CAP40" s="1349"/>
      <c r="CAQ40" s="1349"/>
      <c r="CAR40" s="1349"/>
      <c r="CAS40" s="1349"/>
      <c r="CAT40" s="1349"/>
      <c r="CAU40" s="1349"/>
      <c r="CAV40" s="1349"/>
      <c r="CAW40" s="1349"/>
      <c r="CAX40" s="1349"/>
      <c r="CAY40" s="1349"/>
      <c r="CAZ40" s="1349"/>
      <c r="CBA40" s="1349"/>
      <c r="CBB40" s="1349"/>
      <c r="CBC40" s="1349"/>
      <c r="CBD40" s="1349"/>
      <c r="CBE40" s="1349"/>
      <c r="CBF40" s="1349"/>
      <c r="CBG40" s="1349"/>
      <c r="CBH40" s="1349"/>
      <c r="CBI40" s="1349"/>
      <c r="CBJ40" s="1349"/>
      <c r="CBK40" s="1349"/>
      <c r="CBL40" s="1349"/>
      <c r="CBM40" s="1349"/>
      <c r="CBN40" s="1349"/>
      <c r="CBO40" s="1349"/>
      <c r="CBP40" s="1349"/>
      <c r="CBQ40" s="1349"/>
      <c r="CBR40" s="1349"/>
      <c r="CBS40" s="1349"/>
      <c r="CBT40" s="1349"/>
      <c r="CBU40" s="1349"/>
      <c r="CBV40" s="1349"/>
      <c r="CBW40" s="1349"/>
      <c r="CBX40" s="1349"/>
      <c r="CBY40" s="1349"/>
      <c r="CBZ40" s="1349"/>
      <c r="CCA40" s="1349"/>
      <c r="CCB40" s="1349"/>
      <c r="CCC40" s="1349"/>
      <c r="CCD40" s="1349"/>
      <c r="CCE40" s="1349"/>
      <c r="CCF40" s="1349"/>
      <c r="CCG40" s="1349"/>
      <c r="CCH40" s="1349"/>
      <c r="CCI40" s="1349"/>
      <c r="CCJ40" s="1349"/>
      <c r="CCK40" s="1349"/>
      <c r="CCL40" s="1349"/>
      <c r="CCM40" s="1349"/>
      <c r="CCN40" s="1349"/>
      <c r="CCO40" s="1349"/>
      <c r="CCP40" s="1349"/>
      <c r="CCQ40" s="1349"/>
      <c r="CCR40" s="1349"/>
      <c r="CCS40" s="1349"/>
      <c r="CCT40" s="1349"/>
      <c r="CCU40" s="1349"/>
      <c r="CCV40" s="1349"/>
      <c r="CCW40" s="1349"/>
      <c r="CCX40" s="1349"/>
      <c r="CCY40" s="1349"/>
      <c r="CCZ40" s="1349"/>
      <c r="CDA40" s="1349"/>
      <c r="CDB40" s="1349"/>
      <c r="CDC40" s="1349"/>
      <c r="CDD40" s="1349"/>
      <c r="CDE40" s="1349"/>
      <c r="CDF40" s="1349"/>
      <c r="CDG40" s="1349"/>
      <c r="CDH40" s="1349"/>
      <c r="CDI40" s="1349"/>
      <c r="CDJ40" s="1349"/>
      <c r="CDK40" s="1349"/>
      <c r="CDL40" s="1349"/>
      <c r="CDM40" s="1349"/>
      <c r="CDN40" s="1349"/>
      <c r="CDO40" s="1349"/>
      <c r="CDP40" s="1349"/>
      <c r="CDQ40" s="1349"/>
      <c r="CDR40" s="1349"/>
      <c r="CDS40" s="1349"/>
      <c r="CDT40" s="1349"/>
      <c r="CDU40" s="1349"/>
      <c r="CDV40" s="1349"/>
      <c r="CDW40" s="1349"/>
      <c r="CDX40" s="1349"/>
      <c r="CDY40" s="1349"/>
      <c r="CDZ40" s="1349"/>
      <c r="CEA40" s="1349"/>
      <c r="CEB40" s="1349"/>
      <c r="CEC40" s="1349"/>
      <c r="CED40" s="1349"/>
      <c r="CEE40" s="1349"/>
      <c r="CEF40" s="1349"/>
      <c r="CEG40" s="1349"/>
      <c r="CEH40" s="1349"/>
      <c r="CEI40" s="1349"/>
      <c r="CEJ40" s="1349"/>
      <c r="CEK40" s="1349"/>
      <c r="CEL40" s="1349"/>
      <c r="CEM40" s="1349"/>
      <c r="CEN40" s="1349"/>
      <c r="CEO40" s="1349"/>
      <c r="CEP40" s="1349"/>
      <c r="CEQ40" s="1349"/>
      <c r="CER40" s="1349"/>
      <c r="CES40" s="1349"/>
      <c r="CET40" s="1349"/>
      <c r="CEU40" s="1349"/>
      <c r="CEV40" s="1349"/>
      <c r="CEW40" s="1349"/>
      <c r="CEX40" s="1349"/>
      <c r="CEY40" s="1349"/>
      <c r="CEZ40" s="1349"/>
      <c r="CFA40" s="1349"/>
      <c r="CFB40" s="1349"/>
      <c r="CFC40" s="1349"/>
      <c r="CFD40" s="1349"/>
      <c r="CFE40" s="1349"/>
      <c r="CFF40" s="1349"/>
      <c r="CFG40" s="1349"/>
      <c r="CFH40" s="1349"/>
      <c r="CFI40" s="1349"/>
      <c r="CFJ40" s="1349"/>
      <c r="CFK40" s="1349"/>
      <c r="CFL40" s="1349"/>
      <c r="CFM40" s="1349"/>
      <c r="CFN40" s="1349"/>
      <c r="CFO40" s="1349"/>
      <c r="CFP40" s="1349"/>
      <c r="CFQ40" s="1349"/>
      <c r="CFR40" s="1349"/>
      <c r="CFS40" s="1349"/>
      <c r="CFT40" s="1349"/>
      <c r="CFU40" s="1349"/>
      <c r="CFV40" s="1349"/>
      <c r="CFW40" s="1349"/>
      <c r="CFX40" s="1349"/>
      <c r="CFY40" s="1349"/>
      <c r="CFZ40" s="1349"/>
      <c r="CGA40" s="1349"/>
      <c r="CGB40" s="1349"/>
      <c r="CGC40" s="1349"/>
      <c r="CGD40" s="1349"/>
      <c r="CGE40" s="1349"/>
      <c r="CGF40" s="1349"/>
      <c r="CGG40" s="1349"/>
      <c r="CGH40" s="1349"/>
      <c r="CGI40" s="1349"/>
      <c r="CGJ40" s="1349"/>
      <c r="CGK40" s="1349"/>
      <c r="CGL40" s="1349"/>
      <c r="CGM40" s="1349"/>
      <c r="CGN40" s="1349"/>
      <c r="CGO40" s="1349"/>
      <c r="CGP40" s="1349"/>
      <c r="CGQ40" s="1349"/>
      <c r="CGR40" s="1349"/>
      <c r="CGS40" s="1349"/>
      <c r="CGT40" s="1349"/>
      <c r="CGU40" s="1349"/>
      <c r="CGV40" s="1349"/>
      <c r="CGW40" s="1349"/>
      <c r="CGX40" s="1349"/>
      <c r="CGY40" s="1349"/>
      <c r="CGZ40" s="1349"/>
      <c r="CHA40" s="1349"/>
      <c r="CHB40" s="1349"/>
      <c r="CHC40" s="1349"/>
      <c r="CHD40" s="1349"/>
      <c r="CHE40" s="1349"/>
      <c r="CHF40" s="1349"/>
      <c r="CHG40" s="1349"/>
      <c r="CHH40" s="1349"/>
      <c r="CHI40" s="1349"/>
      <c r="CHJ40" s="1349"/>
      <c r="CHK40" s="1349"/>
      <c r="CHL40" s="1349"/>
      <c r="CHM40" s="1349"/>
      <c r="CHN40" s="1349"/>
      <c r="CHO40" s="1349"/>
      <c r="CHP40" s="1349"/>
      <c r="CHQ40" s="1349"/>
      <c r="CHR40" s="1349"/>
      <c r="CHS40" s="1349"/>
      <c r="CHT40" s="1349"/>
      <c r="CHU40" s="1349"/>
      <c r="CHV40" s="1349"/>
      <c r="CHW40" s="1349"/>
      <c r="CHX40" s="1349"/>
      <c r="CHY40" s="1349"/>
      <c r="CHZ40" s="1349"/>
      <c r="CIA40" s="1349"/>
      <c r="CIB40" s="1349"/>
      <c r="CIC40" s="1349"/>
      <c r="CID40" s="1349"/>
      <c r="CIE40" s="1349"/>
      <c r="CIF40" s="1349"/>
      <c r="CIG40" s="1349"/>
      <c r="CIH40" s="1349"/>
      <c r="CII40" s="1349"/>
      <c r="CIJ40" s="1349"/>
      <c r="CIK40" s="1349"/>
      <c r="CIL40" s="1349"/>
      <c r="CIM40" s="1349"/>
      <c r="CIN40" s="1349"/>
      <c r="CIO40" s="1349"/>
      <c r="CIP40" s="1349"/>
      <c r="CIQ40" s="1349"/>
      <c r="CIR40" s="1349"/>
      <c r="CIS40" s="1349"/>
      <c r="CIT40" s="1349"/>
      <c r="CIU40" s="1349"/>
      <c r="CIV40" s="1349"/>
      <c r="CIW40" s="1349"/>
      <c r="CIX40" s="1349"/>
      <c r="CIY40" s="1349"/>
      <c r="CIZ40" s="1349"/>
      <c r="CJA40" s="1349"/>
      <c r="CJB40" s="1349"/>
      <c r="CJC40" s="1349"/>
      <c r="CJD40" s="1349"/>
      <c r="CJE40" s="1349"/>
      <c r="CJF40" s="1349"/>
      <c r="CJG40" s="1349"/>
      <c r="CJH40" s="1349"/>
      <c r="CJI40" s="1349"/>
      <c r="CJJ40" s="1349"/>
      <c r="CJK40" s="1349"/>
      <c r="CJL40" s="1349"/>
      <c r="CJM40" s="1349"/>
      <c r="CJN40" s="1349"/>
      <c r="CJO40" s="1349"/>
      <c r="CJP40" s="1349"/>
      <c r="CJQ40" s="1349"/>
      <c r="CJR40" s="1349"/>
      <c r="CJS40" s="1349"/>
      <c r="CJT40" s="1349"/>
      <c r="CJU40" s="1349"/>
      <c r="CJV40" s="1349"/>
      <c r="CJW40" s="1349"/>
      <c r="CJX40" s="1349"/>
      <c r="CJY40" s="1349"/>
      <c r="CJZ40" s="1349"/>
      <c r="CKA40" s="1349"/>
      <c r="CKB40" s="1349"/>
      <c r="CKC40" s="1349"/>
      <c r="CKD40" s="1349"/>
      <c r="CKE40" s="1349"/>
      <c r="CKF40" s="1349"/>
      <c r="CKG40" s="1349"/>
      <c r="CKH40" s="1349"/>
      <c r="CKI40" s="1349"/>
      <c r="CKJ40" s="1349"/>
      <c r="CKK40" s="1349"/>
      <c r="CKL40" s="1349"/>
      <c r="CKM40" s="1349"/>
      <c r="CKN40" s="1349"/>
      <c r="CKO40" s="1349"/>
      <c r="CKP40" s="1349"/>
      <c r="CKQ40" s="1349"/>
      <c r="CKR40" s="1349"/>
      <c r="CKS40" s="1349"/>
      <c r="CKT40" s="1349"/>
      <c r="CKU40" s="1349"/>
      <c r="CKV40" s="1349"/>
      <c r="CKW40" s="1349"/>
      <c r="CKX40" s="1349"/>
      <c r="CKY40" s="1349"/>
      <c r="CKZ40" s="1349"/>
      <c r="CLA40" s="1349"/>
      <c r="CLB40" s="1349"/>
      <c r="CLC40" s="1349"/>
      <c r="CLD40" s="1349"/>
      <c r="CLE40" s="1349"/>
      <c r="CLF40" s="1349"/>
      <c r="CLG40" s="1349"/>
      <c r="CLH40" s="1349"/>
      <c r="CLI40" s="1349"/>
      <c r="CLJ40" s="1349"/>
      <c r="CLK40" s="1349"/>
      <c r="CLL40" s="1349"/>
      <c r="CLM40" s="1349"/>
      <c r="CLN40" s="1349"/>
      <c r="CLO40" s="1349"/>
      <c r="CLP40" s="1349"/>
      <c r="CLQ40" s="1349"/>
      <c r="CLR40" s="1349"/>
      <c r="CLS40" s="1349"/>
      <c r="CLT40" s="1349"/>
      <c r="CLU40" s="1349"/>
      <c r="CLV40" s="1349"/>
      <c r="CLW40" s="1349"/>
      <c r="CLX40" s="1349"/>
      <c r="CLY40" s="1349"/>
      <c r="CLZ40" s="1349"/>
      <c r="CMA40" s="1349"/>
      <c r="CMB40" s="1349"/>
      <c r="CMC40" s="1349"/>
      <c r="CMD40" s="1349"/>
      <c r="CME40" s="1349"/>
      <c r="CMF40" s="1349"/>
      <c r="CMG40" s="1349"/>
      <c r="CMH40" s="1349"/>
      <c r="CMI40" s="1349"/>
      <c r="CMJ40" s="1349"/>
      <c r="CMK40" s="1349"/>
      <c r="CML40" s="1349"/>
      <c r="CMM40" s="1349"/>
      <c r="CMN40" s="1349"/>
      <c r="CMO40" s="1349"/>
      <c r="CMP40" s="1349"/>
      <c r="CMQ40" s="1349"/>
      <c r="CMR40" s="1349"/>
      <c r="CMS40" s="1349"/>
      <c r="CMT40" s="1349"/>
      <c r="CMU40" s="1349"/>
      <c r="CMV40" s="1349"/>
      <c r="CMW40" s="1349"/>
      <c r="CMX40" s="1349"/>
      <c r="CMY40" s="1349"/>
      <c r="CMZ40" s="1349"/>
      <c r="CNA40" s="1349"/>
      <c r="CNB40" s="1349"/>
      <c r="CNC40" s="1349"/>
      <c r="CND40" s="1349"/>
      <c r="CNE40" s="1349"/>
      <c r="CNF40" s="1349"/>
      <c r="CNG40" s="1349"/>
      <c r="CNH40" s="1349"/>
      <c r="CNI40" s="1349"/>
      <c r="CNJ40" s="1349"/>
      <c r="CNK40" s="1349"/>
      <c r="CNL40" s="1349"/>
      <c r="CNM40" s="1349"/>
      <c r="CNN40" s="1349"/>
      <c r="CNO40" s="1349"/>
      <c r="CNP40" s="1349"/>
      <c r="CNQ40" s="1349"/>
      <c r="CNR40" s="1349"/>
      <c r="CNS40" s="1349"/>
      <c r="CNT40" s="1349"/>
      <c r="CNU40" s="1349"/>
      <c r="CNV40" s="1349"/>
      <c r="CNW40" s="1349"/>
      <c r="CNX40" s="1349"/>
      <c r="CNY40" s="1349"/>
      <c r="CNZ40" s="1349"/>
      <c r="COA40" s="1349"/>
      <c r="COB40" s="1349"/>
      <c r="COC40" s="1349"/>
      <c r="COD40" s="1349"/>
      <c r="COE40" s="1349"/>
      <c r="COF40" s="1349"/>
      <c r="COG40" s="1349"/>
      <c r="COH40" s="1349"/>
      <c r="COI40" s="1349"/>
      <c r="COJ40" s="1349"/>
      <c r="COK40" s="1349"/>
      <c r="COL40" s="1349"/>
      <c r="COM40" s="1349"/>
      <c r="CON40" s="1349"/>
      <c r="COO40" s="1349"/>
      <c r="COP40" s="1349"/>
      <c r="COQ40" s="1349"/>
      <c r="COR40" s="1349"/>
      <c r="COS40" s="1349"/>
      <c r="COT40" s="1349"/>
      <c r="COU40" s="1349"/>
      <c r="COV40" s="1349"/>
      <c r="COW40" s="1349"/>
      <c r="COX40" s="1349"/>
      <c r="COY40" s="1349"/>
      <c r="COZ40" s="1349"/>
      <c r="CPA40" s="1349"/>
      <c r="CPB40" s="1349"/>
      <c r="CPC40" s="1349"/>
      <c r="CPD40" s="1349"/>
      <c r="CPE40" s="1349"/>
      <c r="CPF40" s="1349"/>
      <c r="CPG40" s="1349"/>
      <c r="CPH40" s="1349"/>
      <c r="CPI40" s="1349"/>
      <c r="CPJ40" s="1349"/>
      <c r="CPK40" s="1349"/>
      <c r="CPL40" s="1349"/>
      <c r="CPM40" s="1349"/>
      <c r="CPN40" s="1349"/>
      <c r="CPO40" s="1349"/>
      <c r="CPP40" s="1349"/>
      <c r="CPQ40" s="1349"/>
      <c r="CPR40" s="1349"/>
      <c r="CPS40" s="1349"/>
      <c r="CPT40" s="1349"/>
      <c r="CPU40" s="1349"/>
      <c r="CPV40" s="1349"/>
      <c r="CPW40" s="1349"/>
      <c r="CPX40" s="1349"/>
      <c r="CPY40" s="1349"/>
      <c r="CPZ40" s="1349"/>
      <c r="CQA40" s="1349"/>
      <c r="CQB40" s="1349"/>
      <c r="CQC40" s="1349"/>
      <c r="CQD40" s="1349"/>
      <c r="CQE40" s="1349"/>
      <c r="CQF40" s="1349"/>
      <c r="CQG40" s="1349"/>
      <c r="CQH40" s="1349"/>
      <c r="CQI40" s="1349"/>
      <c r="CQJ40" s="1349"/>
      <c r="CQK40" s="1349"/>
      <c r="CQL40" s="1349"/>
      <c r="CQM40" s="1349"/>
      <c r="CQN40" s="1349"/>
      <c r="CQO40" s="1349"/>
      <c r="CQP40" s="1349"/>
      <c r="CQQ40" s="1349"/>
      <c r="CQR40" s="1349"/>
      <c r="CQS40" s="1349"/>
      <c r="CQT40" s="1349"/>
      <c r="CQU40" s="1349"/>
      <c r="CQV40" s="1349"/>
      <c r="CQW40" s="1349"/>
      <c r="CQX40" s="1349"/>
      <c r="CQY40" s="1349"/>
      <c r="CQZ40" s="1349"/>
      <c r="CRA40" s="1349"/>
      <c r="CRB40" s="1349"/>
      <c r="CRC40" s="1349"/>
      <c r="CRD40" s="1349"/>
      <c r="CRE40" s="1349"/>
      <c r="CRF40" s="1349"/>
      <c r="CRG40" s="1349"/>
      <c r="CRH40" s="1349"/>
      <c r="CRI40" s="1349"/>
      <c r="CRJ40" s="1349"/>
      <c r="CRK40" s="1349"/>
      <c r="CRL40" s="1349"/>
      <c r="CRM40" s="1349"/>
      <c r="CRN40" s="1349"/>
      <c r="CRO40" s="1349"/>
      <c r="CRP40" s="1349"/>
      <c r="CRQ40" s="1349"/>
      <c r="CRR40" s="1349"/>
      <c r="CRS40" s="1349"/>
      <c r="CRT40" s="1349"/>
      <c r="CRU40" s="1349"/>
      <c r="CRV40" s="1349"/>
      <c r="CRW40" s="1349"/>
      <c r="CRX40" s="1349"/>
      <c r="CRY40" s="1349"/>
      <c r="CRZ40" s="1349"/>
      <c r="CSA40" s="1349"/>
      <c r="CSB40" s="1349"/>
      <c r="CSC40" s="1349"/>
      <c r="CSD40" s="1349"/>
      <c r="CSE40" s="1349"/>
      <c r="CSF40" s="1349"/>
      <c r="CSG40" s="1349"/>
      <c r="CSH40" s="1349"/>
      <c r="CSI40" s="1349"/>
      <c r="CSJ40" s="1349"/>
      <c r="CSK40" s="1349"/>
      <c r="CSL40" s="1349"/>
      <c r="CSM40" s="1349"/>
      <c r="CSN40" s="1349"/>
      <c r="CSO40" s="1349"/>
      <c r="CSP40" s="1349"/>
      <c r="CSQ40" s="1349"/>
      <c r="CSR40" s="1349"/>
      <c r="CSS40" s="1349"/>
      <c r="CST40" s="1349"/>
      <c r="CSU40" s="1349"/>
      <c r="CSV40" s="1349"/>
      <c r="CSW40" s="1349"/>
      <c r="CSX40" s="1349"/>
      <c r="CSY40" s="1349"/>
      <c r="CSZ40" s="1349"/>
      <c r="CTA40" s="1349"/>
      <c r="CTB40" s="1349"/>
      <c r="CTC40" s="1349"/>
      <c r="CTD40" s="1349"/>
      <c r="CTE40" s="1349"/>
      <c r="CTF40" s="1349"/>
      <c r="CTG40" s="1349"/>
      <c r="CTH40" s="1349"/>
      <c r="CTI40" s="1349"/>
      <c r="CTJ40" s="1349"/>
      <c r="CTK40" s="1349"/>
      <c r="CTL40" s="1349"/>
      <c r="CTM40" s="1349"/>
      <c r="CTN40" s="1349"/>
      <c r="CTO40" s="1349"/>
      <c r="CTP40" s="1349"/>
      <c r="CTQ40" s="1349"/>
      <c r="CTR40" s="1349"/>
      <c r="CTS40" s="1349"/>
      <c r="CTT40" s="1349"/>
      <c r="CTU40" s="1349"/>
      <c r="CTV40" s="1349"/>
      <c r="CTW40" s="1349"/>
      <c r="CTX40" s="1349"/>
      <c r="CTY40" s="1349"/>
      <c r="CTZ40" s="1349"/>
      <c r="CUA40" s="1349"/>
      <c r="CUB40" s="1349"/>
      <c r="CUC40" s="1349"/>
      <c r="CUD40" s="1349"/>
      <c r="CUE40" s="1349"/>
      <c r="CUF40" s="1349"/>
      <c r="CUG40" s="1349"/>
      <c r="CUH40" s="1349"/>
      <c r="CUI40" s="1349"/>
      <c r="CUJ40" s="1349"/>
      <c r="CUK40" s="1349"/>
      <c r="CUL40" s="1349"/>
      <c r="CUM40" s="1349"/>
      <c r="CUN40" s="1349"/>
      <c r="CUO40" s="1349"/>
      <c r="CUP40" s="1349"/>
      <c r="CUQ40" s="1349"/>
      <c r="CUR40" s="1349"/>
      <c r="CUS40" s="1349"/>
      <c r="CUT40" s="1349"/>
      <c r="CUU40" s="1349"/>
      <c r="CUV40" s="1349"/>
      <c r="CUW40" s="1349"/>
      <c r="CUX40" s="1349"/>
      <c r="CUY40" s="1349"/>
      <c r="CUZ40" s="1349"/>
      <c r="CVA40" s="1349"/>
      <c r="CVB40" s="1349"/>
      <c r="CVC40" s="1349"/>
      <c r="CVD40" s="1349"/>
      <c r="CVE40" s="1349"/>
      <c r="CVF40" s="1349"/>
      <c r="CVG40" s="1349"/>
      <c r="CVH40" s="1349"/>
      <c r="CVI40" s="1349"/>
      <c r="CVJ40" s="1349"/>
      <c r="CVK40" s="1349"/>
      <c r="CVL40" s="1349"/>
      <c r="CVM40" s="1349"/>
      <c r="CVN40" s="1349"/>
      <c r="CVO40" s="1349"/>
      <c r="CVP40" s="1349"/>
      <c r="CVQ40" s="1349"/>
      <c r="CVR40" s="1349"/>
      <c r="CVS40" s="1349"/>
      <c r="CVT40" s="1349"/>
      <c r="CVU40" s="1349"/>
      <c r="CVV40" s="1349"/>
      <c r="CVW40" s="1349"/>
      <c r="CVX40" s="1349"/>
      <c r="CVY40" s="1349"/>
      <c r="CVZ40" s="1349"/>
      <c r="CWA40" s="1349"/>
      <c r="CWB40" s="1349"/>
      <c r="CWC40" s="1349"/>
      <c r="CWD40" s="1349"/>
      <c r="CWE40" s="1349"/>
      <c r="CWF40" s="1349"/>
      <c r="CWG40" s="1349"/>
      <c r="CWH40" s="1349"/>
      <c r="CWI40" s="1349"/>
      <c r="CWJ40" s="1349"/>
      <c r="CWK40" s="1349"/>
      <c r="CWL40" s="1349"/>
      <c r="CWM40" s="1349"/>
      <c r="CWN40" s="1349"/>
      <c r="CWO40" s="1349"/>
      <c r="CWP40" s="1349"/>
      <c r="CWQ40" s="1349"/>
      <c r="CWR40" s="1349"/>
      <c r="CWS40" s="1349"/>
      <c r="CWT40" s="1349"/>
      <c r="CWU40" s="1349"/>
      <c r="CWV40" s="1349"/>
      <c r="CWW40" s="1349"/>
      <c r="CWX40" s="1349"/>
      <c r="CWY40" s="1349"/>
      <c r="CWZ40" s="1349"/>
      <c r="CXA40" s="1349"/>
      <c r="CXB40" s="1349"/>
      <c r="CXC40" s="1349"/>
      <c r="CXD40" s="1349"/>
      <c r="CXE40" s="1349"/>
      <c r="CXF40" s="1349"/>
      <c r="CXG40" s="1349"/>
      <c r="CXH40" s="1349"/>
      <c r="CXI40" s="1349"/>
      <c r="CXJ40" s="1349"/>
      <c r="CXK40" s="1349"/>
      <c r="CXL40" s="1349"/>
      <c r="CXM40" s="1349"/>
      <c r="CXN40" s="1349"/>
      <c r="CXO40" s="1349"/>
      <c r="CXP40" s="1349"/>
      <c r="CXQ40" s="1349"/>
      <c r="CXR40" s="1349"/>
      <c r="CXS40" s="1349"/>
      <c r="CXT40" s="1349"/>
      <c r="CXU40" s="1349"/>
      <c r="CXV40" s="1349"/>
      <c r="CXW40" s="1349"/>
      <c r="CXX40" s="1349"/>
      <c r="CXY40" s="1349"/>
      <c r="CXZ40" s="1349"/>
      <c r="CYA40" s="1349"/>
      <c r="CYB40" s="1349"/>
      <c r="CYC40" s="1349"/>
      <c r="CYD40" s="1349"/>
      <c r="CYE40" s="1349"/>
      <c r="CYF40" s="1349"/>
      <c r="CYG40" s="1349"/>
      <c r="CYH40" s="1349"/>
      <c r="CYI40" s="1349"/>
      <c r="CYJ40" s="1349"/>
      <c r="CYK40" s="1349"/>
      <c r="CYL40" s="1349"/>
      <c r="CYM40" s="1349"/>
      <c r="CYN40" s="1349"/>
      <c r="CYO40" s="1349"/>
      <c r="CYP40" s="1349"/>
      <c r="CYQ40" s="1349"/>
      <c r="CYR40" s="1349"/>
      <c r="CYS40" s="1349"/>
      <c r="CYT40" s="1349"/>
      <c r="CYU40" s="1349"/>
      <c r="CYV40" s="1349"/>
      <c r="CYW40" s="1349"/>
      <c r="CYX40" s="1349"/>
      <c r="CYY40" s="1349"/>
      <c r="CYZ40" s="1349"/>
      <c r="CZA40" s="1349"/>
      <c r="CZB40" s="1349"/>
      <c r="CZC40" s="1349"/>
      <c r="CZD40" s="1349"/>
      <c r="CZE40" s="1349"/>
      <c r="CZF40" s="1349"/>
      <c r="CZG40" s="1349"/>
      <c r="CZH40" s="1349"/>
      <c r="CZI40" s="1349"/>
      <c r="CZJ40" s="1349"/>
      <c r="CZK40" s="1349"/>
      <c r="CZL40" s="1349"/>
      <c r="CZM40" s="1349"/>
      <c r="CZN40" s="1349"/>
      <c r="CZO40" s="1349"/>
      <c r="CZP40" s="1349"/>
      <c r="CZQ40" s="1349"/>
      <c r="CZR40" s="1349"/>
      <c r="CZS40" s="1349"/>
      <c r="CZT40" s="1349"/>
      <c r="CZU40" s="1349"/>
      <c r="CZV40" s="1349"/>
      <c r="CZW40" s="1349"/>
      <c r="CZX40" s="1349"/>
      <c r="CZY40" s="1349"/>
      <c r="CZZ40" s="1349"/>
      <c r="DAA40" s="1349"/>
      <c r="DAB40" s="1349"/>
      <c r="DAC40" s="1349"/>
      <c r="DAD40" s="1349"/>
      <c r="DAE40" s="1349"/>
      <c r="DAF40" s="1349"/>
      <c r="DAG40" s="1349"/>
      <c r="DAH40" s="1349"/>
      <c r="DAI40" s="1349"/>
      <c r="DAJ40" s="1349"/>
      <c r="DAK40" s="1349"/>
      <c r="DAL40" s="1349"/>
      <c r="DAM40" s="1349"/>
      <c r="DAN40" s="1349"/>
      <c r="DAO40" s="1349"/>
      <c r="DAP40" s="1349"/>
      <c r="DAQ40" s="1349"/>
      <c r="DAR40" s="1349"/>
      <c r="DAS40" s="1349"/>
      <c r="DAT40" s="1349"/>
      <c r="DAU40" s="1349"/>
      <c r="DAV40" s="1349"/>
      <c r="DAW40" s="1349"/>
      <c r="DAX40" s="1349"/>
      <c r="DAY40" s="1349"/>
      <c r="DAZ40" s="1349"/>
      <c r="DBA40" s="1349"/>
      <c r="DBB40" s="1349"/>
      <c r="DBC40" s="1349"/>
      <c r="DBD40" s="1349"/>
      <c r="DBE40" s="1349"/>
      <c r="DBF40" s="1349"/>
      <c r="DBG40" s="1349"/>
      <c r="DBH40" s="1349"/>
      <c r="DBI40" s="1349"/>
      <c r="DBJ40" s="1349"/>
      <c r="DBK40" s="1349"/>
      <c r="DBL40" s="1349"/>
      <c r="DBM40" s="1349"/>
      <c r="DBN40" s="1349"/>
      <c r="DBO40" s="1349"/>
      <c r="DBP40" s="1349"/>
      <c r="DBQ40" s="1349"/>
      <c r="DBR40" s="1349"/>
      <c r="DBS40" s="1349"/>
      <c r="DBT40" s="1349"/>
      <c r="DBU40" s="1349"/>
      <c r="DBV40" s="1349"/>
      <c r="DBW40" s="1349"/>
      <c r="DBX40" s="1349"/>
      <c r="DBY40" s="1349"/>
      <c r="DBZ40" s="1349"/>
      <c r="DCA40" s="1349"/>
      <c r="DCB40" s="1349"/>
      <c r="DCC40" s="1349"/>
      <c r="DCD40" s="1349"/>
      <c r="DCE40" s="1349"/>
      <c r="DCF40" s="1349"/>
      <c r="DCG40" s="1349"/>
      <c r="DCH40" s="1349"/>
      <c r="DCI40" s="1349"/>
      <c r="DCJ40" s="1349"/>
      <c r="DCK40" s="1349"/>
      <c r="DCL40" s="1349"/>
      <c r="DCM40" s="1349"/>
      <c r="DCN40" s="1349"/>
      <c r="DCO40" s="1349"/>
      <c r="DCP40" s="1349"/>
      <c r="DCQ40" s="1349"/>
      <c r="DCR40" s="1349"/>
      <c r="DCS40" s="1349"/>
      <c r="DCT40" s="1349"/>
      <c r="DCU40" s="1349"/>
      <c r="DCV40" s="1349"/>
      <c r="DCW40" s="1349"/>
      <c r="DCX40" s="1349"/>
      <c r="DCY40" s="1349"/>
      <c r="DCZ40" s="1349"/>
      <c r="DDA40" s="1349"/>
      <c r="DDB40" s="1349"/>
      <c r="DDC40" s="1349"/>
      <c r="DDD40" s="1349"/>
      <c r="DDE40" s="1349"/>
      <c r="DDF40" s="1349"/>
      <c r="DDG40" s="1349"/>
      <c r="DDH40" s="1349"/>
      <c r="DDI40" s="1349"/>
      <c r="DDJ40" s="1349"/>
      <c r="DDK40" s="1349"/>
      <c r="DDL40" s="1349"/>
      <c r="DDM40" s="1349"/>
      <c r="DDN40" s="1349"/>
      <c r="DDO40" s="1349"/>
      <c r="DDP40" s="1349"/>
      <c r="DDQ40" s="1349"/>
      <c r="DDR40" s="1349"/>
      <c r="DDS40" s="1349"/>
      <c r="DDT40" s="1349"/>
      <c r="DDU40" s="1349"/>
      <c r="DDV40" s="1349"/>
      <c r="DDW40" s="1349"/>
      <c r="DDX40" s="1349"/>
      <c r="DDY40" s="1349"/>
      <c r="DDZ40" s="1349"/>
      <c r="DEA40" s="1349"/>
      <c r="DEB40" s="1349"/>
      <c r="DEC40" s="1349"/>
      <c r="DED40" s="1349"/>
      <c r="DEE40" s="1349"/>
      <c r="DEF40" s="1349"/>
      <c r="DEG40" s="1349"/>
      <c r="DEH40" s="1349"/>
      <c r="DEI40" s="1349"/>
      <c r="DEJ40" s="1349"/>
      <c r="DEK40" s="1349"/>
      <c r="DEL40" s="1349"/>
      <c r="DEM40" s="1349"/>
      <c r="DEN40" s="1349"/>
      <c r="DEO40" s="1349"/>
      <c r="DEP40" s="1349"/>
      <c r="DEQ40" s="1349"/>
      <c r="DER40" s="1349"/>
      <c r="DES40" s="1349"/>
      <c r="DET40" s="1349"/>
      <c r="DEU40" s="1349"/>
      <c r="DEV40" s="1349"/>
      <c r="DEW40" s="1349"/>
      <c r="DEX40" s="1349"/>
      <c r="DEY40" s="1349"/>
      <c r="DEZ40" s="1349"/>
      <c r="DFA40" s="1349"/>
      <c r="DFB40" s="1349"/>
      <c r="DFC40" s="1349"/>
      <c r="DFD40" s="1349"/>
      <c r="DFE40" s="1349"/>
      <c r="DFF40" s="1349"/>
      <c r="DFG40" s="1349"/>
      <c r="DFH40" s="1349"/>
      <c r="DFI40" s="1349"/>
      <c r="DFJ40" s="1349"/>
      <c r="DFK40" s="1349"/>
      <c r="DFL40" s="1349"/>
      <c r="DFM40" s="1349"/>
      <c r="DFN40" s="1349"/>
      <c r="DFO40" s="1349"/>
      <c r="DFP40" s="1349"/>
      <c r="DFQ40" s="1349"/>
      <c r="DFR40" s="1349"/>
      <c r="DFS40" s="1349"/>
      <c r="DFT40" s="1349"/>
      <c r="DFU40" s="1349"/>
      <c r="DFV40" s="1349"/>
      <c r="DFW40" s="1349"/>
      <c r="DFX40" s="1349"/>
      <c r="DFY40" s="1349"/>
      <c r="DFZ40" s="1349"/>
      <c r="DGA40" s="1349"/>
      <c r="DGB40" s="1349"/>
      <c r="DGC40" s="1349"/>
      <c r="DGD40" s="1349"/>
      <c r="DGE40" s="1349"/>
      <c r="DGF40" s="1349"/>
      <c r="DGG40" s="1349"/>
      <c r="DGH40" s="1349"/>
      <c r="DGI40" s="1349"/>
      <c r="DGJ40" s="1349"/>
      <c r="DGK40" s="1349"/>
      <c r="DGL40" s="1349"/>
      <c r="DGM40" s="1349"/>
      <c r="DGN40" s="1349"/>
      <c r="DGO40" s="1349"/>
      <c r="DGP40" s="1349"/>
      <c r="DGQ40" s="1349"/>
      <c r="DGR40" s="1349"/>
      <c r="DGS40" s="1349"/>
      <c r="DGT40" s="1349"/>
      <c r="DGU40" s="1349"/>
      <c r="DGV40" s="1349"/>
      <c r="DGW40" s="1349"/>
      <c r="DGX40" s="1349"/>
      <c r="DGY40" s="1349"/>
      <c r="DGZ40" s="1349"/>
      <c r="DHA40" s="1349"/>
      <c r="DHB40" s="1349"/>
      <c r="DHC40" s="1349"/>
      <c r="DHD40" s="1349"/>
      <c r="DHE40" s="1349"/>
      <c r="DHF40" s="1349"/>
      <c r="DHG40" s="1349"/>
      <c r="DHH40" s="1349"/>
      <c r="DHI40" s="1349"/>
      <c r="DHJ40" s="1349"/>
      <c r="DHK40" s="1349"/>
      <c r="DHL40" s="1349"/>
      <c r="DHM40" s="1349"/>
      <c r="DHN40" s="1349"/>
      <c r="DHO40" s="1349"/>
      <c r="DHP40" s="1349"/>
      <c r="DHQ40" s="1349"/>
      <c r="DHR40" s="1349"/>
      <c r="DHS40" s="1349"/>
      <c r="DHT40" s="1349"/>
      <c r="DHU40" s="1349"/>
      <c r="DHV40" s="1349"/>
      <c r="DHW40" s="1349"/>
      <c r="DHX40" s="1349"/>
      <c r="DHY40" s="1349"/>
      <c r="DHZ40" s="1349"/>
      <c r="DIA40" s="1349"/>
      <c r="DIB40" s="1349"/>
      <c r="DIC40" s="1349"/>
      <c r="DID40" s="1349"/>
      <c r="DIE40" s="1349"/>
      <c r="DIF40" s="1349"/>
      <c r="DIG40" s="1349"/>
      <c r="DIH40" s="1349"/>
      <c r="DII40" s="1349"/>
      <c r="DIJ40" s="1349"/>
      <c r="DIK40" s="1349"/>
      <c r="DIL40" s="1349"/>
      <c r="DIM40" s="1349"/>
      <c r="DIN40" s="1349"/>
      <c r="DIO40" s="1349"/>
      <c r="DIP40" s="1349"/>
      <c r="DIQ40" s="1349"/>
      <c r="DIR40" s="1349"/>
      <c r="DIS40" s="1349"/>
      <c r="DIT40" s="1349"/>
      <c r="DIU40" s="1349"/>
      <c r="DIV40" s="1349"/>
      <c r="DIW40" s="1349"/>
      <c r="DIX40" s="1349"/>
      <c r="DIY40" s="1349"/>
      <c r="DIZ40" s="1349"/>
      <c r="DJA40" s="1349"/>
      <c r="DJB40" s="1349"/>
      <c r="DJC40" s="1349"/>
      <c r="DJD40" s="1349"/>
      <c r="DJE40" s="1349"/>
      <c r="DJF40" s="1349"/>
      <c r="DJG40" s="1349"/>
      <c r="DJH40" s="1349"/>
      <c r="DJI40" s="1349"/>
      <c r="DJJ40" s="1349"/>
      <c r="DJK40" s="1349"/>
      <c r="DJL40" s="1349"/>
      <c r="DJM40" s="1349"/>
      <c r="DJN40" s="1349"/>
      <c r="DJO40" s="1349"/>
      <c r="DJP40" s="1349"/>
      <c r="DJQ40" s="1349"/>
      <c r="DJR40" s="1349"/>
      <c r="DJS40" s="1349"/>
      <c r="DJT40" s="1349"/>
      <c r="DJU40" s="1349"/>
      <c r="DJV40" s="1349"/>
      <c r="DJW40" s="1349"/>
      <c r="DJX40" s="1349"/>
      <c r="DJY40" s="1349"/>
      <c r="DJZ40" s="1349"/>
      <c r="DKA40" s="1349"/>
      <c r="DKB40" s="1349"/>
      <c r="DKC40" s="1349"/>
      <c r="DKD40" s="1349"/>
      <c r="DKE40" s="1349"/>
      <c r="DKF40" s="1349"/>
      <c r="DKG40" s="1349"/>
      <c r="DKH40" s="1349"/>
      <c r="DKI40" s="1349"/>
      <c r="DKJ40" s="1349"/>
      <c r="DKK40" s="1349"/>
      <c r="DKL40" s="1349"/>
      <c r="DKM40" s="1349"/>
      <c r="DKN40" s="1349"/>
      <c r="DKO40" s="1349"/>
      <c r="DKP40" s="1349"/>
      <c r="DKQ40" s="1349"/>
      <c r="DKR40" s="1349"/>
      <c r="DKS40" s="1349"/>
      <c r="DKT40" s="1349"/>
      <c r="DKU40" s="1349"/>
      <c r="DKV40" s="1349"/>
      <c r="DKW40" s="1349"/>
      <c r="DKX40" s="1349"/>
      <c r="DKY40" s="1349"/>
      <c r="DKZ40" s="1349"/>
      <c r="DLA40" s="1349"/>
      <c r="DLB40" s="1349"/>
      <c r="DLC40" s="1349"/>
      <c r="DLD40" s="1349"/>
      <c r="DLE40" s="1349"/>
      <c r="DLF40" s="1349"/>
      <c r="DLG40" s="1349"/>
      <c r="DLH40" s="1349"/>
      <c r="DLI40" s="1349"/>
      <c r="DLJ40" s="1349"/>
      <c r="DLK40" s="1349"/>
      <c r="DLL40" s="1349"/>
      <c r="DLM40" s="1349"/>
      <c r="DLN40" s="1349"/>
      <c r="DLO40" s="1349"/>
      <c r="DLP40" s="1349"/>
      <c r="DLQ40" s="1349"/>
      <c r="DLR40" s="1349"/>
      <c r="DLS40" s="1349"/>
      <c r="DLT40" s="1349"/>
      <c r="DLU40" s="1349"/>
      <c r="DLV40" s="1349"/>
      <c r="DLW40" s="1349"/>
      <c r="DLX40" s="1349"/>
      <c r="DLY40" s="1349"/>
      <c r="DLZ40" s="1349"/>
      <c r="DMA40" s="1349"/>
      <c r="DMB40" s="1349"/>
      <c r="DMC40" s="1349"/>
      <c r="DMD40" s="1349"/>
      <c r="DME40" s="1349"/>
      <c r="DMF40" s="1349"/>
      <c r="DMG40" s="1349"/>
      <c r="DMH40" s="1349"/>
      <c r="DMI40" s="1349"/>
      <c r="DMJ40" s="1349"/>
      <c r="DMK40" s="1349"/>
      <c r="DML40" s="1349"/>
      <c r="DMM40" s="1349"/>
      <c r="DMN40" s="1349"/>
      <c r="DMO40" s="1349"/>
      <c r="DMP40" s="1349"/>
      <c r="DMQ40" s="1349"/>
      <c r="DMR40" s="1349"/>
      <c r="DMS40" s="1349"/>
      <c r="DMT40" s="1349"/>
      <c r="DMU40" s="1349"/>
      <c r="DMV40" s="1349"/>
      <c r="DMW40" s="1349"/>
      <c r="DMX40" s="1349"/>
      <c r="DMY40" s="1349"/>
      <c r="DMZ40" s="1349"/>
      <c r="DNA40" s="1349"/>
      <c r="DNB40" s="1349"/>
      <c r="DNC40" s="1349"/>
      <c r="DND40" s="1349"/>
      <c r="DNE40" s="1349"/>
      <c r="DNF40" s="1349"/>
      <c r="DNG40" s="1349"/>
      <c r="DNH40" s="1349"/>
      <c r="DNI40" s="1349"/>
      <c r="DNJ40" s="1349"/>
      <c r="DNK40" s="1349"/>
      <c r="DNL40" s="1349"/>
      <c r="DNM40" s="1349"/>
      <c r="DNN40" s="1349"/>
      <c r="DNO40" s="1349"/>
      <c r="DNP40" s="1349"/>
      <c r="DNQ40" s="1349"/>
      <c r="DNR40" s="1349"/>
      <c r="DNS40" s="1349"/>
      <c r="DNT40" s="1349"/>
      <c r="DNU40" s="1349"/>
      <c r="DNV40" s="1349"/>
      <c r="DNW40" s="1349"/>
      <c r="DNX40" s="1349"/>
      <c r="DNY40" s="1349"/>
      <c r="DNZ40" s="1349"/>
      <c r="DOA40" s="1349"/>
      <c r="DOB40" s="1349"/>
      <c r="DOC40" s="1349"/>
      <c r="DOD40" s="1349"/>
      <c r="DOE40" s="1349"/>
      <c r="DOF40" s="1349"/>
      <c r="DOG40" s="1349"/>
      <c r="DOH40" s="1349"/>
      <c r="DOI40" s="1349"/>
      <c r="DOJ40" s="1349"/>
      <c r="DOK40" s="1349"/>
      <c r="DOL40" s="1349"/>
      <c r="DOM40" s="1349"/>
      <c r="DON40" s="1349"/>
      <c r="DOO40" s="1349"/>
      <c r="DOP40" s="1349"/>
      <c r="DOQ40" s="1349"/>
      <c r="DOR40" s="1349"/>
      <c r="DOS40" s="1349"/>
      <c r="DOT40" s="1349"/>
      <c r="DOU40" s="1349"/>
      <c r="DOV40" s="1349"/>
      <c r="DOW40" s="1349"/>
      <c r="DOX40" s="1349"/>
      <c r="DOY40" s="1349"/>
      <c r="DOZ40" s="1349"/>
      <c r="DPA40" s="1349"/>
      <c r="DPB40" s="1349"/>
      <c r="DPC40" s="1349"/>
      <c r="DPD40" s="1349"/>
      <c r="DPE40" s="1349"/>
      <c r="DPF40" s="1349"/>
      <c r="DPG40" s="1349"/>
      <c r="DPH40" s="1349"/>
      <c r="DPI40" s="1349"/>
      <c r="DPJ40" s="1349"/>
      <c r="DPK40" s="1349"/>
      <c r="DPL40" s="1349"/>
      <c r="DPM40" s="1349"/>
      <c r="DPN40" s="1349"/>
      <c r="DPO40" s="1349"/>
      <c r="DPP40" s="1349"/>
      <c r="DPQ40" s="1349"/>
      <c r="DPR40" s="1349"/>
      <c r="DPS40" s="1349"/>
      <c r="DPT40" s="1349"/>
      <c r="DPU40" s="1349"/>
      <c r="DPV40" s="1349"/>
      <c r="DPW40" s="1349"/>
      <c r="DPX40" s="1349"/>
      <c r="DPY40" s="1349"/>
      <c r="DPZ40" s="1349"/>
      <c r="DQA40" s="1349"/>
      <c r="DQB40" s="1349"/>
      <c r="DQC40" s="1349"/>
      <c r="DQD40" s="1349"/>
      <c r="DQE40" s="1349"/>
      <c r="DQF40" s="1349"/>
      <c r="DQG40" s="1349"/>
      <c r="DQH40" s="1349"/>
      <c r="DQI40" s="1349"/>
      <c r="DQJ40" s="1349"/>
      <c r="DQK40" s="1349"/>
      <c r="DQL40" s="1349"/>
      <c r="DQM40" s="1349"/>
      <c r="DQN40" s="1349"/>
      <c r="DQO40" s="1349"/>
      <c r="DQP40" s="1349"/>
      <c r="DQQ40" s="1349"/>
      <c r="DQR40" s="1349"/>
      <c r="DQS40" s="1349"/>
      <c r="DQT40" s="1349"/>
      <c r="DQU40" s="1349"/>
      <c r="DQV40" s="1349"/>
      <c r="DQW40" s="1349"/>
      <c r="DQX40" s="1349"/>
      <c r="DQY40" s="1349"/>
      <c r="DQZ40" s="1349"/>
      <c r="DRA40" s="1349"/>
      <c r="DRB40" s="1349"/>
      <c r="DRC40" s="1349"/>
      <c r="DRD40" s="1349"/>
      <c r="DRE40" s="1349"/>
      <c r="DRF40" s="1349"/>
      <c r="DRG40" s="1349"/>
      <c r="DRH40" s="1349"/>
      <c r="DRI40" s="1349"/>
      <c r="DRJ40" s="1349"/>
      <c r="DRK40" s="1349"/>
      <c r="DRL40" s="1349"/>
      <c r="DRM40" s="1349"/>
      <c r="DRN40" s="1349"/>
      <c r="DRO40" s="1349"/>
      <c r="DRP40" s="1349"/>
      <c r="DRQ40" s="1349"/>
      <c r="DRR40" s="1349"/>
      <c r="DRS40" s="1349"/>
      <c r="DRT40" s="1349"/>
      <c r="DRU40" s="1349"/>
      <c r="DRV40" s="1349"/>
      <c r="DRW40" s="1349"/>
      <c r="DRX40" s="1349"/>
      <c r="DRY40" s="1349"/>
      <c r="DRZ40" s="1349"/>
      <c r="DSA40" s="1349"/>
      <c r="DSB40" s="1349"/>
      <c r="DSC40" s="1349"/>
      <c r="DSD40" s="1349"/>
      <c r="DSE40" s="1349"/>
      <c r="DSF40" s="1349"/>
      <c r="DSG40" s="1349"/>
      <c r="DSH40" s="1349"/>
      <c r="DSI40" s="1349"/>
      <c r="DSJ40" s="1349"/>
      <c r="DSK40" s="1349"/>
      <c r="DSL40" s="1349"/>
      <c r="DSM40" s="1349"/>
      <c r="DSN40" s="1349"/>
      <c r="DSO40" s="1349"/>
      <c r="DSP40" s="1349"/>
      <c r="DSQ40" s="1349"/>
      <c r="DSR40" s="1349"/>
      <c r="DSS40" s="1349"/>
      <c r="DST40" s="1349"/>
      <c r="DSU40" s="1349"/>
      <c r="DSV40" s="1349"/>
      <c r="DSW40" s="1349"/>
      <c r="DSX40" s="1349"/>
      <c r="DSY40" s="1349"/>
      <c r="DSZ40" s="1349"/>
      <c r="DTA40" s="1349"/>
      <c r="DTB40" s="1349"/>
      <c r="DTC40" s="1349"/>
      <c r="DTD40" s="1349"/>
      <c r="DTE40" s="1349"/>
      <c r="DTF40" s="1349"/>
      <c r="DTG40" s="1349"/>
      <c r="DTH40" s="1349"/>
      <c r="DTI40" s="1349"/>
      <c r="DTJ40" s="1349"/>
      <c r="DTK40" s="1349"/>
      <c r="DTL40" s="1349"/>
      <c r="DTM40" s="1349"/>
      <c r="DTN40" s="1349"/>
      <c r="DTO40" s="1349"/>
      <c r="DTP40" s="1349"/>
      <c r="DTQ40" s="1349"/>
      <c r="DTR40" s="1349"/>
      <c r="DTS40" s="1349"/>
      <c r="DTT40" s="1349"/>
      <c r="DTU40" s="1349"/>
      <c r="DTV40" s="1349"/>
      <c r="DTW40" s="1349"/>
      <c r="DTX40" s="1349"/>
      <c r="DTY40" s="1349"/>
      <c r="DTZ40" s="1349"/>
      <c r="DUA40" s="1349"/>
      <c r="DUB40" s="1349"/>
      <c r="DUC40" s="1349"/>
      <c r="DUD40" s="1349"/>
      <c r="DUE40" s="1349"/>
      <c r="DUF40" s="1349"/>
      <c r="DUG40" s="1349"/>
      <c r="DUH40" s="1349"/>
      <c r="DUI40" s="1349"/>
      <c r="DUJ40" s="1349"/>
      <c r="DUK40" s="1349"/>
      <c r="DUL40" s="1349"/>
      <c r="DUM40" s="1349"/>
      <c r="DUN40" s="1349"/>
      <c r="DUO40" s="1349"/>
      <c r="DUP40" s="1349"/>
      <c r="DUQ40" s="1349"/>
      <c r="DUR40" s="1349"/>
      <c r="DUS40" s="1349"/>
      <c r="DUT40" s="1349"/>
      <c r="DUU40" s="1349"/>
      <c r="DUV40" s="1349"/>
      <c r="DUW40" s="1349"/>
      <c r="DUX40" s="1349"/>
      <c r="DUY40" s="1349"/>
      <c r="DUZ40" s="1349"/>
      <c r="DVA40" s="1349"/>
      <c r="DVB40" s="1349"/>
      <c r="DVC40" s="1349"/>
      <c r="DVD40" s="1349"/>
      <c r="DVE40" s="1349"/>
      <c r="DVF40" s="1349"/>
      <c r="DVG40" s="1349"/>
      <c r="DVH40" s="1349"/>
      <c r="DVI40" s="1349"/>
      <c r="DVJ40" s="1349"/>
      <c r="DVK40" s="1349"/>
      <c r="DVL40" s="1349"/>
      <c r="DVM40" s="1349"/>
      <c r="DVN40" s="1349"/>
      <c r="DVO40" s="1349"/>
      <c r="DVP40" s="1349"/>
      <c r="DVQ40" s="1349"/>
      <c r="DVR40" s="1349"/>
      <c r="DVS40" s="1349"/>
      <c r="DVT40" s="1349"/>
      <c r="DVU40" s="1349"/>
      <c r="DVV40" s="1349"/>
      <c r="DVW40" s="1349"/>
      <c r="DVX40" s="1349"/>
      <c r="DVY40" s="1349"/>
      <c r="DVZ40" s="1349"/>
      <c r="DWA40" s="1349"/>
      <c r="DWB40" s="1349"/>
      <c r="DWC40" s="1349"/>
      <c r="DWD40" s="1349"/>
      <c r="DWE40" s="1349"/>
      <c r="DWF40" s="1349"/>
      <c r="DWG40" s="1349"/>
      <c r="DWH40" s="1349"/>
      <c r="DWI40" s="1349"/>
      <c r="DWJ40" s="1349"/>
      <c r="DWK40" s="1349"/>
      <c r="DWL40" s="1349"/>
      <c r="DWM40" s="1349"/>
      <c r="DWN40" s="1349"/>
      <c r="DWO40" s="1349"/>
      <c r="DWP40" s="1349"/>
      <c r="DWQ40" s="1349"/>
      <c r="DWR40" s="1349"/>
      <c r="DWS40" s="1349"/>
      <c r="DWT40" s="1349"/>
      <c r="DWU40" s="1349"/>
      <c r="DWV40" s="1349"/>
      <c r="DWW40" s="1349"/>
      <c r="DWX40" s="1349"/>
      <c r="DWY40" s="1349"/>
      <c r="DWZ40" s="1349"/>
      <c r="DXA40" s="1349"/>
      <c r="DXB40" s="1349"/>
      <c r="DXC40" s="1349"/>
      <c r="DXD40" s="1349"/>
      <c r="DXE40" s="1349"/>
      <c r="DXF40" s="1349"/>
      <c r="DXG40" s="1349"/>
      <c r="DXH40" s="1349"/>
      <c r="DXI40" s="1349"/>
      <c r="DXJ40" s="1349"/>
      <c r="DXK40" s="1349"/>
      <c r="DXL40" s="1349"/>
      <c r="DXM40" s="1349"/>
      <c r="DXN40" s="1349"/>
      <c r="DXO40" s="1349"/>
      <c r="DXP40" s="1349"/>
      <c r="DXQ40" s="1349"/>
      <c r="DXR40" s="1349"/>
      <c r="DXS40" s="1349"/>
      <c r="DXT40" s="1349"/>
      <c r="DXU40" s="1349"/>
      <c r="DXV40" s="1349"/>
      <c r="DXW40" s="1349"/>
      <c r="DXX40" s="1349"/>
      <c r="DXY40" s="1349"/>
      <c r="DXZ40" s="1349"/>
      <c r="DYA40" s="1349"/>
      <c r="DYB40" s="1349"/>
      <c r="DYC40" s="1349"/>
      <c r="DYD40" s="1349"/>
      <c r="DYE40" s="1349"/>
      <c r="DYF40" s="1349"/>
      <c r="DYG40" s="1349"/>
      <c r="DYH40" s="1349"/>
      <c r="DYI40" s="1349"/>
      <c r="DYJ40" s="1349"/>
      <c r="DYK40" s="1349"/>
      <c r="DYL40" s="1349"/>
      <c r="DYM40" s="1349"/>
      <c r="DYN40" s="1349"/>
      <c r="DYO40" s="1349"/>
      <c r="DYP40" s="1349"/>
      <c r="DYQ40" s="1349"/>
      <c r="DYR40" s="1349"/>
      <c r="DYS40" s="1349"/>
      <c r="DYT40" s="1349"/>
      <c r="DYU40" s="1349"/>
      <c r="DYV40" s="1349"/>
      <c r="DYW40" s="1349"/>
      <c r="DYX40" s="1349"/>
      <c r="DYY40" s="1349"/>
      <c r="DYZ40" s="1349"/>
      <c r="DZA40" s="1349"/>
      <c r="DZB40" s="1349"/>
      <c r="DZC40" s="1349"/>
      <c r="DZD40" s="1349"/>
      <c r="DZE40" s="1349"/>
      <c r="DZF40" s="1349"/>
      <c r="DZG40" s="1349"/>
      <c r="DZH40" s="1349"/>
      <c r="DZI40" s="1349"/>
      <c r="DZJ40" s="1349"/>
      <c r="DZK40" s="1349"/>
      <c r="DZL40" s="1349"/>
      <c r="DZM40" s="1349"/>
      <c r="DZN40" s="1349"/>
      <c r="DZO40" s="1349"/>
      <c r="DZP40" s="1349"/>
      <c r="DZQ40" s="1349"/>
      <c r="DZR40" s="1349"/>
      <c r="DZS40" s="1349"/>
      <c r="DZT40" s="1349"/>
      <c r="DZU40" s="1349"/>
      <c r="DZV40" s="1349"/>
      <c r="DZW40" s="1349"/>
      <c r="DZX40" s="1349"/>
      <c r="DZY40" s="1349"/>
      <c r="DZZ40" s="1349"/>
      <c r="EAA40" s="1349"/>
      <c r="EAB40" s="1349"/>
      <c r="EAC40" s="1349"/>
      <c r="EAD40" s="1349"/>
      <c r="EAE40" s="1349"/>
      <c r="EAF40" s="1349"/>
      <c r="EAG40" s="1349"/>
      <c r="EAH40" s="1349"/>
      <c r="EAI40" s="1349"/>
      <c r="EAJ40" s="1349"/>
      <c r="EAK40" s="1349"/>
      <c r="EAL40" s="1349"/>
      <c r="EAM40" s="1349"/>
      <c r="EAN40" s="1349"/>
      <c r="EAO40" s="1349"/>
      <c r="EAP40" s="1349"/>
      <c r="EAQ40" s="1349"/>
      <c r="EAR40" s="1349"/>
      <c r="EAS40" s="1349"/>
      <c r="EAT40" s="1349"/>
      <c r="EAU40" s="1349"/>
      <c r="EAV40" s="1349"/>
      <c r="EAW40" s="1349"/>
      <c r="EAX40" s="1349"/>
      <c r="EAY40" s="1349"/>
      <c r="EAZ40" s="1349"/>
      <c r="EBA40" s="1349"/>
      <c r="EBB40" s="1349"/>
      <c r="EBC40" s="1349"/>
      <c r="EBD40" s="1349"/>
      <c r="EBE40" s="1349"/>
      <c r="EBF40" s="1349"/>
      <c r="EBG40" s="1349"/>
      <c r="EBH40" s="1349"/>
      <c r="EBI40" s="1349"/>
      <c r="EBJ40" s="1349"/>
      <c r="EBK40" s="1349"/>
      <c r="EBL40" s="1349"/>
      <c r="EBM40" s="1349"/>
      <c r="EBN40" s="1349"/>
      <c r="EBO40" s="1349"/>
      <c r="EBP40" s="1349"/>
      <c r="EBQ40" s="1349"/>
      <c r="EBR40" s="1349"/>
      <c r="EBS40" s="1349"/>
      <c r="EBT40" s="1349"/>
      <c r="EBU40" s="1349"/>
      <c r="EBV40" s="1349"/>
      <c r="EBW40" s="1349"/>
      <c r="EBX40" s="1349"/>
      <c r="EBY40" s="1349"/>
      <c r="EBZ40" s="1349"/>
      <c r="ECA40" s="1349"/>
      <c r="ECB40" s="1349"/>
      <c r="ECC40" s="1349"/>
      <c r="ECD40" s="1349"/>
      <c r="ECE40" s="1349"/>
      <c r="ECF40" s="1349"/>
      <c r="ECG40" s="1349"/>
      <c r="ECH40" s="1349"/>
      <c r="ECI40" s="1349"/>
      <c r="ECJ40" s="1349"/>
      <c r="ECK40" s="1349"/>
      <c r="ECL40" s="1349"/>
      <c r="ECM40" s="1349"/>
      <c r="ECN40" s="1349"/>
      <c r="ECO40" s="1349"/>
      <c r="ECP40" s="1349"/>
      <c r="ECQ40" s="1349"/>
      <c r="ECR40" s="1349"/>
      <c r="ECS40" s="1349"/>
      <c r="ECT40" s="1349"/>
      <c r="ECU40" s="1349"/>
      <c r="ECV40" s="1349"/>
      <c r="ECW40" s="1349"/>
      <c r="ECX40" s="1349"/>
      <c r="ECY40" s="1349"/>
      <c r="ECZ40" s="1349"/>
      <c r="EDA40" s="1349"/>
      <c r="EDB40" s="1349"/>
      <c r="EDC40" s="1349"/>
      <c r="EDD40" s="1349"/>
      <c r="EDE40" s="1349"/>
      <c r="EDF40" s="1349"/>
      <c r="EDG40" s="1349"/>
      <c r="EDH40" s="1349"/>
      <c r="EDI40" s="1349"/>
      <c r="EDJ40" s="1349"/>
      <c r="EDK40" s="1349"/>
      <c r="EDL40" s="1349"/>
      <c r="EDM40" s="1349"/>
      <c r="EDN40" s="1349"/>
      <c r="EDO40" s="1349"/>
      <c r="EDP40" s="1349"/>
      <c r="EDQ40" s="1349"/>
      <c r="EDR40" s="1349"/>
      <c r="EDS40" s="1349"/>
      <c r="EDT40" s="1349"/>
      <c r="EDU40" s="1349"/>
      <c r="EDV40" s="1349"/>
      <c r="EDW40" s="1349"/>
      <c r="EDX40" s="1349"/>
      <c r="EDY40" s="1349"/>
      <c r="EDZ40" s="1349"/>
      <c r="EEA40" s="1349"/>
      <c r="EEB40" s="1349"/>
      <c r="EEC40" s="1349"/>
      <c r="EED40" s="1349"/>
      <c r="EEE40" s="1349"/>
      <c r="EEF40" s="1349"/>
      <c r="EEG40" s="1349"/>
      <c r="EEH40" s="1349"/>
      <c r="EEI40" s="1349"/>
      <c r="EEJ40" s="1349"/>
      <c r="EEK40" s="1349"/>
      <c r="EEL40" s="1349"/>
      <c r="EEM40" s="1349"/>
      <c r="EEN40" s="1349"/>
      <c r="EEO40" s="1349"/>
      <c r="EEP40" s="1349"/>
      <c r="EEQ40" s="1349"/>
      <c r="EER40" s="1349"/>
      <c r="EES40" s="1349"/>
      <c r="EET40" s="1349"/>
      <c r="EEU40" s="1349"/>
      <c r="EEV40" s="1349"/>
      <c r="EEW40" s="1349"/>
      <c r="EEX40" s="1349"/>
      <c r="EEY40" s="1349"/>
      <c r="EEZ40" s="1349"/>
      <c r="EFA40" s="1349"/>
      <c r="EFB40" s="1349"/>
      <c r="EFC40" s="1349"/>
      <c r="EFD40" s="1349"/>
      <c r="EFE40" s="1349"/>
      <c r="EFF40" s="1349"/>
      <c r="EFG40" s="1349"/>
      <c r="EFH40" s="1349"/>
      <c r="EFI40" s="1349"/>
      <c r="EFJ40" s="1349"/>
      <c r="EFK40" s="1349"/>
      <c r="EFL40" s="1349"/>
      <c r="EFM40" s="1349"/>
      <c r="EFN40" s="1349"/>
      <c r="EFO40" s="1349"/>
      <c r="EFP40" s="1349"/>
      <c r="EFQ40" s="1349"/>
      <c r="EFR40" s="1349"/>
      <c r="EFS40" s="1349"/>
      <c r="EFT40" s="1349"/>
      <c r="EFU40" s="1349"/>
      <c r="EFV40" s="1349"/>
      <c r="EFW40" s="1349"/>
      <c r="EFX40" s="1349"/>
      <c r="EFY40" s="1349"/>
      <c r="EFZ40" s="1349"/>
      <c r="EGA40" s="1349"/>
      <c r="EGB40" s="1349"/>
      <c r="EGC40" s="1349"/>
      <c r="EGD40" s="1349"/>
      <c r="EGE40" s="1349"/>
      <c r="EGF40" s="1349"/>
      <c r="EGG40" s="1349"/>
      <c r="EGH40" s="1349"/>
      <c r="EGI40" s="1349"/>
      <c r="EGJ40" s="1349"/>
      <c r="EGK40" s="1349"/>
      <c r="EGL40" s="1349"/>
      <c r="EGM40" s="1349"/>
      <c r="EGN40" s="1349"/>
      <c r="EGO40" s="1349"/>
      <c r="EGP40" s="1349"/>
      <c r="EGQ40" s="1349"/>
      <c r="EGR40" s="1349"/>
      <c r="EGS40" s="1349"/>
      <c r="EGT40" s="1349"/>
      <c r="EGU40" s="1349"/>
      <c r="EGV40" s="1349"/>
      <c r="EGW40" s="1349"/>
      <c r="EGX40" s="1349"/>
      <c r="EGY40" s="1349"/>
      <c r="EGZ40" s="1349"/>
      <c r="EHA40" s="1349"/>
      <c r="EHB40" s="1349"/>
      <c r="EHC40" s="1349"/>
      <c r="EHD40" s="1349"/>
      <c r="EHE40" s="1349"/>
      <c r="EHF40" s="1349"/>
      <c r="EHG40" s="1349"/>
      <c r="EHH40" s="1349"/>
      <c r="EHI40" s="1349"/>
      <c r="EHJ40" s="1349"/>
      <c r="EHK40" s="1349"/>
      <c r="EHL40" s="1349"/>
      <c r="EHM40" s="1349"/>
      <c r="EHN40" s="1349"/>
      <c r="EHO40" s="1349"/>
      <c r="EHP40" s="1349"/>
      <c r="EHQ40" s="1349"/>
      <c r="EHR40" s="1349"/>
      <c r="EHS40" s="1349"/>
      <c r="EHT40" s="1349"/>
      <c r="EHU40" s="1349"/>
      <c r="EHV40" s="1349"/>
      <c r="EHW40" s="1349"/>
      <c r="EHX40" s="1349"/>
      <c r="EHY40" s="1349"/>
      <c r="EHZ40" s="1349"/>
      <c r="EIA40" s="1349"/>
      <c r="EIB40" s="1349"/>
      <c r="EIC40" s="1349"/>
      <c r="EID40" s="1349"/>
      <c r="EIE40" s="1349"/>
      <c r="EIF40" s="1349"/>
      <c r="EIG40" s="1349"/>
      <c r="EIH40" s="1349"/>
      <c r="EII40" s="1349"/>
      <c r="EIJ40" s="1349"/>
      <c r="EIK40" s="1349"/>
      <c r="EIL40" s="1349"/>
      <c r="EIM40" s="1349"/>
      <c r="EIN40" s="1349"/>
      <c r="EIO40" s="1349"/>
      <c r="EIP40" s="1349"/>
      <c r="EIQ40" s="1349"/>
      <c r="EIR40" s="1349"/>
      <c r="EIS40" s="1349"/>
      <c r="EIT40" s="1349"/>
      <c r="EIU40" s="1349"/>
      <c r="EIV40" s="1349"/>
      <c r="EIW40" s="1349"/>
      <c r="EIX40" s="1349"/>
      <c r="EIY40" s="1349"/>
      <c r="EIZ40" s="1349"/>
      <c r="EJA40" s="1349"/>
      <c r="EJB40" s="1349"/>
      <c r="EJC40" s="1349"/>
      <c r="EJD40" s="1349"/>
      <c r="EJE40" s="1349"/>
      <c r="EJF40" s="1349"/>
      <c r="EJG40" s="1349"/>
      <c r="EJH40" s="1349"/>
      <c r="EJI40" s="1349"/>
      <c r="EJJ40" s="1349"/>
      <c r="EJK40" s="1349"/>
      <c r="EJL40" s="1349"/>
      <c r="EJM40" s="1349"/>
      <c r="EJN40" s="1349"/>
      <c r="EJO40" s="1349"/>
      <c r="EJP40" s="1349"/>
      <c r="EJQ40" s="1349"/>
      <c r="EJR40" s="1349"/>
      <c r="EJS40" s="1349"/>
      <c r="EJT40" s="1349"/>
      <c r="EJU40" s="1349"/>
      <c r="EJV40" s="1349"/>
      <c r="EJW40" s="1349"/>
      <c r="EJX40" s="1349"/>
      <c r="EJY40" s="1349"/>
      <c r="EJZ40" s="1349"/>
      <c r="EKA40" s="1349"/>
      <c r="EKB40" s="1349"/>
      <c r="EKC40" s="1349"/>
      <c r="EKD40" s="1349"/>
      <c r="EKE40" s="1349"/>
      <c r="EKF40" s="1349"/>
      <c r="EKG40" s="1349"/>
      <c r="EKH40" s="1349"/>
      <c r="EKI40" s="1349"/>
      <c r="EKJ40" s="1349"/>
      <c r="EKK40" s="1349"/>
      <c r="EKL40" s="1349"/>
      <c r="EKM40" s="1349"/>
      <c r="EKN40" s="1349"/>
      <c r="EKO40" s="1349"/>
      <c r="EKP40" s="1349"/>
      <c r="EKQ40" s="1349"/>
      <c r="EKR40" s="1349"/>
      <c r="EKS40" s="1349"/>
      <c r="EKT40" s="1349"/>
      <c r="EKU40" s="1349"/>
      <c r="EKV40" s="1349"/>
      <c r="EKW40" s="1349"/>
      <c r="EKX40" s="1349"/>
      <c r="EKY40" s="1349"/>
      <c r="EKZ40" s="1349"/>
      <c r="ELA40" s="1349"/>
      <c r="ELB40" s="1349"/>
      <c r="ELC40" s="1349"/>
      <c r="ELD40" s="1349"/>
      <c r="ELE40" s="1349"/>
      <c r="ELF40" s="1349"/>
      <c r="ELG40" s="1349"/>
      <c r="ELH40" s="1349"/>
      <c r="ELI40" s="1349"/>
      <c r="ELJ40" s="1349"/>
      <c r="ELK40" s="1349"/>
      <c r="ELL40" s="1349"/>
      <c r="ELM40" s="1349"/>
      <c r="ELN40" s="1349"/>
      <c r="ELO40" s="1349"/>
      <c r="ELP40" s="1349"/>
      <c r="ELQ40" s="1349"/>
      <c r="ELR40" s="1349"/>
      <c r="ELS40" s="1349"/>
      <c r="ELT40" s="1349"/>
      <c r="ELU40" s="1349"/>
      <c r="ELV40" s="1349"/>
      <c r="ELW40" s="1349"/>
      <c r="ELX40" s="1349"/>
      <c r="ELY40" s="1349"/>
      <c r="ELZ40" s="1349"/>
      <c r="EMA40" s="1349"/>
      <c r="EMB40" s="1349"/>
      <c r="EMC40" s="1349"/>
      <c r="EMD40" s="1349"/>
      <c r="EME40" s="1349"/>
      <c r="EMF40" s="1349"/>
      <c r="EMG40" s="1349"/>
      <c r="EMH40" s="1349"/>
      <c r="EMI40" s="1349"/>
      <c r="EMJ40" s="1349"/>
      <c r="EMK40" s="1349"/>
      <c r="EML40" s="1349"/>
      <c r="EMM40" s="1349"/>
      <c r="EMN40" s="1349"/>
      <c r="EMO40" s="1349"/>
      <c r="EMP40" s="1349"/>
      <c r="EMQ40" s="1349"/>
      <c r="EMR40" s="1349"/>
      <c r="EMS40" s="1349"/>
      <c r="EMT40" s="1349"/>
      <c r="EMU40" s="1349"/>
      <c r="EMV40" s="1349"/>
      <c r="EMW40" s="1349"/>
      <c r="EMX40" s="1349"/>
      <c r="EMY40" s="1349"/>
      <c r="EMZ40" s="1349"/>
      <c r="ENA40" s="1349"/>
      <c r="ENB40" s="1349"/>
      <c r="ENC40" s="1349"/>
      <c r="END40" s="1349"/>
      <c r="ENE40" s="1349"/>
      <c r="ENF40" s="1349"/>
      <c r="ENG40" s="1349"/>
      <c r="ENH40" s="1349"/>
      <c r="ENI40" s="1349"/>
      <c r="ENJ40" s="1349"/>
      <c r="ENK40" s="1349"/>
      <c r="ENL40" s="1349"/>
      <c r="ENM40" s="1349"/>
      <c r="ENN40" s="1349"/>
      <c r="ENO40" s="1349"/>
      <c r="ENP40" s="1349"/>
      <c r="ENQ40" s="1349"/>
      <c r="ENR40" s="1349"/>
      <c r="ENS40" s="1349"/>
      <c r="ENT40" s="1349"/>
      <c r="ENU40" s="1349"/>
      <c r="ENV40" s="1349"/>
      <c r="ENW40" s="1349"/>
      <c r="ENX40" s="1349"/>
      <c r="ENY40" s="1349"/>
      <c r="ENZ40" s="1349"/>
      <c r="EOA40" s="1349"/>
      <c r="EOB40" s="1349"/>
      <c r="EOC40" s="1349"/>
      <c r="EOD40" s="1349"/>
      <c r="EOE40" s="1349"/>
      <c r="EOF40" s="1349"/>
      <c r="EOG40" s="1349"/>
      <c r="EOH40" s="1349"/>
      <c r="EOI40" s="1349"/>
      <c r="EOJ40" s="1349"/>
      <c r="EOK40" s="1349"/>
      <c r="EOL40" s="1349"/>
      <c r="EOM40" s="1349"/>
      <c r="EON40" s="1349"/>
      <c r="EOO40" s="1349"/>
      <c r="EOP40" s="1349"/>
      <c r="EOQ40" s="1349"/>
      <c r="EOR40" s="1349"/>
      <c r="EOS40" s="1349"/>
      <c r="EOT40" s="1349"/>
      <c r="EOU40" s="1349"/>
      <c r="EOV40" s="1349"/>
      <c r="EOW40" s="1349"/>
      <c r="EOX40" s="1349"/>
      <c r="EOY40" s="1349"/>
      <c r="EOZ40" s="1349"/>
      <c r="EPA40" s="1349"/>
      <c r="EPB40" s="1349"/>
      <c r="EPC40" s="1349"/>
      <c r="EPD40" s="1349"/>
      <c r="EPE40" s="1349"/>
      <c r="EPF40" s="1349"/>
      <c r="EPG40" s="1349"/>
      <c r="EPH40" s="1349"/>
      <c r="EPI40" s="1349"/>
      <c r="EPJ40" s="1349"/>
      <c r="EPK40" s="1349"/>
      <c r="EPL40" s="1349"/>
      <c r="EPM40" s="1349"/>
      <c r="EPN40" s="1349"/>
      <c r="EPO40" s="1349"/>
      <c r="EPP40" s="1349"/>
      <c r="EPQ40" s="1349"/>
      <c r="EPR40" s="1349"/>
      <c r="EPS40" s="1349"/>
      <c r="EPT40" s="1349"/>
      <c r="EPU40" s="1349"/>
      <c r="EPV40" s="1349"/>
      <c r="EPW40" s="1349"/>
      <c r="EPX40" s="1349"/>
      <c r="EPY40" s="1349"/>
      <c r="EPZ40" s="1349"/>
      <c r="EQA40" s="1349"/>
      <c r="EQB40" s="1349"/>
      <c r="EQC40" s="1349"/>
      <c r="EQD40" s="1349"/>
      <c r="EQE40" s="1349"/>
      <c r="EQF40" s="1349"/>
      <c r="EQG40" s="1349"/>
      <c r="EQH40" s="1349"/>
      <c r="EQI40" s="1349"/>
      <c r="EQJ40" s="1349"/>
      <c r="EQK40" s="1349"/>
      <c r="EQL40" s="1349"/>
      <c r="EQM40" s="1349"/>
      <c r="EQN40" s="1349"/>
      <c r="EQO40" s="1349"/>
      <c r="EQP40" s="1349"/>
      <c r="EQQ40" s="1349"/>
      <c r="EQR40" s="1349"/>
      <c r="EQS40" s="1349"/>
      <c r="EQT40" s="1349"/>
      <c r="EQU40" s="1349"/>
      <c r="EQV40" s="1349"/>
      <c r="EQW40" s="1349"/>
      <c r="EQX40" s="1349"/>
      <c r="EQY40" s="1349"/>
      <c r="EQZ40" s="1349"/>
      <c r="ERA40" s="1349"/>
      <c r="ERB40" s="1349"/>
      <c r="ERC40" s="1349"/>
      <c r="ERD40" s="1349"/>
      <c r="ERE40" s="1349"/>
      <c r="ERF40" s="1349"/>
      <c r="ERG40" s="1349"/>
      <c r="ERH40" s="1349"/>
      <c r="ERI40" s="1349"/>
      <c r="ERJ40" s="1349"/>
      <c r="ERK40" s="1349"/>
      <c r="ERL40" s="1349"/>
      <c r="ERM40" s="1349"/>
      <c r="ERN40" s="1349"/>
      <c r="ERO40" s="1349"/>
      <c r="ERP40" s="1349"/>
      <c r="ERQ40" s="1349"/>
      <c r="ERR40" s="1349"/>
      <c r="ERS40" s="1349"/>
      <c r="ERT40" s="1349"/>
      <c r="ERU40" s="1349"/>
      <c r="ERV40" s="1349"/>
      <c r="ERW40" s="1349"/>
      <c r="ERX40" s="1349"/>
      <c r="ERY40" s="1349"/>
      <c r="ERZ40" s="1349"/>
      <c r="ESA40" s="1349"/>
      <c r="ESB40" s="1349"/>
      <c r="ESC40" s="1349"/>
      <c r="ESD40" s="1349"/>
      <c r="ESE40" s="1349"/>
      <c r="ESF40" s="1349"/>
      <c r="ESG40" s="1349"/>
      <c r="ESH40" s="1349"/>
      <c r="ESI40" s="1349"/>
      <c r="ESJ40" s="1349"/>
      <c r="ESK40" s="1349"/>
      <c r="ESL40" s="1349"/>
      <c r="ESM40" s="1349"/>
      <c r="ESN40" s="1349"/>
      <c r="ESO40" s="1349"/>
      <c r="ESP40" s="1349"/>
      <c r="ESQ40" s="1349"/>
      <c r="ESR40" s="1349"/>
      <c r="ESS40" s="1349"/>
      <c r="EST40" s="1349"/>
      <c r="ESU40" s="1349"/>
      <c r="ESV40" s="1349"/>
      <c r="ESW40" s="1349"/>
      <c r="ESX40" s="1349"/>
      <c r="ESY40" s="1349"/>
      <c r="ESZ40" s="1349"/>
      <c r="ETA40" s="1349"/>
      <c r="ETB40" s="1349"/>
      <c r="ETC40" s="1349"/>
      <c r="ETD40" s="1349"/>
      <c r="ETE40" s="1349"/>
      <c r="ETF40" s="1349"/>
      <c r="ETG40" s="1349"/>
      <c r="ETH40" s="1349"/>
      <c r="ETI40" s="1349"/>
      <c r="ETJ40" s="1349"/>
      <c r="ETK40" s="1349"/>
      <c r="ETL40" s="1349"/>
      <c r="ETM40" s="1349"/>
      <c r="ETN40" s="1349"/>
      <c r="ETO40" s="1349"/>
      <c r="ETP40" s="1349"/>
      <c r="ETQ40" s="1349"/>
      <c r="ETR40" s="1349"/>
      <c r="ETS40" s="1349"/>
      <c r="ETT40" s="1349"/>
      <c r="ETU40" s="1349"/>
      <c r="ETV40" s="1349"/>
      <c r="ETW40" s="1349"/>
      <c r="ETX40" s="1349"/>
      <c r="ETY40" s="1349"/>
      <c r="ETZ40" s="1349"/>
      <c r="EUA40" s="1349"/>
      <c r="EUB40" s="1349"/>
      <c r="EUC40" s="1349"/>
      <c r="EUD40" s="1349"/>
      <c r="EUE40" s="1349"/>
      <c r="EUF40" s="1349"/>
      <c r="EUG40" s="1349"/>
      <c r="EUH40" s="1349"/>
      <c r="EUI40" s="1349"/>
      <c r="EUJ40" s="1349"/>
      <c r="EUK40" s="1349"/>
      <c r="EUL40" s="1349"/>
      <c r="EUM40" s="1349"/>
      <c r="EUN40" s="1349"/>
      <c r="EUO40" s="1349"/>
      <c r="EUP40" s="1349"/>
      <c r="EUQ40" s="1349"/>
      <c r="EUR40" s="1349"/>
      <c r="EUS40" s="1349"/>
      <c r="EUT40" s="1349"/>
      <c r="EUU40" s="1349"/>
      <c r="EUV40" s="1349"/>
      <c r="EUW40" s="1349"/>
      <c r="EUX40" s="1349"/>
      <c r="EUY40" s="1349"/>
      <c r="EUZ40" s="1349"/>
      <c r="EVA40" s="1349"/>
      <c r="EVB40" s="1349"/>
      <c r="EVC40" s="1349"/>
      <c r="EVD40" s="1349"/>
      <c r="EVE40" s="1349"/>
      <c r="EVF40" s="1349"/>
      <c r="EVG40" s="1349"/>
      <c r="EVH40" s="1349"/>
      <c r="EVI40" s="1349"/>
      <c r="EVJ40" s="1349"/>
      <c r="EVK40" s="1349"/>
      <c r="EVL40" s="1349"/>
      <c r="EVM40" s="1349"/>
      <c r="EVN40" s="1349"/>
      <c r="EVO40" s="1349"/>
      <c r="EVP40" s="1349"/>
      <c r="EVQ40" s="1349"/>
      <c r="EVR40" s="1349"/>
      <c r="EVS40" s="1349"/>
      <c r="EVT40" s="1349"/>
      <c r="EVU40" s="1349"/>
      <c r="EVV40" s="1349"/>
      <c r="EVW40" s="1349"/>
      <c r="EVX40" s="1349"/>
      <c r="EVY40" s="1349"/>
      <c r="EVZ40" s="1349"/>
      <c r="EWA40" s="1349"/>
      <c r="EWB40" s="1349"/>
      <c r="EWC40" s="1349"/>
      <c r="EWD40" s="1349"/>
      <c r="EWE40" s="1349"/>
      <c r="EWF40" s="1349"/>
      <c r="EWG40" s="1349"/>
      <c r="EWH40" s="1349"/>
      <c r="EWI40" s="1349"/>
      <c r="EWJ40" s="1349"/>
      <c r="EWK40" s="1349"/>
      <c r="EWL40" s="1349"/>
      <c r="EWM40" s="1349"/>
      <c r="EWN40" s="1349"/>
      <c r="EWO40" s="1349"/>
      <c r="EWP40" s="1349"/>
      <c r="EWQ40" s="1349"/>
      <c r="EWR40" s="1349"/>
      <c r="EWS40" s="1349"/>
      <c r="EWT40" s="1349"/>
      <c r="EWU40" s="1349"/>
      <c r="EWV40" s="1349"/>
      <c r="EWW40" s="1349"/>
      <c r="EWX40" s="1349"/>
      <c r="EWY40" s="1349"/>
      <c r="EWZ40" s="1349"/>
      <c r="EXA40" s="1349"/>
      <c r="EXB40" s="1349"/>
      <c r="EXC40" s="1349"/>
      <c r="EXD40" s="1349"/>
      <c r="EXE40" s="1349"/>
      <c r="EXF40" s="1349"/>
      <c r="EXG40" s="1349"/>
      <c r="EXH40" s="1349"/>
      <c r="EXI40" s="1349"/>
      <c r="EXJ40" s="1349"/>
      <c r="EXK40" s="1349"/>
      <c r="EXL40" s="1349"/>
      <c r="EXM40" s="1349"/>
      <c r="EXN40" s="1349"/>
      <c r="EXO40" s="1349"/>
      <c r="EXP40" s="1349"/>
      <c r="EXQ40" s="1349"/>
      <c r="EXR40" s="1349"/>
      <c r="EXS40" s="1349"/>
      <c r="EXT40" s="1349"/>
      <c r="EXU40" s="1349"/>
      <c r="EXV40" s="1349"/>
      <c r="EXW40" s="1349"/>
      <c r="EXX40" s="1349"/>
      <c r="EXY40" s="1349"/>
      <c r="EXZ40" s="1349"/>
      <c r="EYA40" s="1349"/>
      <c r="EYB40" s="1349"/>
      <c r="EYC40" s="1349"/>
      <c r="EYD40" s="1349"/>
      <c r="EYE40" s="1349"/>
      <c r="EYF40" s="1349"/>
      <c r="EYG40" s="1349"/>
      <c r="EYH40" s="1349"/>
      <c r="EYI40" s="1349"/>
      <c r="EYJ40" s="1349"/>
      <c r="EYK40" s="1349"/>
      <c r="EYL40" s="1349"/>
      <c r="EYM40" s="1349"/>
      <c r="EYN40" s="1349"/>
      <c r="EYO40" s="1349"/>
      <c r="EYP40" s="1349"/>
      <c r="EYQ40" s="1349"/>
      <c r="EYR40" s="1349"/>
      <c r="EYS40" s="1349"/>
      <c r="EYT40" s="1349"/>
      <c r="EYU40" s="1349"/>
      <c r="EYV40" s="1349"/>
      <c r="EYW40" s="1349"/>
      <c r="EYX40" s="1349"/>
      <c r="EYY40" s="1349"/>
      <c r="EYZ40" s="1349"/>
      <c r="EZA40" s="1349"/>
      <c r="EZB40" s="1349"/>
      <c r="EZC40" s="1349"/>
      <c r="EZD40" s="1349"/>
      <c r="EZE40" s="1349"/>
      <c r="EZF40" s="1349"/>
      <c r="EZG40" s="1349"/>
      <c r="EZH40" s="1349"/>
      <c r="EZI40" s="1349"/>
      <c r="EZJ40" s="1349"/>
      <c r="EZK40" s="1349"/>
      <c r="EZL40" s="1349"/>
      <c r="EZM40" s="1349"/>
      <c r="EZN40" s="1349"/>
      <c r="EZO40" s="1349"/>
      <c r="EZP40" s="1349"/>
      <c r="EZQ40" s="1349"/>
      <c r="EZR40" s="1349"/>
      <c r="EZS40" s="1349"/>
      <c r="EZT40" s="1349"/>
      <c r="EZU40" s="1349"/>
      <c r="EZV40" s="1349"/>
      <c r="EZW40" s="1349"/>
      <c r="EZX40" s="1349"/>
      <c r="EZY40" s="1349"/>
      <c r="EZZ40" s="1349"/>
      <c r="FAA40" s="1349"/>
      <c r="FAB40" s="1349"/>
      <c r="FAC40" s="1349"/>
      <c r="FAD40" s="1349"/>
      <c r="FAE40" s="1349"/>
      <c r="FAF40" s="1349"/>
      <c r="FAG40" s="1349"/>
      <c r="FAH40" s="1349"/>
      <c r="FAI40" s="1349"/>
      <c r="FAJ40" s="1349"/>
      <c r="FAK40" s="1349"/>
      <c r="FAL40" s="1349"/>
      <c r="FAM40" s="1349"/>
      <c r="FAN40" s="1349"/>
      <c r="FAO40" s="1349"/>
      <c r="FAP40" s="1349"/>
      <c r="FAQ40" s="1349"/>
      <c r="FAR40" s="1349"/>
      <c r="FAS40" s="1349"/>
      <c r="FAT40" s="1349"/>
      <c r="FAU40" s="1349"/>
      <c r="FAV40" s="1349"/>
      <c r="FAW40" s="1349"/>
      <c r="FAX40" s="1349"/>
      <c r="FAY40" s="1349"/>
      <c r="FAZ40" s="1349"/>
      <c r="FBA40" s="1349"/>
      <c r="FBB40" s="1349"/>
      <c r="FBC40" s="1349"/>
      <c r="FBD40" s="1349"/>
      <c r="FBE40" s="1349"/>
      <c r="FBF40" s="1349"/>
      <c r="FBG40" s="1349"/>
      <c r="FBH40" s="1349"/>
      <c r="FBI40" s="1349"/>
      <c r="FBJ40" s="1349"/>
      <c r="FBK40" s="1349"/>
      <c r="FBL40" s="1349"/>
      <c r="FBM40" s="1349"/>
      <c r="FBN40" s="1349"/>
      <c r="FBO40" s="1349"/>
      <c r="FBP40" s="1349"/>
      <c r="FBQ40" s="1349"/>
      <c r="FBR40" s="1349"/>
      <c r="FBS40" s="1349"/>
      <c r="FBT40" s="1349"/>
      <c r="FBU40" s="1349"/>
      <c r="FBV40" s="1349"/>
      <c r="FBW40" s="1349"/>
      <c r="FBX40" s="1349"/>
      <c r="FBY40" s="1349"/>
      <c r="FBZ40" s="1349"/>
      <c r="FCA40" s="1349"/>
      <c r="FCB40" s="1349"/>
      <c r="FCC40" s="1349"/>
      <c r="FCD40" s="1349"/>
      <c r="FCE40" s="1349"/>
      <c r="FCF40" s="1349"/>
      <c r="FCG40" s="1349"/>
      <c r="FCH40" s="1349"/>
      <c r="FCI40" s="1349"/>
      <c r="FCJ40" s="1349"/>
      <c r="FCK40" s="1349"/>
      <c r="FCL40" s="1349"/>
      <c r="FCM40" s="1349"/>
      <c r="FCN40" s="1349"/>
      <c r="FCO40" s="1349"/>
      <c r="FCP40" s="1349"/>
      <c r="FCQ40" s="1349"/>
      <c r="FCR40" s="1349"/>
      <c r="FCS40" s="1349"/>
      <c r="FCT40" s="1349"/>
      <c r="FCU40" s="1349"/>
      <c r="FCV40" s="1349"/>
      <c r="FCW40" s="1349"/>
      <c r="FCX40" s="1349"/>
      <c r="FCY40" s="1349"/>
      <c r="FCZ40" s="1349"/>
      <c r="FDA40" s="1349"/>
      <c r="FDB40" s="1349"/>
      <c r="FDC40" s="1349"/>
      <c r="FDD40" s="1349"/>
      <c r="FDE40" s="1349"/>
      <c r="FDF40" s="1349"/>
      <c r="FDG40" s="1349"/>
      <c r="FDH40" s="1349"/>
      <c r="FDI40" s="1349"/>
      <c r="FDJ40" s="1349"/>
      <c r="FDK40" s="1349"/>
      <c r="FDL40" s="1349"/>
      <c r="FDM40" s="1349"/>
      <c r="FDN40" s="1349"/>
      <c r="FDO40" s="1349"/>
      <c r="FDP40" s="1349"/>
      <c r="FDQ40" s="1349"/>
      <c r="FDR40" s="1349"/>
      <c r="FDS40" s="1349"/>
      <c r="FDT40" s="1349"/>
      <c r="FDU40" s="1349"/>
      <c r="FDV40" s="1349"/>
      <c r="FDW40" s="1349"/>
      <c r="FDX40" s="1349"/>
      <c r="FDY40" s="1349"/>
      <c r="FDZ40" s="1349"/>
      <c r="FEA40" s="1349"/>
      <c r="FEB40" s="1349"/>
      <c r="FEC40" s="1349"/>
      <c r="FED40" s="1349"/>
      <c r="FEE40" s="1349"/>
      <c r="FEF40" s="1349"/>
      <c r="FEG40" s="1349"/>
      <c r="FEH40" s="1349"/>
      <c r="FEI40" s="1349"/>
      <c r="FEJ40" s="1349"/>
      <c r="FEK40" s="1349"/>
      <c r="FEL40" s="1349"/>
      <c r="FEM40" s="1349"/>
      <c r="FEN40" s="1349"/>
      <c r="FEO40" s="1349"/>
      <c r="FEP40" s="1349"/>
      <c r="FEQ40" s="1349"/>
      <c r="FER40" s="1349"/>
      <c r="FES40" s="1349"/>
      <c r="FET40" s="1349"/>
      <c r="FEU40" s="1349"/>
      <c r="FEV40" s="1349"/>
      <c r="FEW40" s="1349"/>
      <c r="FEX40" s="1349"/>
      <c r="FEY40" s="1349"/>
      <c r="FEZ40" s="1349"/>
      <c r="FFA40" s="1349"/>
      <c r="FFB40" s="1349"/>
      <c r="FFC40" s="1349"/>
      <c r="FFD40" s="1349"/>
      <c r="FFE40" s="1349"/>
      <c r="FFF40" s="1349"/>
      <c r="FFG40" s="1349"/>
      <c r="FFH40" s="1349"/>
      <c r="FFI40" s="1349"/>
      <c r="FFJ40" s="1349"/>
      <c r="FFK40" s="1349"/>
      <c r="FFL40" s="1349"/>
      <c r="FFM40" s="1349"/>
      <c r="FFN40" s="1349"/>
      <c r="FFO40" s="1349"/>
      <c r="FFP40" s="1349"/>
      <c r="FFQ40" s="1349"/>
      <c r="FFR40" s="1349"/>
      <c r="FFS40" s="1349"/>
      <c r="FFT40" s="1349"/>
      <c r="FFU40" s="1349"/>
      <c r="FFV40" s="1349"/>
      <c r="FFW40" s="1349"/>
      <c r="FFX40" s="1349"/>
      <c r="FFY40" s="1349"/>
      <c r="FFZ40" s="1349"/>
      <c r="FGA40" s="1349"/>
      <c r="FGB40" s="1349"/>
      <c r="FGC40" s="1349"/>
      <c r="FGD40" s="1349"/>
      <c r="FGE40" s="1349"/>
      <c r="FGF40" s="1349"/>
      <c r="FGG40" s="1349"/>
      <c r="FGH40" s="1349"/>
      <c r="FGI40" s="1349"/>
      <c r="FGJ40" s="1349"/>
      <c r="FGK40" s="1349"/>
      <c r="FGL40" s="1349"/>
      <c r="FGM40" s="1349"/>
      <c r="FGN40" s="1349"/>
      <c r="FGO40" s="1349"/>
      <c r="FGP40" s="1349"/>
      <c r="FGQ40" s="1349"/>
      <c r="FGR40" s="1349"/>
      <c r="FGS40" s="1349"/>
      <c r="FGT40" s="1349"/>
      <c r="FGU40" s="1349"/>
      <c r="FGV40" s="1349"/>
      <c r="FGW40" s="1349"/>
      <c r="FGX40" s="1349"/>
      <c r="FGY40" s="1349"/>
      <c r="FGZ40" s="1349"/>
      <c r="FHA40" s="1349"/>
      <c r="FHB40" s="1349"/>
      <c r="FHC40" s="1349"/>
      <c r="FHD40" s="1349"/>
      <c r="FHE40" s="1349"/>
      <c r="FHF40" s="1349"/>
      <c r="FHG40" s="1349"/>
      <c r="FHH40" s="1349"/>
      <c r="FHI40" s="1349"/>
      <c r="FHJ40" s="1349"/>
      <c r="FHK40" s="1349"/>
      <c r="FHL40" s="1349"/>
      <c r="FHM40" s="1349"/>
      <c r="FHN40" s="1349"/>
      <c r="FHO40" s="1349"/>
      <c r="FHP40" s="1349"/>
      <c r="FHQ40" s="1349"/>
      <c r="FHR40" s="1349"/>
      <c r="FHS40" s="1349"/>
      <c r="FHT40" s="1349"/>
      <c r="FHU40" s="1349"/>
      <c r="FHV40" s="1349"/>
      <c r="FHW40" s="1349"/>
      <c r="FHX40" s="1349"/>
      <c r="FHY40" s="1349"/>
      <c r="FHZ40" s="1349"/>
      <c r="FIA40" s="1349"/>
      <c r="FIB40" s="1349"/>
      <c r="FIC40" s="1349"/>
      <c r="FID40" s="1349"/>
      <c r="FIE40" s="1349"/>
      <c r="FIF40" s="1349"/>
      <c r="FIG40" s="1349"/>
      <c r="FIH40" s="1349"/>
      <c r="FII40" s="1349"/>
      <c r="FIJ40" s="1349"/>
      <c r="FIK40" s="1349"/>
      <c r="FIL40" s="1349"/>
      <c r="FIM40" s="1349"/>
      <c r="FIN40" s="1349"/>
      <c r="FIO40" s="1349"/>
      <c r="FIP40" s="1349"/>
      <c r="FIQ40" s="1349"/>
      <c r="FIR40" s="1349"/>
      <c r="FIS40" s="1349"/>
      <c r="FIT40" s="1349"/>
      <c r="FIU40" s="1349"/>
      <c r="FIV40" s="1349"/>
      <c r="FIW40" s="1349"/>
      <c r="FIX40" s="1349"/>
      <c r="FIY40" s="1349"/>
      <c r="FIZ40" s="1349"/>
      <c r="FJA40" s="1349"/>
      <c r="FJB40" s="1349"/>
      <c r="FJC40" s="1349"/>
      <c r="FJD40" s="1349"/>
      <c r="FJE40" s="1349"/>
      <c r="FJF40" s="1349"/>
      <c r="FJG40" s="1349"/>
      <c r="FJH40" s="1349"/>
      <c r="FJI40" s="1349"/>
      <c r="FJJ40" s="1349"/>
      <c r="FJK40" s="1349"/>
      <c r="FJL40" s="1349"/>
      <c r="FJM40" s="1349"/>
      <c r="FJN40" s="1349"/>
      <c r="FJO40" s="1349"/>
      <c r="FJP40" s="1349"/>
      <c r="FJQ40" s="1349"/>
      <c r="FJR40" s="1349"/>
      <c r="FJS40" s="1349"/>
      <c r="FJT40" s="1349"/>
      <c r="FJU40" s="1349"/>
      <c r="FJV40" s="1349"/>
      <c r="FJW40" s="1349"/>
      <c r="FJX40" s="1349"/>
      <c r="FJY40" s="1349"/>
      <c r="FJZ40" s="1349"/>
      <c r="FKA40" s="1349"/>
      <c r="FKB40" s="1349"/>
      <c r="FKC40" s="1349"/>
      <c r="FKD40" s="1349"/>
      <c r="FKE40" s="1349"/>
      <c r="FKF40" s="1349"/>
      <c r="FKG40" s="1349"/>
      <c r="FKH40" s="1349"/>
      <c r="FKI40" s="1349"/>
      <c r="FKJ40" s="1349"/>
      <c r="FKK40" s="1349"/>
      <c r="FKL40" s="1349"/>
      <c r="FKM40" s="1349"/>
      <c r="FKN40" s="1349"/>
      <c r="FKO40" s="1349"/>
      <c r="FKP40" s="1349"/>
      <c r="FKQ40" s="1349"/>
      <c r="FKR40" s="1349"/>
      <c r="FKS40" s="1349"/>
      <c r="FKT40" s="1349"/>
      <c r="FKU40" s="1349"/>
      <c r="FKV40" s="1349"/>
      <c r="FKW40" s="1349"/>
      <c r="FKX40" s="1349"/>
      <c r="FKY40" s="1349"/>
      <c r="FKZ40" s="1349"/>
      <c r="FLA40" s="1349"/>
      <c r="FLB40" s="1349"/>
      <c r="FLC40" s="1349"/>
      <c r="FLD40" s="1349"/>
      <c r="FLE40" s="1349"/>
      <c r="FLF40" s="1349"/>
      <c r="FLG40" s="1349"/>
      <c r="FLH40" s="1349"/>
      <c r="FLI40" s="1349"/>
      <c r="FLJ40" s="1349"/>
      <c r="FLK40" s="1349"/>
      <c r="FLL40" s="1349"/>
      <c r="FLM40" s="1349"/>
      <c r="FLN40" s="1349"/>
      <c r="FLO40" s="1349"/>
      <c r="FLP40" s="1349"/>
      <c r="FLQ40" s="1349"/>
      <c r="FLR40" s="1349"/>
      <c r="FLS40" s="1349"/>
      <c r="FLT40" s="1349"/>
      <c r="FLU40" s="1349"/>
      <c r="FLV40" s="1349"/>
      <c r="FLW40" s="1349"/>
      <c r="FLX40" s="1349"/>
      <c r="FLY40" s="1349"/>
      <c r="FLZ40" s="1349"/>
      <c r="FMA40" s="1349"/>
      <c r="FMB40" s="1349"/>
      <c r="FMC40" s="1349"/>
      <c r="FMD40" s="1349"/>
      <c r="FME40" s="1349"/>
      <c r="FMF40" s="1349"/>
      <c r="FMG40" s="1349"/>
      <c r="FMH40" s="1349"/>
      <c r="FMI40" s="1349"/>
      <c r="FMJ40" s="1349"/>
      <c r="FMK40" s="1349"/>
      <c r="FML40" s="1349"/>
      <c r="FMM40" s="1349"/>
      <c r="FMN40" s="1349"/>
      <c r="FMO40" s="1349"/>
      <c r="FMP40" s="1349"/>
      <c r="FMQ40" s="1349"/>
      <c r="FMR40" s="1349"/>
      <c r="FMS40" s="1349"/>
      <c r="FMT40" s="1349"/>
      <c r="FMU40" s="1349"/>
      <c r="FMV40" s="1349"/>
      <c r="FMW40" s="1349"/>
      <c r="FMX40" s="1349"/>
      <c r="FMY40" s="1349"/>
      <c r="FMZ40" s="1349"/>
      <c r="FNA40" s="1349"/>
      <c r="FNB40" s="1349"/>
      <c r="FNC40" s="1349"/>
      <c r="FND40" s="1349"/>
      <c r="FNE40" s="1349"/>
      <c r="FNF40" s="1349"/>
      <c r="FNG40" s="1349"/>
      <c r="FNH40" s="1349"/>
      <c r="FNI40" s="1349"/>
      <c r="FNJ40" s="1349"/>
      <c r="FNK40" s="1349"/>
      <c r="FNL40" s="1349"/>
      <c r="FNM40" s="1349"/>
      <c r="FNN40" s="1349"/>
      <c r="FNO40" s="1349"/>
      <c r="FNP40" s="1349"/>
      <c r="FNQ40" s="1349"/>
      <c r="FNR40" s="1349"/>
      <c r="FNS40" s="1349"/>
      <c r="FNT40" s="1349"/>
      <c r="FNU40" s="1349"/>
      <c r="FNV40" s="1349"/>
      <c r="FNW40" s="1349"/>
      <c r="FNX40" s="1349"/>
      <c r="FNY40" s="1349"/>
      <c r="FNZ40" s="1349"/>
      <c r="FOA40" s="1349"/>
      <c r="FOB40" s="1349"/>
      <c r="FOC40" s="1349"/>
      <c r="FOD40" s="1349"/>
      <c r="FOE40" s="1349"/>
      <c r="FOF40" s="1349"/>
      <c r="FOG40" s="1349"/>
      <c r="FOH40" s="1349"/>
      <c r="FOI40" s="1349"/>
      <c r="FOJ40" s="1349"/>
      <c r="FOK40" s="1349"/>
      <c r="FOL40" s="1349"/>
      <c r="FOM40" s="1349"/>
      <c r="FON40" s="1349"/>
      <c r="FOO40" s="1349"/>
      <c r="FOP40" s="1349"/>
      <c r="FOQ40" s="1349"/>
      <c r="FOR40" s="1349"/>
      <c r="FOS40" s="1349"/>
      <c r="FOT40" s="1349"/>
      <c r="FOU40" s="1349"/>
      <c r="FOV40" s="1349"/>
      <c r="FOW40" s="1349"/>
      <c r="FOX40" s="1349"/>
      <c r="FOY40" s="1349"/>
      <c r="FOZ40" s="1349"/>
      <c r="FPA40" s="1349"/>
      <c r="FPB40" s="1349"/>
      <c r="FPC40" s="1349"/>
      <c r="FPD40" s="1349"/>
      <c r="FPE40" s="1349"/>
      <c r="FPF40" s="1349"/>
      <c r="FPG40" s="1349"/>
      <c r="FPH40" s="1349"/>
      <c r="FPI40" s="1349"/>
      <c r="FPJ40" s="1349"/>
      <c r="FPK40" s="1349"/>
      <c r="FPL40" s="1349"/>
      <c r="FPM40" s="1349"/>
      <c r="FPN40" s="1349"/>
      <c r="FPO40" s="1349"/>
      <c r="FPP40" s="1349"/>
      <c r="FPQ40" s="1349"/>
      <c r="FPR40" s="1349"/>
      <c r="FPS40" s="1349"/>
      <c r="FPT40" s="1349"/>
      <c r="FPU40" s="1349"/>
      <c r="FPV40" s="1349"/>
      <c r="FPW40" s="1349"/>
      <c r="FPX40" s="1349"/>
      <c r="FPY40" s="1349"/>
      <c r="FPZ40" s="1349"/>
      <c r="FQA40" s="1349"/>
      <c r="FQB40" s="1349"/>
      <c r="FQC40" s="1349"/>
      <c r="FQD40" s="1349"/>
      <c r="FQE40" s="1349"/>
      <c r="FQF40" s="1349"/>
      <c r="FQG40" s="1349"/>
      <c r="FQH40" s="1349"/>
      <c r="FQI40" s="1349"/>
      <c r="FQJ40" s="1349"/>
      <c r="FQK40" s="1349"/>
      <c r="FQL40" s="1349"/>
      <c r="FQM40" s="1349"/>
      <c r="FQN40" s="1349"/>
      <c r="FQO40" s="1349"/>
      <c r="FQP40" s="1349"/>
      <c r="FQQ40" s="1349"/>
      <c r="FQR40" s="1349"/>
      <c r="FQS40" s="1349"/>
      <c r="FQT40" s="1349"/>
      <c r="FQU40" s="1349"/>
      <c r="FQV40" s="1349"/>
      <c r="FQW40" s="1349"/>
      <c r="FQX40" s="1349"/>
      <c r="FQY40" s="1349"/>
      <c r="FQZ40" s="1349"/>
      <c r="FRA40" s="1349"/>
      <c r="FRB40" s="1349"/>
      <c r="FRC40" s="1349"/>
      <c r="FRD40" s="1349"/>
      <c r="FRE40" s="1349"/>
      <c r="FRF40" s="1349"/>
      <c r="FRG40" s="1349"/>
      <c r="FRH40" s="1349"/>
      <c r="FRI40" s="1349"/>
      <c r="FRJ40" s="1349"/>
      <c r="FRK40" s="1349"/>
      <c r="FRL40" s="1349"/>
      <c r="FRM40" s="1349"/>
      <c r="FRN40" s="1349"/>
      <c r="FRO40" s="1349"/>
      <c r="FRP40" s="1349"/>
      <c r="FRQ40" s="1349"/>
      <c r="FRR40" s="1349"/>
      <c r="FRS40" s="1349"/>
      <c r="FRT40" s="1349"/>
      <c r="FRU40" s="1349"/>
      <c r="FRV40" s="1349"/>
      <c r="FRW40" s="1349"/>
      <c r="FRX40" s="1349"/>
      <c r="FRY40" s="1349"/>
      <c r="FRZ40" s="1349"/>
      <c r="FSA40" s="1349"/>
      <c r="FSB40" s="1349"/>
      <c r="FSC40" s="1349"/>
      <c r="FSD40" s="1349"/>
      <c r="FSE40" s="1349"/>
      <c r="FSF40" s="1349"/>
      <c r="FSG40" s="1349"/>
      <c r="FSH40" s="1349"/>
      <c r="FSI40" s="1349"/>
      <c r="FSJ40" s="1349"/>
      <c r="FSK40" s="1349"/>
      <c r="FSL40" s="1349"/>
      <c r="FSM40" s="1349"/>
      <c r="FSN40" s="1349"/>
      <c r="FSO40" s="1349"/>
      <c r="FSP40" s="1349"/>
      <c r="FSQ40" s="1349"/>
      <c r="FSR40" s="1349"/>
      <c r="FSS40" s="1349"/>
      <c r="FST40" s="1349"/>
      <c r="FSU40" s="1349"/>
      <c r="FSV40" s="1349"/>
      <c r="FSW40" s="1349"/>
      <c r="FSX40" s="1349"/>
      <c r="FSY40" s="1349"/>
      <c r="FSZ40" s="1349"/>
      <c r="FTA40" s="1349"/>
      <c r="FTB40" s="1349"/>
      <c r="FTC40" s="1349"/>
      <c r="FTD40" s="1349"/>
      <c r="FTE40" s="1349"/>
      <c r="FTF40" s="1349"/>
      <c r="FTG40" s="1349"/>
      <c r="FTH40" s="1349"/>
      <c r="FTI40" s="1349"/>
      <c r="FTJ40" s="1349"/>
      <c r="FTK40" s="1349"/>
      <c r="FTL40" s="1349"/>
      <c r="FTM40" s="1349"/>
      <c r="FTN40" s="1349"/>
      <c r="FTO40" s="1349"/>
      <c r="FTP40" s="1349"/>
      <c r="FTQ40" s="1349"/>
      <c r="FTR40" s="1349"/>
      <c r="FTS40" s="1349"/>
      <c r="FTT40" s="1349"/>
      <c r="FTU40" s="1349"/>
      <c r="FTV40" s="1349"/>
      <c r="FTW40" s="1349"/>
      <c r="FTX40" s="1349"/>
      <c r="FTY40" s="1349"/>
      <c r="FTZ40" s="1349"/>
      <c r="FUA40" s="1349"/>
      <c r="FUB40" s="1349"/>
      <c r="FUC40" s="1349"/>
      <c r="FUD40" s="1349"/>
      <c r="FUE40" s="1349"/>
      <c r="FUF40" s="1349"/>
      <c r="FUG40" s="1349"/>
      <c r="FUH40" s="1349"/>
      <c r="FUI40" s="1349"/>
      <c r="FUJ40" s="1349"/>
      <c r="FUK40" s="1349"/>
      <c r="FUL40" s="1349"/>
      <c r="FUM40" s="1349"/>
      <c r="FUN40" s="1349"/>
      <c r="FUO40" s="1349"/>
      <c r="FUP40" s="1349"/>
      <c r="FUQ40" s="1349"/>
      <c r="FUR40" s="1349"/>
      <c r="FUS40" s="1349"/>
      <c r="FUT40" s="1349"/>
      <c r="FUU40" s="1349"/>
      <c r="FUV40" s="1349"/>
      <c r="FUW40" s="1349"/>
      <c r="FUX40" s="1349"/>
      <c r="FUY40" s="1349"/>
      <c r="FUZ40" s="1349"/>
      <c r="FVA40" s="1349"/>
      <c r="FVB40" s="1349"/>
      <c r="FVC40" s="1349"/>
      <c r="FVD40" s="1349"/>
      <c r="FVE40" s="1349"/>
      <c r="FVF40" s="1349"/>
      <c r="FVG40" s="1349"/>
      <c r="FVH40" s="1349"/>
      <c r="FVI40" s="1349"/>
      <c r="FVJ40" s="1349"/>
      <c r="FVK40" s="1349"/>
      <c r="FVL40" s="1349"/>
      <c r="FVM40" s="1349"/>
      <c r="FVN40" s="1349"/>
      <c r="FVO40" s="1349"/>
      <c r="FVP40" s="1349"/>
      <c r="FVQ40" s="1349"/>
      <c r="FVR40" s="1349"/>
      <c r="FVS40" s="1349"/>
      <c r="FVT40" s="1349"/>
      <c r="FVU40" s="1349"/>
      <c r="FVV40" s="1349"/>
      <c r="FVW40" s="1349"/>
      <c r="FVX40" s="1349"/>
      <c r="FVY40" s="1349"/>
      <c r="FVZ40" s="1349"/>
      <c r="FWA40" s="1349"/>
      <c r="FWB40" s="1349"/>
      <c r="FWC40" s="1349"/>
      <c r="FWD40" s="1349"/>
      <c r="FWE40" s="1349"/>
      <c r="FWF40" s="1349"/>
      <c r="FWG40" s="1349"/>
      <c r="FWH40" s="1349"/>
      <c r="FWI40" s="1349"/>
      <c r="FWJ40" s="1349"/>
      <c r="FWK40" s="1349"/>
      <c r="FWL40" s="1349"/>
      <c r="FWM40" s="1349"/>
      <c r="FWN40" s="1349"/>
      <c r="FWO40" s="1349"/>
      <c r="FWP40" s="1349"/>
      <c r="FWQ40" s="1349"/>
      <c r="FWR40" s="1349"/>
      <c r="FWS40" s="1349"/>
      <c r="FWT40" s="1349"/>
      <c r="FWU40" s="1349"/>
      <c r="FWV40" s="1349"/>
      <c r="FWW40" s="1349"/>
      <c r="FWX40" s="1349"/>
      <c r="FWY40" s="1349"/>
      <c r="FWZ40" s="1349"/>
      <c r="FXA40" s="1349"/>
      <c r="FXB40" s="1349"/>
      <c r="FXC40" s="1349"/>
      <c r="FXD40" s="1349"/>
      <c r="FXE40" s="1349"/>
      <c r="FXF40" s="1349"/>
      <c r="FXG40" s="1349"/>
      <c r="FXH40" s="1349"/>
      <c r="FXI40" s="1349"/>
      <c r="FXJ40" s="1349"/>
      <c r="FXK40" s="1349"/>
      <c r="FXL40" s="1349"/>
      <c r="FXM40" s="1349"/>
      <c r="FXN40" s="1349"/>
      <c r="FXO40" s="1349"/>
      <c r="FXP40" s="1349"/>
      <c r="FXQ40" s="1349"/>
      <c r="FXR40" s="1349"/>
      <c r="FXS40" s="1349"/>
      <c r="FXT40" s="1349"/>
      <c r="FXU40" s="1349"/>
      <c r="FXV40" s="1349"/>
      <c r="FXW40" s="1349"/>
      <c r="FXX40" s="1349"/>
      <c r="FXY40" s="1349"/>
      <c r="FXZ40" s="1349"/>
      <c r="FYA40" s="1349"/>
      <c r="FYB40" s="1349"/>
      <c r="FYC40" s="1349"/>
      <c r="FYD40" s="1349"/>
      <c r="FYE40" s="1349"/>
      <c r="FYF40" s="1349"/>
      <c r="FYG40" s="1349"/>
      <c r="FYH40" s="1349"/>
      <c r="FYI40" s="1349"/>
      <c r="FYJ40" s="1349"/>
      <c r="FYK40" s="1349"/>
      <c r="FYL40" s="1349"/>
      <c r="FYM40" s="1349"/>
      <c r="FYN40" s="1349"/>
      <c r="FYO40" s="1349"/>
      <c r="FYP40" s="1349"/>
      <c r="FYQ40" s="1349"/>
      <c r="FYR40" s="1349"/>
      <c r="FYS40" s="1349"/>
      <c r="FYT40" s="1349"/>
      <c r="FYU40" s="1349"/>
      <c r="FYV40" s="1349"/>
      <c r="FYW40" s="1349"/>
      <c r="FYX40" s="1349"/>
      <c r="FYY40" s="1349"/>
      <c r="FYZ40" s="1349"/>
      <c r="FZA40" s="1349"/>
      <c r="FZB40" s="1349"/>
      <c r="FZC40" s="1349"/>
      <c r="FZD40" s="1349"/>
      <c r="FZE40" s="1349"/>
      <c r="FZF40" s="1349"/>
      <c r="FZG40" s="1349"/>
      <c r="FZH40" s="1349"/>
      <c r="FZI40" s="1349"/>
      <c r="FZJ40" s="1349"/>
      <c r="FZK40" s="1349"/>
      <c r="FZL40" s="1349"/>
      <c r="FZM40" s="1349"/>
      <c r="FZN40" s="1349"/>
      <c r="FZO40" s="1349"/>
      <c r="FZP40" s="1349"/>
      <c r="FZQ40" s="1349"/>
      <c r="FZR40" s="1349"/>
      <c r="FZS40" s="1349"/>
      <c r="FZT40" s="1349"/>
      <c r="FZU40" s="1349"/>
      <c r="FZV40" s="1349"/>
      <c r="FZW40" s="1349"/>
      <c r="FZX40" s="1349"/>
      <c r="FZY40" s="1349"/>
      <c r="FZZ40" s="1349"/>
      <c r="GAA40" s="1349"/>
      <c r="GAB40" s="1349"/>
      <c r="GAC40" s="1349"/>
      <c r="GAD40" s="1349"/>
      <c r="GAE40" s="1349"/>
      <c r="GAF40" s="1349"/>
      <c r="GAG40" s="1349"/>
      <c r="GAH40" s="1349"/>
      <c r="GAI40" s="1349"/>
      <c r="GAJ40" s="1349"/>
      <c r="GAK40" s="1349"/>
      <c r="GAL40" s="1349"/>
      <c r="GAM40" s="1349"/>
      <c r="GAN40" s="1349"/>
      <c r="GAO40" s="1349"/>
      <c r="GAP40" s="1349"/>
      <c r="GAQ40" s="1349"/>
      <c r="GAR40" s="1349"/>
      <c r="GAS40" s="1349"/>
      <c r="GAT40" s="1349"/>
      <c r="GAU40" s="1349"/>
      <c r="GAV40" s="1349"/>
      <c r="GAW40" s="1349"/>
      <c r="GAX40" s="1349"/>
      <c r="GAY40" s="1349"/>
      <c r="GAZ40" s="1349"/>
      <c r="GBA40" s="1349"/>
      <c r="GBB40" s="1349"/>
      <c r="GBC40" s="1349"/>
      <c r="GBD40" s="1349"/>
      <c r="GBE40" s="1349"/>
      <c r="GBF40" s="1349"/>
      <c r="GBG40" s="1349"/>
      <c r="GBH40" s="1349"/>
      <c r="GBI40" s="1349"/>
      <c r="GBJ40" s="1349"/>
      <c r="GBK40" s="1349"/>
      <c r="GBL40" s="1349"/>
      <c r="GBM40" s="1349"/>
      <c r="GBN40" s="1349"/>
      <c r="GBO40" s="1349"/>
      <c r="GBP40" s="1349"/>
      <c r="GBQ40" s="1349"/>
      <c r="GBR40" s="1349"/>
      <c r="GBS40" s="1349"/>
      <c r="GBT40" s="1349"/>
      <c r="GBU40" s="1349"/>
      <c r="GBV40" s="1349"/>
      <c r="GBW40" s="1349"/>
      <c r="GBX40" s="1349"/>
      <c r="GBY40" s="1349"/>
      <c r="GBZ40" s="1349"/>
      <c r="GCA40" s="1349"/>
      <c r="GCB40" s="1349"/>
      <c r="GCC40" s="1349"/>
      <c r="GCD40" s="1349"/>
      <c r="GCE40" s="1349"/>
      <c r="GCF40" s="1349"/>
      <c r="GCG40" s="1349"/>
      <c r="GCH40" s="1349"/>
      <c r="GCI40" s="1349"/>
      <c r="GCJ40" s="1349"/>
      <c r="GCK40" s="1349"/>
      <c r="GCL40" s="1349"/>
      <c r="GCM40" s="1349"/>
      <c r="GCN40" s="1349"/>
      <c r="GCO40" s="1349"/>
      <c r="GCP40" s="1349"/>
      <c r="GCQ40" s="1349"/>
      <c r="GCR40" s="1349"/>
      <c r="GCS40" s="1349"/>
      <c r="GCT40" s="1349"/>
      <c r="GCU40" s="1349"/>
      <c r="GCV40" s="1349"/>
      <c r="GCW40" s="1349"/>
      <c r="GCX40" s="1349"/>
      <c r="GCY40" s="1349"/>
      <c r="GCZ40" s="1349"/>
      <c r="GDA40" s="1349"/>
      <c r="GDB40" s="1349"/>
      <c r="GDC40" s="1349"/>
      <c r="GDD40" s="1349"/>
      <c r="GDE40" s="1349"/>
      <c r="GDF40" s="1349"/>
      <c r="GDG40" s="1349"/>
      <c r="GDH40" s="1349"/>
      <c r="GDI40" s="1349"/>
      <c r="GDJ40" s="1349"/>
      <c r="GDK40" s="1349"/>
      <c r="GDL40" s="1349"/>
      <c r="GDM40" s="1349"/>
      <c r="GDN40" s="1349"/>
      <c r="GDO40" s="1349"/>
      <c r="GDP40" s="1349"/>
      <c r="GDQ40" s="1349"/>
      <c r="GDR40" s="1349"/>
      <c r="GDS40" s="1349"/>
      <c r="GDT40" s="1349"/>
      <c r="GDU40" s="1349"/>
      <c r="GDV40" s="1349"/>
      <c r="GDW40" s="1349"/>
      <c r="GDX40" s="1349"/>
      <c r="GDY40" s="1349"/>
      <c r="GDZ40" s="1349"/>
      <c r="GEA40" s="1349"/>
      <c r="GEB40" s="1349"/>
      <c r="GEC40" s="1349"/>
      <c r="GED40" s="1349"/>
      <c r="GEE40" s="1349"/>
      <c r="GEF40" s="1349"/>
      <c r="GEG40" s="1349"/>
      <c r="GEH40" s="1349"/>
      <c r="GEI40" s="1349"/>
      <c r="GEJ40" s="1349"/>
      <c r="GEK40" s="1349"/>
      <c r="GEL40" s="1349"/>
      <c r="GEM40" s="1349"/>
      <c r="GEN40" s="1349"/>
      <c r="GEO40" s="1349"/>
      <c r="GEP40" s="1349"/>
      <c r="GEQ40" s="1349"/>
      <c r="GER40" s="1349"/>
      <c r="GES40" s="1349"/>
      <c r="GET40" s="1349"/>
      <c r="GEU40" s="1349"/>
      <c r="GEV40" s="1349"/>
      <c r="GEW40" s="1349"/>
      <c r="GEX40" s="1349"/>
      <c r="GEY40" s="1349"/>
      <c r="GEZ40" s="1349"/>
      <c r="GFA40" s="1349"/>
      <c r="GFB40" s="1349"/>
      <c r="GFC40" s="1349"/>
      <c r="GFD40" s="1349"/>
      <c r="GFE40" s="1349"/>
      <c r="GFF40" s="1349"/>
      <c r="GFG40" s="1349"/>
      <c r="GFH40" s="1349"/>
      <c r="GFI40" s="1349"/>
      <c r="GFJ40" s="1349"/>
      <c r="GFK40" s="1349"/>
      <c r="GFL40" s="1349"/>
      <c r="GFM40" s="1349"/>
      <c r="GFN40" s="1349"/>
      <c r="GFO40" s="1349"/>
      <c r="GFP40" s="1349"/>
      <c r="GFQ40" s="1349"/>
      <c r="GFR40" s="1349"/>
      <c r="GFS40" s="1349"/>
      <c r="GFT40" s="1349"/>
      <c r="GFU40" s="1349"/>
      <c r="GFV40" s="1349"/>
      <c r="GFW40" s="1349"/>
      <c r="GFX40" s="1349"/>
      <c r="GFY40" s="1349"/>
      <c r="GFZ40" s="1349"/>
      <c r="GGA40" s="1349"/>
      <c r="GGB40" s="1349"/>
      <c r="GGC40" s="1349"/>
      <c r="GGD40" s="1349"/>
      <c r="GGE40" s="1349"/>
      <c r="GGF40" s="1349"/>
      <c r="GGG40" s="1349"/>
      <c r="GGH40" s="1349"/>
      <c r="GGI40" s="1349"/>
      <c r="GGJ40" s="1349"/>
      <c r="GGK40" s="1349"/>
      <c r="GGL40" s="1349"/>
      <c r="GGM40" s="1349"/>
      <c r="GGN40" s="1349"/>
      <c r="GGO40" s="1349"/>
      <c r="GGP40" s="1349"/>
      <c r="GGQ40" s="1349"/>
      <c r="GGR40" s="1349"/>
      <c r="GGS40" s="1349"/>
      <c r="GGT40" s="1349"/>
      <c r="GGU40" s="1349"/>
      <c r="GGV40" s="1349"/>
      <c r="GGW40" s="1349"/>
      <c r="GGX40" s="1349"/>
      <c r="GGY40" s="1349"/>
      <c r="GGZ40" s="1349"/>
      <c r="GHA40" s="1349"/>
      <c r="GHB40" s="1349"/>
      <c r="GHC40" s="1349"/>
      <c r="GHD40" s="1349"/>
      <c r="GHE40" s="1349"/>
      <c r="GHF40" s="1349"/>
      <c r="GHG40" s="1349"/>
      <c r="GHH40" s="1349"/>
      <c r="GHI40" s="1349"/>
      <c r="GHJ40" s="1349"/>
      <c r="GHK40" s="1349"/>
      <c r="GHL40" s="1349"/>
      <c r="GHM40" s="1349"/>
      <c r="GHN40" s="1349"/>
      <c r="GHO40" s="1349"/>
      <c r="GHP40" s="1349"/>
      <c r="GHQ40" s="1349"/>
      <c r="GHR40" s="1349"/>
      <c r="GHS40" s="1349"/>
      <c r="GHT40" s="1349"/>
      <c r="GHU40" s="1349"/>
      <c r="GHV40" s="1349"/>
      <c r="GHW40" s="1349"/>
      <c r="GHX40" s="1349"/>
      <c r="GHY40" s="1349"/>
      <c r="GHZ40" s="1349"/>
      <c r="GIA40" s="1349"/>
      <c r="GIB40" s="1349"/>
      <c r="GIC40" s="1349"/>
      <c r="GID40" s="1349"/>
      <c r="GIE40" s="1349"/>
      <c r="GIF40" s="1349"/>
      <c r="GIG40" s="1349"/>
      <c r="GIH40" s="1349"/>
      <c r="GII40" s="1349"/>
      <c r="GIJ40" s="1349"/>
      <c r="GIK40" s="1349"/>
      <c r="GIL40" s="1349"/>
      <c r="GIM40" s="1349"/>
      <c r="GIN40" s="1349"/>
      <c r="GIO40" s="1349"/>
      <c r="GIP40" s="1349"/>
      <c r="GIQ40" s="1349"/>
      <c r="GIR40" s="1349"/>
      <c r="GIS40" s="1349"/>
      <c r="GIT40" s="1349"/>
      <c r="GIU40" s="1349"/>
      <c r="GIV40" s="1349"/>
      <c r="GIW40" s="1349"/>
      <c r="GIX40" s="1349"/>
      <c r="GIY40" s="1349"/>
      <c r="GIZ40" s="1349"/>
      <c r="GJA40" s="1349"/>
      <c r="GJB40" s="1349"/>
      <c r="GJC40" s="1349"/>
      <c r="GJD40" s="1349"/>
      <c r="GJE40" s="1349"/>
      <c r="GJF40" s="1349"/>
      <c r="GJG40" s="1349"/>
      <c r="GJH40" s="1349"/>
      <c r="GJI40" s="1349"/>
      <c r="GJJ40" s="1349"/>
      <c r="GJK40" s="1349"/>
      <c r="GJL40" s="1349"/>
      <c r="GJM40" s="1349"/>
      <c r="GJN40" s="1349"/>
      <c r="GJO40" s="1349"/>
      <c r="GJP40" s="1349"/>
      <c r="GJQ40" s="1349"/>
      <c r="GJR40" s="1349"/>
      <c r="GJS40" s="1349"/>
      <c r="GJT40" s="1349"/>
      <c r="GJU40" s="1349"/>
      <c r="GJV40" s="1349"/>
      <c r="GJW40" s="1349"/>
      <c r="GJX40" s="1349"/>
      <c r="GJY40" s="1349"/>
      <c r="GJZ40" s="1349"/>
      <c r="GKA40" s="1349"/>
      <c r="GKB40" s="1349"/>
      <c r="GKC40" s="1349"/>
      <c r="GKD40" s="1349"/>
      <c r="GKE40" s="1349"/>
      <c r="GKF40" s="1349"/>
      <c r="GKG40" s="1349"/>
      <c r="GKH40" s="1349"/>
      <c r="GKI40" s="1349"/>
      <c r="GKJ40" s="1349"/>
      <c r="GKK40" s="1349"/>
      <c r="GKL40" s="1349"/>
      <c r="GKM40" s="1349"/>
      <c r="GKN40" s="1349"/>
      <c r="GKO40" s="1349"/>
      <c r="GKP40" s="1349"/>
      <c r="GKQ40" s="1349"/>
      <c r="GKR40" s="1349"/>
      <c r="GKS40" s="1349"/>
      <c r="GKT40" s="1349"/>
      <c r="GKU40" s="1349"/>
      <c r="GKV40" s="1349"/>
      <c r="GKW40" s="1349"/>
      <c r="GKX40" s="1349"/>
      <c r="GKY40" s="1349"/>
      <c r="GKZ40" s="1349"/>
      <c r="GLA40" s="1349"/>
      <c r="GLB40" s="1349"/>
      <c r="GLC40" s="1349"/>
      <c r="GLD40" s="1349"/>
      <c r="GLE40" s="1349"/>
      <c r="GLF40" s="1349"/>
      <c r="GLG40" s="1349"/>
      <c r="GLH40" s="1349"/>
      <c r="GLI40" s="1349"/>
      <c r="GLJ40" s="1349"/>
      <c r="GLK40" s="1349"/>
      <c r="GLL40" s="1349"/>
      <c r="GLM40" s="1349"/>
      <c r="GLN40" s="1349"/>
      <c r="GLO40" s="1349"/>
      <c r="GLP40" s="1349"/>
      <c r="GLQ40" s="1349"/>
      <c r="GLR40" s="1349"/>
      <c r="GLS40" s="1349"/>
      <c r="GLT40" s="1349"/>
      <c r="GLU40" s="1349"/>
      <c r="GLV40" s="1349"/>
      <c r="GLW40" s="1349"/>
      <c r="GLX40" s="1349"/>
      <c r="GLY40" s="1349"/>
      <c r="GLZ40" s="1349"/>
      <c r="GMA40" s="1349"/>
      <c r="GMB40" s="1349"/>
      <c r="GMC40" s="1349"/>
      <c r="GMD40" s="1349"/>
      <c r="GME40" s="1349"/>
      <c r="GMF40" s="1349"/>
      <c r="GMG40" s="1349"/>
      <c r="GMH40" s="1349"/>
      <c r="GMI40" s="1349"/>
      <c r="GMJ40" s="1349"/>
      <c r="GMK40" s="1349"/>
      <c r="GML40" s="1349"/>
      <c r="GMM40" s="1349"/>
      <c r="GMN40" s="1349"/>
      <c r="GMO40" s="1349"/>
      <c r="GMP40" s="1349"/>
      <c r="GMQ40" s="1349"/>
      <c r="GMR40" s="1349"/>
      <c r="GMS40" s="1349"/>
      <c r="GMT40" s="1349"/>
      <c r="GMU40" s="1349"/>
      <c r="GMV40" s="1349"/>
      <c r="GMW40" s="1349"/>
      <c r="GMX40" s="1349"/>
      <c r="GMY40" s="1349"/>
      <c r="GMZ40" s="1349"/>
      <c r="GNA40" s="1349"/>
      <c r="GNB40" s="1349"/>
      <c r="GNC40" s="1349"/>
      <c r="GND40" s="1349"/>
      <c r="GNE40" s="1349"/>
      <c r="GNF40" s="1349"/>
      <c r="GNG40" s="1349"/>
      <c r="GNH40" s="1349"/>
      <c r="GNI40" s="1349"/>
      <c r="GNJ40" s="1349"/>
      <c r="GNK40" s="1349"/>
      <c r="GNL40" s="1349"/>
      <c r="GNM40" s="1349"/>
      <c r="GNN40" s="1349"/>
      <c r="GNO40" s="1349"/>
      <c r="GNP40" s="1349"/>
      <c r="GNQ40" s="1349"/>
      <c r="GNR40" s="1349"/>
      <c r="GNS40" s="1349"/>
      <c r="GNT40" s="1349"/>
      <c r="GNU40" s="1349"/>
      <c r="GNV40" s="1349"/>
      <c r="GNW40" s="1349"/>
      <c r="GNX40" s="1349"/>
      <c r="GNY40" s="1349"/>
      <c r="GNZ40" s="1349"/>
      <c r="GOA40" s="1349"/>
      <c r="GOB40" s="1349"/>
      <c r="GOC40" s="1349"/>
      <c r="GOD40" s="1349"/>
      <c r="GOE40" s="1349"/>
      <c r="GOF40" s="1349"/>
      <c r="GOG40" s="1349"/>
      <c r="GOH40" s="1349"/>
      <c r="GOI40" s="1349"/>
      <c r="GOJ40" s="1349"/>
      <c r="GOK40" s="1349"/>
      <c r="GOL40" s="1349"/>
      <c r="GOM40" s="1349"/>
      <c r="GON40" s="1349"/>
      <c r="GOO40" s="1349"/>
      <c r="GOP40" s="1349"/>
      <c r="GOQ40" s="1349"/>
      <c r="GOR40" s="1349"/>
      <c r="GOS40" s="1349"/>
      <c r="GOT40" s="1349"/>
      <c r="GOU40" s="1349"/>
      <c r="GOV40" s="1349"/>
      <c r="GOW40" s="1349"/>
      <c r="GOX40" s="1349"/>
      <c r="GOY40" s="1349"/>
      <c r="GOZ40" s="1349"/>
      <c r="GPA40" s="1349"/>
      <c r="GPB40" s="1349"/>
      <c r="GPC40" s="1349"/>
      <c r="GPD40" s="1349"/>
      <c r="GPE40" s="1349"/>
      <c r="GPF40" s="1349"/>
      <c r="GPG40" s="1349"/>
      <c r="GPH40" s="1349"/>
      <c r="GPI40" s="1349"/>
      <c r="GPJ40" s="1349"/>
      <c r="GPK40" s="1349"/>
      <c r="GPL40" s="1349"/>
      <c r="GPM40" s="1349"/>
      <c r="GPN40" s="1349"/>
      <c r="GPO40" s="1349"/>
      <c r="GPP40" s="1349"/>
      <c r="GPQ40" s="1349"/>
      <c r="GPR40" s="1349"/>
      <c r="GPS40" s="1349"/>
      <c r="GPT40" s="1349"/>
      <c r="GPU40" s="1349"/>
      <c r="GPV40" s="1349"/>
      <c r="GPW40" s="1349"/>
      <c r="GPX40" s="1349"/>
      <c r="GPY40" s="1349"/>
      <c r="GPZ40" s="1349"/>
      <c r="GQA40" s="1349"/>
      <c r="GQB40" s="1349"/>
      <c r="GQC40" s="1349"/>
      <c r="GQD40" s="1349"/>
      <c r="GQE40" s="1349"/>
      <c r="GQF40" s="1349"/>
      <c r="GQG40" s="1349"/>
      <c r="GQH40" s="1349"/>
      <c r="GQI40" s="1349"/>
      <c r="GQJ40" s="1349"/>
      <c r="GQK40" s="1349"/>
      <c r="GQL40" s="1349"/>
      <c r="GQM40" s="1349"/>
      <c r="GQN40" s="1349"/>
      <c r="GQO40" s="1349"/>
      <c r="GQP40" s="1349"/>
      <c r="GQQ40" s="1349"/>
      <c r="GQR40" s="1349"/>
      <c r="GQS40" s="1349"/>
      <c r="GQT40" s="1349"/>
      <c r="GQU40" s="1349"/>
      <c r="GQV40" s="1349"/>
      <c r="GQW40" s="1349"/>
      <c r="GQX40" s="1349"/>
      <c r="GQY40" s="1349"/>
      <c r="GQZ40" s="1349"/>
      <c r="GRA40" s="1349"/>
      <c r="GRB40" s="1349"/>
      <c r="GRC40" s="1349"/>
      <c r="GRD40" s="1349"/>
      <c r="GRE40" s="1349"/>
      <c r="GRF40" s="1349"/>
      <c r="GRG40" s="1349"/>
      <c r="GRH40" s="1349"/>
      <c r="GRI40" s="1349"/>
      <c r="GRJ40" s="1349"/>
      <c r="GRK40" s="1349"/>
      <c r="GRL40" s="1349"/>
      <c r="GRM40" s="1349"/>
      <c r="GRN40" s="1349"/>
      <c r="GRO40" s="1349"/>
      <c r="GRP40" s="1349"/>
      <c r="GRQ40" s="1349"/>
      <c r="GRR40" s="1349"/>
      <c r="GRS40" s="1349"/>
      <c r="GRT40" s="1349"/>
      <c r="GRU40" s="1349"/>
      <c r="GRV40" s="1349"/>
      <c r="GRW40" s="1349"/>
      <c r="GRX40" s="1349"/>
      <c r="GRY40" s="1349"/>
      <c r="GRZ40" s="1349"/>
      <c r="GSA40" s="1349"/>
      <c r="GSB40" s="1349"/>
      <c r="GSC40" s="1349"/>
      <c r="GSD40" s="1349"/>
      <c r="GSE40" s="1349"/>
      <c r="GSF40" s="1349"/>
      <c r="GSG40" s="1349"/>
      <c r="GSH40" s="1349"/>
      <c r="GSI40" s="1349"/>
      <c r="GSJ40" s="1349"/>
      <c r="GSK40" s="1349"/>
      <c r="GSL40" s="1349"/>
      <c r="GSM40" s="1349"/>
      <c r="GSN40" s="1349"/>
      <c r="GSO40" s="1349"/>
      <c r="GSP40" s="1349"/>
      <c r="GSQ40" s="1349"/>
      <c r="GSR40" s="1349"/>
      <c r="GSS40" s="1349"/>
      <c r="GST40" s="1349"/>
      <c r="GSU40" s="1349"/>
      <c r="GSV40" s="1349"/>
      <c r="GSW40" s="1349"/>
      <c r="GSX40" s="1349"/>
      <c r="GSY40" s="1349"/>
      <c r="GSZ40" s="1349"/>
      <c r="GTA40" s="1349"/>
      <c r="GTB40" s="1349"/>
      <c r="GTC40" s="1349"/>
      <c r="GTD40" s="1349"/>
      <c r="GTE40" s="1349"/>
      <c r="GTF40" s="1349"/>
      <c r="GTG40" s="1349"/>
      <c r="GTH40" s="1349"/>
      <c r="GTI40" s="1349"/>
      <c r="GTJ40" s="1349"/>
      <c r="GTK40" s="1349"/>
      <c r="GTL40" s="1349"/>
      <c r="GTM40" s="1349"/>
      <c r="GTN40" s="1349"/>
      <c r="GTO40" s="1349"/>
      <c r="GTP40" s="1349"/>
      <c r="GTQ40" s="1349"/>
      <c r="GTR40" s="1349"/>
      <c r="GTS40" s="1349"/>
      <c r="GTT40" s="1349"/>
      <c r="GTU40" s="1349"/>
      <c r="GTV40" s="1349"/>
      <c r="GTW40" s="1349"/>
      <c r="GTX40" s="1349"/>
      <c r="GTY40" s="1349"/>
      <c r="GTZ40" s="1349"/>
      <c r="GUA40" s="1349"/>
      <c r="GUB40" s="1349"/>
      <c r="GUC40" s="1349"/>
      <c r="GUD40" s="1349"/>
      <c r="GUE40" s="1349"/>
      <c r="GUF40" s="1349"/>
      <c r="GUG40" s="1349"/>
      <c r="GUH40" s="1349"/>
      <c r="GUI40" s="1349"/>
      <c r="GUJ40" s="1349"/>
      <c r="GUK40" s="1349"/>
      <c r="GUL40" s="1349"/>
      <c r="GUM40" s="1349"/>
      <c r="GUN40" s="1349"/>
      <c r="GUO40" s="1349"/>
      <c r="GUP40" s="1349"/>
      <c r="GUQ40" s="1349"/>
      <c r="GUR40" s="1349"/>
      <c r="GUS40" s="1349"/>
      <c r="GUT40" s="1349"/>
      <c r="GUU40" s="1349"/>
      <c r="GUV40" s="1349"/>
      <c r="GUW40" s="1349"/>
      <c r="GUX40" s="1349"/>
      <c r="GUY40" s="1349"/>
      <c r="GUZ40" s="1349"/>
      <c r="GVA40" s="1349"/>
      <c r="GVB40" s="1349"/>
      <c r="GVC40" s="1349"/>
      <c r="GVD40" s="1349"/>
      <c r="GVE40" s="1349"/>
      <c r="GVF40" s="1349"/>
      <c r="GVG40" s="1349"/>
      <c r="GVH40" s="1349"/>
      <c r="GVI40" s="1349"/>
      <c r="GVJ40" s="1349"/>
      <c r="GVK40" s="1349"/>
      <c r="GVL40" s="1349"/>
      <c r="GVM40" s="1349"/>
      <c r="GVN40" s="1349"/>
      <c r="GVO40" s="1349"/>
      <c r="GVP40" s="1349"/>
      <c r="GVQ40" s="1349"/>
      <c r="GVR40" s="1349"/>
      <c r="GVS40" s="1349"/>
      <c r="GVT40" s="1349"/>
      <c r="GVU40" s="1349"/>
      <c r="GVV40" s="1349"/>
      <c r="GVW40" s="1349"/>
      <c r="GVX40" s="1349"/>
      <c r="GVY40" s="1349"/>
      <c r="GVZ40" s="1349"/>
      <c r="GWA40" s="1349"/>
      <c r="GWB40" s="1349"/>
      <c r="GWC40" s="1349"/>
      <c r="GWD40" s="1349"/>
      <c r="GWE40" s="1349"/>
      <c r="GWF40" s="1349"/>
      <c r="GWG40" s="1349"/>
      <c r="GWH40" s="1349"/>
      <c r="GWI40" s="1349"/>
      <c r="GWJ40" s="1349"/>
      <c r="GWK40" s="1349"/>
      <c r="GWL40" s="1349"/>
      <c r="GWM40" s="1349"/>
      <c r="GWN40" s="1349"/>
      <c r="GWO40" s="1349"/>
      <c r="GWP40" s="1349"/>
      <c r="GWQ40" s="1349"/>
      <c r="GWR40" s="1349"/>
      <c r="GWS40" s="1349"/>
      <c r="GWT40" s="1349"/>
      <c r="GWU40" s="1349"/>
      <c r="GWV40" s="1349"/>
      <c r="GWW40" s="1349"/>
      <c r="GWX40" s="1349"/>
      <c r="GWY40" s="1349"/>
      <c r="GWZ40" s="1349"/>
      <c r="GXA40" s="1349"/>
      <c r="GXB40" s="1349"/>
      <c r="GXC40" s="1349"/>
      <c r="GXD40" s="1349"/>
      <c r="GXE40" s="1349"/>
      <c r="GXF40" s="1349"/>
      <c r="GXG40" s="1349"/>
      <c r="GXH40" s="1349"/>
      <c r="GXI40" s="1349"/>
      <c r="GXJ40" s="1349"/>
      <c r="GXK40" s="1349"/>
      <c r="GXL40" s="1349"/>
      <c r="GXM40" s="1349"/>
      <c r="GXN40" s="1349"/>
      <c r="GXO40" s="1349"/>
      <c r="GXP40" s="1349"/>
      <c r="GXQ40" s="1349"/>
      <c r="GXR40" s="1349"/>
      <c r="GXS40" s="1349"/>
      <c r="GXT40" s="1349"/>
      <c r="GXU40" s="1349"/>
      <c r="GXV40" s="1349"/>
      <c r="GXW40" s="1349"/>
      <c r="GXX40" s="1349"/>
      <c r="GXY40" s="1349"/>
      <c r="GXZ40" s="1349"/>
      <c r="GYA40" s="1349"/>
      <c r="GYB40" s="1349"/>
      <c r="GYC40" s="1349"/>
      <c r="GYD40" s="1349"/>
      <c r="GYE40" s="1349"/>
      <c r="GYF40" s="1349"/>
      <c r="GYG40" s="1349"/>
      <c r="GYH40" s="1349"/>
      <c r="GYI40" s="1349"/>
      <c r="GYJ40" s="1349"/>
      <c r="GYK40" s="1349"/>
      <c r="GYL40" s="1349"/>
      <c r="GYM40" s="1349"/>
      <c r="GYN40" s="1349"/>
      <c r="GYO40" s="1349"/>
      <c r="GYP40" s="1349"/>
      <c r="GYQ40" s="1349"/>
      <c r="GYR40" s="1349"/>
      <c r="GYS40" s="1349"/>
      <c r="GYT40" s="1349"/>
      <c r="GYU40" s="1349"/>
      <c r="GYV40" s="1349"/>
      <c r="GYW40" s="1349"/>
      <c r="GYX40" s="1349"/>
      <c r="GYY40" s="1349"/>
      <c r="GYZ40" s="1349"/>
      <c r="GZA40" s="1349"/>
      <c r="GZB40" s="1349"/>
      <c r="GZC40" s="1349"/>
      <c r="GZD40" s="1349"/>
      <c r="GZE40" s="1349"/>
      <c r="GZF40" s="1349"/>
      <c r="GZG40" s="1349"/>
      <c r="GZH40" s="1349"/>
      <c r="GZI40" s="1349"/>
      <c r="GZJ40" s="1349"/>
      <c r="GZK40" s="1349"/>
      <c r="GZL40" s="1349"/>
      <c r="GZM40" s="1349"/>
      <c r="GZN40" s="1349"/>
      <c r="GZO40" s="1349"/>
      <c r="GZP40" s="1349"/>
      <c r="GZQ40" s="1349"/>
      <c r="GZR40" s="1349"/>
      <c r="GZS40" s="1349"/>
      <c r="GZT40" s="1349"/>
      <c r="GZU40" s="1349"/>
      <c r="GZV40" s="1349"/>
      <c r="GZW40" s="1349"/>
      <c r="GZX40" s="1349"/>
      <c r="GZY40" s="1349"/>
      <c r="GZZ40" s="1349"/>
      <c r="HAA40" s="1349"/>
      <c r="HAB40" s="1349"/>
      <c r="HAC40" s="1349"/>
      <c r="HAD40" s="1349"/>
      <c r="HAE40" s="1349"/>
      <c r="HAF40" s="1349"/>
      <c r="HAG40" s="1349"/>
      <c r="HAH40" s="1349"/>
      <c r="HAI40" s="1349"/>
      <c r="HAJ40" s="1349"/>
      <c r="HAK40" s="1349"/>
      <c r="HAL40" s="1349"/>
      <c r="HAM40" s="1349"/>
      <c r="HAN40" s="1349"/>
      <c r="HAO40" s="1349"/>
      <c r="HAP40" s="1349"/>
      <c r="HAQ40" s="1349"/>
      <c r="HAR40" s="1349"/>
      <c r="HAS40" s="1349"/>
      <c r="HAT40" s="1349"/>
      <c r="HAU40" s="1349"/>
      <c r="HAV40" s="1349"/>
      <c r="HAW40" s="1349"/>
      <c r="HAX40" s="1349"/>
      <c r="HAY40" s="1349"/>
      <c r="HAZ40" s="1349"/>
      <c r="HBA40" s="1349"/>
      <c r="HBB40" s="1349"/>
      <c r="HBC40" s="1349"/>
      <c r="HBD40" s="1349"/>
      <c r="HBE40" s="1349"/>
      <c r="HBF40" s="1349"/>
      <c r="HBG40" s="1349"/>
      <c r="HBH40" s="1349"/>
      <c r="HBI40" s="1349"/>
      <c r="HBJ40" s="1349"/>
      <c r="HBK40" s="1349"/>
      <c r="HBL40" s="1349"/>
      <c r="HBM40" s="1349"/>
      <c r="HBN40" s="1349"/>
      <c r="HBO40" s="1349"/>
      <c r="HBP40" s="1349"/>
      <c r="HBQ40" s="1349"/>
      <c r="HBR40" s="1349"/>
      <c r="HBS40" s="1349"/>
      <c r="HBT40" s="1349"/>
      <c r="HBU40" s="1349"/>
      <c r="HBV40" s="1349"/>
      <c r="HBW40" s="1349"/>
      <c r="HBX40" s="1349"/>
      <c r="HBY40" s="1349"/>
      <c r="HBZ40" s="1349"/>
      <c r="HCA40" s="1349"/>
      <c r="HCB40" s="1349"/>
      <c r="HCC40" s="1349"/>
      <c r="HCD40" s="1349"/>
      <c r="HCE40" s="1349"/>
      <c r="HCF40" s="1349"/>
      <c r="HCG40" s="1349"/>
      <c r="HCH40" s="1349"/>
      <c r="HCI40" s="1349"/>
      <c r="HCJ40" s="1349"/>
      <c r="HCK40" s="1349"/>
      <c r="HCL40" s="1349"/>
      <c r="HCM40" s="1349"/>
      <c r="HCN40" s="1349"/>
      <c r="HCO40" s="1349"/>
      <c r="HCP40" s="1349"/>
      <c r="HCQ40" s="1349"/>
      <c r="HCR40" s="1349"/>
      <c r="HCS40" s="1349"/>
      <c r="HCT40" s="1349"/>
      <c r="HCU40" s="1349"/>
      <c r="HCV40" s="1349"/>
      <c r="HCW40" s="1349"/>
      <c r="HCX40" s="1349"/>
      <c r="HCY40" s="1349"/>
      <c r="HCZ40" s="1349"/>
      <c r="HDA40" s="1349"/>
      <c r="HDB40" s="1349"/>
      <c r="HDC40" s="1349"/>
      <c r="HDD40" s="1349"/>
      <c r="HDE40" s="1349"/>
      <c r="HDF40" s="1349"/>
      <c r="HDG40" s="1349"/>
      <c r="HDH40" s="1349"/>
      <c r="HDI40" s="1349"/>
      <c r="HDJ40" s="1349"/>
      <c r="HDK40" s="1349"/>
      <c r="HDL40" s="1349"/>
      <c r="HDM40" s="1349"/>
      <c r="HDN40" s="1349"/>
      <c r="HDO40" s="1349"/>
      <c r="HDP40" s="1349"/>
      <c r="HDQ40" s="1349"/>
      <c r="HDR40" s="1349"/>
      <c r="HDS40" s="1349"/>
      <c r="HDT40" s="1349"/>
      <c r="HDU40" s="1349"/>
      <c r="HDV40" s="1349"/>
      <c r="HDW40" s="1349"/>
      <c r="HDX40" s="1349"/>
      <c r="HDY40" s="1349"/>
      <c r="HDZ40" s="1349"/>
      <c r="HEA40" s="1349"/>
      <c r="HEB40" s="1349"/>
      <c r="HEC40" s="1349"/>
      <c r="HED40" s="1349"/>
      <c r="HEE40" s="1349"/>
      <c r="HEF40" s="1349"/>
      <c r="HEG40" s="1349"/>
      <c r="HEH40" s="1349"/>
      <c r="HEI40" s="1349"/>
      <c r="HEJ40" s="1349"/>
      <c r="HEK40" s="1349"/>
      <c r="HEL40" s="1349"/>
      <c r="HEM40" s="1349"/>
      <c r="HEN40" s="1349"/>
      <c r="HEO40" s="1349"/>
      <c r="HEP40" s="1349"/>
      <c r="HEQ40" s="1349"/>
      <c r="HER40" s="1349"/>
      <c r="HES40" s="1349"/>
      <c r="HET40" s="1349"/>
      <c r="HEU40" s="1349"/>
      <c r="HEV40" s="1349"/>
      <c r="HEW40" s="1349"/>
      <c r="HEX40" s="1349"/>
      <c r="HEY40" s="1349"/>
      <c r="HEZ40" s="1349"/>
      <c r="HFA40" s="1349"/>
      <c r="HFB40" s="1349"/>
      <c r="HFC40" s="1349"/>
      <c r="HFD40" s="1349"/>
      <c r="HFE40" s="1349"/>
      <c r="HFF40" s="1349"/>
      <c r="HFG40" s="1349"/>
      <c r="HFH40" s="1349"/>
      <c r="HFI40" s="1349"/>
      <c r="HFJ40" s="1349"/>
      <c r="HFK40" s="1349"/>
      <c r="HFL40" s="1349"/>
      <c r="HFM40" s="1349"/>
      <c r="HFN40" s="1349"/>
      <c r="HFO40" s="1349"/>
      <c r="HFP40" s="1349"/>
      <c r="HFQ40" s="1349"/>
      <c r="HFR40" s="1349"/>
      <c r="HFS40" s="1349"/>
      <c r="HFT40" s="1349"/>
      <c r="HFU40" s="1349"/>
      <c r="HFV40" s="1349"/>
      <c r="HFW40" s="1349"/>
      <c r="HFX40" s="1349"/>
      <c r="HFY40" s="1349"/>
      <c r="HFZ40" s="1349"/>
      <c r="HGA40" s="1349"/>
      <c r="HGB40" s="1349"/>
      <c r="HGC40" s="1349"/>
      <c r="HGD40" s="1349"/>
      <c r="HGE40" s="1349"/>
      <c r="HGF40" s="1349"/>
      <c r="HGG40" s="1349"/>
      <c r="HGH40" s="1349"/>
      <c r="HGI40" s="1349"/>
      <c r="HGJ40" s="1349"/>
      <c r="HGK40" s="1349"/>
      <c r="HGL40" s="1349"/>
      <c r="HGM40" s="1349"/>
      <c r="HGN40" s="1349"/>
      <c r="HGO40" s="1349"/>
      <c r="HGP40" s="1349"/>
      <c r="HGQ40" s="1349"/>
      <c r="HGR40" s="1349"/>
      <c r="HGS40" s="1349"/>
      <c r="HGT40" s="1349"/>
      <c r="HGU40" s="1349"/>
      <c r="HGV40" s="1349"/>
      <c r="HGW40" s="1349"/>
      <c r="HGX40" s="1349"/>
      <c r="HGY40" s="1349"/>
      <c r="HGZ40" s="1349"/>
      <c r="HHA40" s="1349"/>
      <c r="HHB40" s="1349"/>
      <c r="HHC40" s="1349"/>
      <c r="HHD40" s="1349"/>
      <c r="HHE40" s="1349"/>
      <c r="HHF40" s="1349"/>
      <c r="HHG40" s="1349"/>
      <c r="HHH40" s="1349"/>
      <c r="HHI40" s="1349"/>
      <c r="HHJ40" s="1349"/>
      <c r="HHK40" s="1349"/>
      <c r="HHL40" s="1349"/>
      <c r="HHM40" s="1349"/>
      <c r="HHN40" s="1349"/>
      <c r="HHO40" s="1349"/>
      <c r="HHP40" s="1349"/>
      <c r="HHQ40" s="1349"/>
      <c r="HHR40" s="1349"/>
      <c r="HHS40" s="1349"/>
      <c r="HHT40" s="1349"/>
      <c r="HHU40" s="1349"/>
      <c r="HHV40" s="1349"/>
      <c r="HHW40" s="1349"/>
      <c r="HHX40" s="1349"/>
      <c r="HHY40" s="1349"/>
      <c r="HHZ40" s="1349"/>
      <c r="HIA40" s="1349"/>
      <c r="HIB40" s="1349"/>
      <c r="HIC40" s="1349"/>
      <c r="HID40" s="1349"/>
      <c r="HIE40" s="1349"/>
      <c r="HIF40" s="1349"/>
      <c r="HIG40" s="1349"/>
      <c r="HIH40" s="1349"/>
      <c r="HII40" s="1349"/>
      <c r="HIJ40" s="1349"/>
      <c r="HIK40" s="1349"/>
      <c r="HIL40" s="1349"/>
      <c r="HIM40" s="1349"/>
      <c r="HIN40" s="1349"/>
      <c r="HIO40" s="1349"/>
      <c r="HIP40" s="1349"/>
      <c r="HIQ40" s="1349"/>
      <c r="HIR40" s="1349"/>
      <c r="HIS40" s="1349"/>
      <c r="HIT40" s="1349"/>
      <c r="HIU40" s="1349"/>
      <c r="HIV40" s="1349"/>
      <c r="HIW40" s="1349"/>
      <c r="HIX40" s="1349"/>
      <c r="HIY40" s="1349"/>
      <c r="HIZ40" s="1349"/>
      <c r="HJA40" s="1349"/>
      <c r="HJB40" s="1349"/>
      <c r="HJC40" s="1349"/>
      <c r="HJD40" s="1349"/>
      <c r="HJE40" s="1349"/>
      <c r="HJF40" s="1349"/>
      <c r="HJG40" s="1349"/>
      <c r="HJH40" s="1349"/>
      <c r="HJI40" s="1349"/>
      <c r="HJJ40" s="1349"/>
      <c r="HJK40" s="1349"/>
      <c r="HJL40" s="1349"/>
      <c r="HJM40" s="1349"/>
      <c r="HJN40" s="1349"/>
      <c r="HJO40" s="1349"/>
      <c r="HJP40" s="1349"/>
      <c r="HJQ40" s="1349"/>
      <c r="HJR40" s="1349"/>
      <c r="HJS40" s="1349"/>
      <c r="HJT40" s="1349"/>
      <c r="HJU40" s="1349"/>
      <c r="HJV40" s="1349"/>
      <c r="HJW40" s="1349"/>
      <c r="HJX40" s="1349"/>
      <c r="HJY40" s="1349"/>
      <c r="HJZ40" s="1349"/>
      <c r="HKA40" s="1349"/>
      <c r="HKB40" s="1349"/>
      <c r="HKC40" s="1349"/>
      <c r="HKD40" s="1349"/>
      <c r="HKE40" s="1349"/>
      <c r="HKF40" s="1349"/>
      <c r="HKG40" s="1349"/>
      <c r="HKH40" s="1349"/>
      <c r="HKI40" s="1349"/>
      <c r="HKJ40" s="1349"/>
      <c r="HKK40" s="1349"/>
      <c r="HKL40" s="1349"/>
      <c r="HKM40" s="1349"/>
      <c r="HKN40" s="1349"/>
      <c r="HKO40" s="1349"/>
      <c r="HKP40" s="1349"/>
      <c r="HKQ40" s="1349"/>
      <c r="HKR40" s="1349"/>
      <c r="HKS40" s="1349"/>
      <c r="HKT40" s="1349"/>
      <c r="HKU40" s="1349"/>
      <c r="HKV40" s="1349"/>
      <c r="HKW40" s="1349"/>
      <c r="HKX40" s="1349"/>
      <c r="HKY40" s="1349"/>
      <c r="HKZ40" s="1349"/>
      <c r="HLA40" s="1349"/>
      <c r="HLB40" s="1349"/>
      <c r="HLC40" s="1349"/>
      <c r="HLD40" s="1349"/>
      <c r="HLE40" s="1349"/>
      <c r="HLF40" s="1349"/>
      <c r="HLG40" s="1349"/>
      <c r="HLH40" s="1349"/>
      <c r="HLI40" s="1349"/>
      <c r="HLJ40" s="1349"/>
      <c r="HLK40" s="1349"/>
      <c r="HLL40" s="1349"/>
      <c r="HLM40" s="1349"/>
      <c r="HLN40" s="1349"/>
      <c r="HLO40" s="1349"/>
      <c r="HLP40" s="1349"/>
      <c r="HLQ40" s="1349"/>
      <c r="HLR40" s="1349"/>
      <c r="HLS40" s="1349"/>
      <c r="HLT40" s="1349"/>
      <c r="HLU40" s="1349"/>
      <c r="HLV40" s="1349"/>
      <c r="HLW40" s="1349"/>
      <c r="HLX40" s="1349"/>
      <c r="HLY40" s="1349"/>
      <c r="HLZ40" s="1349"/>
      <c r="HMA40" s="1349"/>
      <c r="HMB40" s="1349"/>
      <c r="HMC40" s="1349"/>
      <c r="HMD40" s="1349"/>
      <c r="HME40" s="1349"/>
      <c r="HMF40" s="1349"/>
      <c r="HMG40" s="1349"/>
      <c r="HMH40" s="1349"/>
      <c r="HMI40" s="1349"/>
      <c r="HMJ40" s="1349"/>
      <c r="HMK40" s="1349"/>
      <c r="HML40" s="1349"/>
      <c r="HMM40" s="1349"/>
      <c r="HMN40" s="1349"/>
      <c r="HMO40" s="1349"/>
      <c r="HMP40" s="1349"/>
      <c r="HMQ40" s="1349"/>
      <c r="HMR40" s="1349"/>
      <c r="HMS40" s="1349"/>
      <c r="HMT40" s="1349"/>
      <c r="HMU40" s="1349"/>
      <c r="HMV40" s="1349"/>
      <c r="HMW40" s="1349"/>
      <c r="HMX40" s="1349"/>
      <c r="HMY40" s="1349"/>
      <c r="HMZ40" s="1349"/>
      <c r="HNA40" s="1349"/>
      <c r="HNB40" s="1349"/>
      <c r="HNC40" s="1349"/>
      <c r="HND40" s="1349"/>
      <c r="HNE40" s="1349"/>
      <c r="HNF40" s="1349"/>
      <c r="HNG40" s="1349"/>
      <c r="HNH40" s="1349"/>
      <c r="HNI40" s="1349"/>
      <c r="HNJ40" s="1349"/>
      <c r="HNK40" s="1349"/>
      <c r="HNL40" s="1349"/>
      <c r="HNM40" s="1349"/>
      <c r="HNN40" s="1349"/>
      <c r="HNO40" s="1349"/>
      <c r="HNP40" s="1349"/>
      <c r="HNQ40" s="1349"/>
      <c r="HNR40" s="1349"/>
      <c r="HNS40" s="1349"/>
      <c r="HNT40" s="1349"/>
      <c r="HNU40" s="1349"/>
      <c r="HNV40" s="1349"/>
      <c r="HNW40" s="1349"/>
      <c r="HNX40" s="1349"/>
      <c r="HNY40" s="1349"/>
      <c r="HNZ40" s="1349"/>
      <c r="HOA40" s="1349"/>
      <c r="HOB40" s="1349"/>
      <c r="HOC40" s="1349"/>
      <c r="HOD40" s="1349"/>
      <c r="HOE40" s="1349"/>
      <c r="HOF40" s="1349"/>
      <c r="HOG40" s="1349"/>
      <c r="HOH40" s="1349"/>
      <c r="HOI40" s="1349"/>
      <c r="HOJ40" s="1349"/>
      <c r="HOK40" s="1349"/>
      <c r="HOL40" s="1349"/>
      <c r="HOM40" s="1349"/>
      <c r="HON40" s="1349"/>
      <c r="HOO40" s="1349"/>
      <c r="HOP40" s="1349"/>
      <c r="HOQ40" s="1349"/>
      <c r="HOR40" s="1349"/>
      <c r="HOS40" s="1349"/>
      <c r="HOT40" s="1349"/>
      <c r="HOU40" s="1349"/>
      <c r="HOV40" s="1349"/>
      <c r="HOW40" s="1349"/>
      <c r="HOX40" s="1349"/>
      <c r="HOY40" s="1349"/>
      <c r="HOZ40" s="1349"/>
      <c r="HPA40" s="1349"/>
      <c r="HPB40" s="1349"/>
      <c r="HPC40" s="1349"/>
      <c r="HPD40" s="1349"/>
      <c r="HPE40" s="1349"/>
      <c r="HPF40" s="1349"/>
      <c r="HPG40" s="1349"/>
      <c r="HPH40" s="1349"/>
      <c r="HPI40" s="1349"/>
      <c r="HPJ40" s="1349"/>
      <c r="HPK40" s="1349"/>
      <c r="HPL40" s="1349"/>
      <c r="HPM40" s="1349"/>
      <c r="HPN40" s="1349"/>
      <c r="HPO40" s="1349"/>
      <c r="HPP40" s="1349"/>
      <c r="HPQ40" s="1349"/>
      <c r="HPR40" s="1349"/>
      <c r="HPS40" s="1349"/>
      <c r="HPT40" s="1349"/>
      <c r="HPU40" s="1349"/>
      <c r="HPV40" s="1349"/>
      <c r="HPW40" s="1349"/>
      <c r="HPX40" s="1349"/>
      <c r="HPY40" s="1349"/>
      <c r="HPZ40" s="1349"/>
      <c r="HQA40" s="1349"/>
      <c r="HQB40" s="1349"/>
      <c r="HQC40" s="1349"/>
      <c r="HQD40" s="1349"/>
      <c r="HQE40" s="1349"/>
      <c r="HQF40" s="1349"/>
      <c r="HQG40" s="1349"/>
      <c r="HQH40" s="1349"/>
      <c r="HQI40" s="1349"/>
      <c r="HQJ40" s="1349"/>
      <c r="HQK40" s="1349"/>
      <c r="HQL40" s="1349"/>
      <c r="HQM40" s="1349"/>
      <c r="HQN40" s="1349"/>
      <c r="HQO40" s="1349"/>
      <c r="HQP40" s="1349"/>
      <c r="HQQ40" s="1349"/>
      <c r="HQR40" s="1349"/>
      <c r="HQS40" s="1349"/>
      <c r="HQT40" s="1349"/>
      <c r="HQU40" s="1349"/>
      <c r="HQV40" s="1349"/>
      <c r="HQW40" s="1349"/>
      <c r="HQX40" s="1349"/>
      <c r="HQY40" s="1349"/>
      <c r="HQZ40" s="1349"/>
      <c r="HRA40" s="1349"/>
      <c r="HRB40" s="1349"/>
      <c r="HRC40" s="1349"/>
      <c r="HRD40" s="1349"/>
      <c r="HRE40" s="1349"/>
      <c r="HRF40" s="1349"/>
      <c r="HRG40" s="1349"/>
      <c r="HRH40" s="1349"/>
      <c r="HRI40" s="1349"/>
      <c r="HRJ40" s="1349"/>
      <c r="HRK40" s="1349"/>
      <c r="HRL40" s="1349"/>
      <c r="HRM40" s="1349"/>
      <c r="HRN40" s="1349"/>
      <c r="HRO40" s="1349"/>
      <c r="HRP40" s="1349"/>
      <c r="HRQ40" s="1349"/>
      <c r="HRR40" s="1349"/>
      <c r="HRS40" s="1349"/>
      <c r="HRT40" s="1349"/>
      <c r="HRU40" s="1349"/>
      <c r="HRV40" s="1349"/>
      <c r="HRW40" s="1349"/>
      <c r="HRX40" s="1349"/>
      <c r="HRY40" s="1349"/>
      <c r="HRZ40" s="1349"/>
      <c r="HSA40" s="1349"/>
      <c r="HSB40" s="1349"/>
      <c r="HSC40" s="1349"/>
      <c r="HSD40" s="1349"/>
      <c r="HSE40" s="1349"/>
      <c r="HSF40" s="1349"/>
      <c r="HSG40" s="1349"/>
      <c r="HSH40" s="1349"/>
      <c r="HSI40" s="1349"/>
      <c r="HSJ40" s="1349"/>
      <c r="HSK40" s="1349"/>
      <c r="HSL40" s="1349"/>
      <c r="HSM40" s="1349"/>
      <c r="HSN40" s="1349"/>
      <c r="HSO40" s="1349"/>
      <c r="HSP40" s="1349"/>
      <c r="HSQ40" s="1349"/>
      <c r="HSR40" s="1349"/>
      <c r="HSS40" s="1349"/>
      <c r="HST40" s="1349"/>
      <c r="HSU40" s="1349"/>
      <c r="HSV40" s="1349"/>
      <c r="HSW40" s="1349"/>
      <c r="HSX40" s="1349"/>
      <c r="HSY40" s="1349"/>
      <c r="HSZ40" s="1349"/>
      <c r="HTA40" s="1349"/>
      <c r="HTB40" s="1349"/>
      <c r="HTC40" s="1349"/>
      <c r="HTD40" s="1349"/>
      <c r="HTE40" s="1349"/>
      <c r="HTF40" s="1349"/>
      <c r="HTG40" s="1349"/>
      <c r="HTH40" s="1349"/>
      <c r="HTI40" s="1349"/>
      <c r="HTJ40" s="1349"/>
      <c r="HTK40" s="1349"/>
      <c r="HTL40" s="1349"/>
      <c r="HTM40" s="1349"/>
      <c r="HTN40" s="1349"/>
      <c r="HTO40" s="1349"/>
      <c r="HTP40" s="1349"/>
      <c r="HTQ40" s="1349"/>
      <c r="HTR40" s="1349"/>
      <c r="HTS40" s="1349"/>
      <c r="HTT40" s="1349"/>
      <c r="HTU40" s="1349"/>
      <c r="HTV40" s="1349"/>
      <c r="HTW40" s="1349"/>
      <c r="HTX40" s="1349"/>
      <c r="HTY40" s="1349"/>
      <c r="HTZ40" s="1349"/>
      <c r="HUA40" s="1349"/>
      <c r="HUB40" s="1349"/>
      <c r="HUC40" s="1349"/>
      <c r="HUD40" s="1349"/>
      <c r="HUE40" s="1349"/>
      <c r="HUF40" s="1349"/>
      <c r="HUG40" s="1349"/>
      <c r="HUH40" s="1349"/>
      <c r="HUI40" s="1349"/>
      <c r="HUJ40" s="1349"/>
      <c r="HUK40" s="1349"/>
      <c r="HUL40" s="1349"/>
      <c r="HUM40" s="1349"/>
      <c r="HUN40" s="1349"/>
      <c r="HUO40" s="1349"/>
      <c r="HUP40" s="1349"/>
      <c r="HUQ40" s="1349"/>
      <c r="HUR40" s="1349"/>
      <c r="HUS40" s="1349"/>
      <c r="HUT40" s="1349"/>
      <c r="HUU40" s="1349"/>
      <c r="HUV40" s="1349"/>
      <c r="HUW40" s="1349"/>
      <c r="HUX40" s="1349"/>
      <c r="HUY40" s="1349"/>
      <c r="HUZ40" s="1349"/>
      <c r="HVA40" s="1349"/>
      <c r="HVB40" s="1349"/>
      <c r="HVC40" s="1349"/>
      <c r="HVD40" s="1349"/>
      <c r="HVE40" s="1349"/>
      <c r="HVF40" s="1349"/>
      <c r="HVG40" s="1349"/>
      <c r="HVH40" s="1349"/>
      <c r="HVI40" s="1349"/>
      <c r="HVJ40" s="1349"/>
      <c r="HVK40" s="1349"/>
      <c r="HVL40" s="1349"/>
      <c r="HVM40" s="1349"/>
      <c r="HVN40" s="1349"/>
      <c r="HVO40" s="1349"/>
      <c r="HVP40" s="1349"/>
      <c r="HVQ40" s="1349"/>
      <c r="HVR40" s="1349"/>
      <c r="HVS40" s="1349"/>
      <c r="HVT40" s="1349"/>
      <c r="HVU40" s="1349"/>
      <c r="HVV40" s="1349"/>
      <c r="HVW40" s="1349"/>
      <c r="HVX40" s="1349"/>
      <c r="HVY40" s="1349"/>
      <c r="HVZ40" s="1349"/>
      <c r="HWA40" s="1349"/>
      <c r="HWB40" s="1349"/>
      <c r="HWC40" s="1349"/>
      <c r="HWD40" s="1349"/>
      <c r="HWE40" s="1349"/>
      <c r="HWF40" s="1349"/>
      <c r="HWG40" s="1349"/>
      <c r="HWH40" s="1349"/>
      <c r="HWI40" s="1349"/>
      <c r="HWJ40" s="1349"/>
      <c r="HWK40" s="1349"/>
      <c r="HWL40" s="1349"/>
      <c r="HWM40" s="1349"/>
      <c r="HWN40" s="1349"/>
      <c r="HWO40" s="1349"/>
      <c r="HWP40" s="1349"/>
      <c r="HWQ40" s="1349"/>
      <c r="HWR40" s="1349"/>
      <c r="HWS40" s="1349"/>
      <c r="HWT40" s="1349"/>
      <c r="HWU40" s="1349"/>
      <c r="HWV40" s="1349"/>
      <c r="HWW40" s="1349"/>
      <c r="HWX40" s="1349"/>
      <c r="HWY40" s="1349"/>
      <c r="HWZ40" s="1349"/>
      <c r="HXA40" s="1349"/>
      <c r="HXB40" s="1349"/>
      <c r="HXC40" s="1349"/>
      <c r="HXD40" s="1349"/>
      <c r="HXE40" s="1349"/>
      <c r="HXF40" s="1349"/>
      <c r="HXG40" s="1349"/>
      <c r="HXH40" s="1349"/>
      <c r="HXI40" s="1349"/>
      <c r="HXJ40" s="1349"/>
      <c r="HXK40" s="1349"/>
      <c r="HXL40" s="1349"/>
      <c r="HXM40" s="1349"/>
      <c r="HXN40" s="1349"/>
      <c r="HXO40" s="1349"/>
      <c r="HXP40" s="1349"/>
      <c r="HXQ40" s="1349"/>
      <c r="HXR40" s="1349"/>
      <c r="HXS40" s="1349"/>
      <c r="HXT40" s="1349"/>
      <c r="HXU40" s="1349"/>
      <c r="HXV40" s="1349"/>
      <c r="HXW40" s="1349"/>
      <c r="HXX40" s="1349"/>
      <c r="HXY40" s="1349"/>
      <c r="HXZ40" s="1349"/>
      <c r="HYA40" s="1349"/>
      <c r="HYB40" s="1349"/>
      <c r="HYC40" s="1349"/>
      <c r="HYD40" s="1349"/>
      <c r="HYE40" s="1349"/>
      <c r="HYF40" s="1349"/>
      <c r="HYG40" s="1349"/>
      <c r="HYH40" s="1349"/>
      <c r="HYI40" s="1349"/>
      <c r="HYJ40" s="1349"/>
      <c r="HYK40" s="1349"/>
      <c r="HYL40" s="1349"/>
      <c r="HYM40" s="1349"/>
      <c r="HYN40" s="1349"/>
      <c r="HYO40" s="1349"/>
      <c r="HYP40" s="1349"/>
      <c r="HYQ40" s="1349"/>
      <c r="HYR40" s="1349"/>
      <c r="HYS40" s="1349"/>
      <c r="HYT40" s="1349"/>
      <c r="HYU40" s="1349"/>
      <c r="HYV40" s="1349"/>
      <c r="HYW40" s="1349"/>
      <c r="HYX40" s="1349"/>
      <c r="HYY40" s="1349"/>
      <c r="HYZ40" s="1349"/>
      <c r="HZA40" s="1349"/>
      <c r="HZB40" s="1349"/>
      <c r="HZC40" s="1349"/>
      <c r="HZD40" s="1349"/>
      <c r="HZE40" s="1349"/>
      <c r="HZF40" s="1349"/>
      <c r="HZG40" s="1349"/>
      <c r="HZH40" s="1349"/>
      <c r="HZI40" s="1349"/>
      <c r="HZJ40" s="1349"/>
      <c r="HZK40" s="1349"/>
      <c r="HZL40" s="1349"/>
      <c r="HZM40" s="1349"/>
      <c r="HZN40" s="1349"/>
      <c r="HZO40" s="1349"/>
      <c r="HZP40" s="1349"/>
      <c r="HZQ40" s="1349"/>
      <c r="HZR40" s="1349"/>
      <c r="HZS40" s="1349"/>
      <c r="HZT40" s="1349"/>
      <c r="HZU40" s="1349"/>
      <c r="HZV40" s="1349"/>
      <c r="HZW40" s="1349"/>
      <c r="HZX40" s="1349"/>
      <c r="HZY40" s="1349"/>
      <c r="HZZ40" s="1349"/>
      <c r="IAA40" s="1349"/>
      <c r="IAB40" s="1349"/>
      <c r="IAC40" s="1349"/>
      <c r="IAD40" s="1349"/>
      <c r="IAE40" s="1349"/>
      <c r="IAF40" s="1349"/>
      <c r="IAG40" s="1349"/>
      <c r="IAH40" s="1349"/>
      <c r="IAI40" s="1349"/>
      <c r="IAJ40" s="1349"/>
      <c r="IAK40" s="1349"/>
      <c r="IAL40" s="1349"/>
      <c r="IAM40" s="1349"/>
      <c r="IAN40" s="1349"/>
      <c r="IAO40" s="1349"/>
      <c r="IAP40" s="1349"/>
      <c r="IAQ40" s="1349"/>
      <c r="IAR40" s="1349"/>
      <c r="IAS40" s="1349"/>
      <c r="IAT40" s="1349"/>
      <c r="IAU40" s="1349"/>
      <c r="IAV40" s="1349"/>
      <c r="IAW40" s="1349"/>
      <c r="IAX40" s="1349"/>
      <c r="IAY40" s="1349"/>
      <c r="IAZ40" s="1349"/>
      <c r="IBA40" s="1349"/>
      <c r="IBB40" s="1349"/>
      <c r="IBC40" s="1349"/>
      <c r="IBD40" s="1349"/>
      <c r="IBE40" s="1349"/>
      <c r="IBF40" s="1349"/>
      <c r="IBG40" s="1349"/>
      <c r="IBH40" s="1349"/>
      <c r="IBI40" s="1349"/>
      <c r="IBJ40" s="1349"/>
      <c r="IBK40" s="1349"/>
      <c r="IBL40" s="1349"/>
      <c r="IBM40" s="1349"/>
      <c r="IBN40" s="1349"/>
      <c r="IBO40" s="1349"/>
      <c r="IBP40" s="1349"/>
      <c r="IBQ40" s="1349"/>
      <c r="IBR40" s="1349"/>
      <c r="IBS40" s="1349"/>
      <c r="IBT40" s="1349"/>
      <c r="IBU40" s="1349"/>
      <c r="IBV40" s="1349"/>
      <c r="IBW40" s="1349"/>
      <c r="IBX40" s="1349"/>
      <c r="IBY40" s="1349"/>
      <c r="IBZ40" s="1349"/>
      <c r="ICA40" s="1349"/>
      <c r="ICB40" s="1349"/>
      <c r="ICC40" s="1349"/>
      <c r="ICD40" s="1349"/>
      <c r="ICE40" s="1349"/>
      <c r="ICF40" s="1349"/>
      <c r="ICG40" s="1349"/>
      <c r="ICH40" s="1349"/>
      <c r="ICI40" s="1349"/>
      <c r="ICJ40" s="1349"/>
      <c r="ICK40" s="1349"/>
      <c r="ICL40" s="1349"/>
      <c r="ICM40" s="1349"/>
      <c r="ICN40" s="1349"/>
      <c r="ICO40" s="1349"/>
      <c r="ICP40" s="1349"/>
      <c r="ICQ40" s="1349"/>
      <c r="ICR40" s="1349"/>
      <c r="ICS40" s="1349"/>
      <c r="ICT40" s="1349"/>
      <c r="ICU40" s="1349"/>
      <c r="ICV40" s="1349"/>
      <c r="ICW40" s="1349"/>
      <c r="ICX40" s="1349"/>
      <c r="ICY40" s="1349"/>
      <c r="ICZ40" s="1349"/>
      <c r="IDA40" s="1349"/>
      <c r="IDB40" s="1349"/>
      <c r="IDC40" s="1349"/>
      <c r="IDD40" s="1349"/>
      <c r="IDE40" s="1349"/>
      <c r="IDF40" s="1349"/>
      <c r="IDG40" s="1349"/>
      <c r="IDH40" s="1349"/>
      <c r="IDI40" s="1349"/>
      <c r="IDJ40" s="1349"/>
      <c r="IDK40" s="1349"/>
      <c r="IDL40" s="1349"/>
      <c r="IDM40" s="1349"/>
      <c r="IDN40" s="1349"/>
      <c r="IDO40" s="1349"/>
      <c r="IDP40" s="1349"/>
      <c r="IDQ40" s="1349"/>
      <c r="IDR40" s="1349"/>
      <c r="IDS40" s="1349"/>
      <c r="IDT40" s="1349"/>
      <c r="IDU40" s="1349"/>
      <c r="IDV40" s="1349"/>
      <c r="IDW40" s="1349"/>
      <c r="IDX40" s="1349"/>
      <c r="IDY40" s="1349"/>
      <c r="IDZ40" s="1349"/>
      <c r="IEA40" s="1349"/>
      <c r="IEB40" s="1349"/>
      <c r="IEC40" s="1349"/>
      <c r="IED40" s="1349"/>
      <c r="IEE40" s="1349"/>
      <c r="IEF40" s="1349"/>
      <c r="IEG40" s="1349"/>
      <c r="IEH40" s="1349"/>
      <c r="IEI40" s="1349"/>
      <c r="IEJ40" s="1349"/>
      <c r="IEK40" s="1349"/>
      <c r="IEL40" s="1349"/>
      <c r="IEM40" s="1349"/>
      <c r="IEN40" s="1349"/>
      <c r="IEO40" s="1349"/>
      <c r="IEP40" s="1349"/>
      <c r="IEQ40" s="1349"/>
      <c r="IER40" s="1349"/>
      <c r="IES40" s="1349"/>
      <c r="IET40" s="1349"/>
      <c r="IEU40" s="1349"/>
      <c r="IEV40" s="1349"/>
      <c r="IEW40" s="1349"/>
      <c r="IEX40" s="1349"/>
      <c r="IEY40" s="1349"/>
      <c r="IEZ40" s="1349"/>
      <c r="IFA40" s="1349"/>
      <c r="IFB40" s="1349"/>
      <c r="IFC40" s="1349"/>
      <c r="IFD40" s="1349"/>
      <c r="IFE40" s="1349"/>
      <c r="IFF40" s="1349"/>
      <c r="IFG40" s="1349"/>
      <c r="IFH40" s="1349"/>
      <c r="IFI40" s="1349"/>
      <c r="IFJ40" s="1349"/>
      <c r="IFK40" s="1349"/>
      <c r="IFL40" s="1349"/>
      <c r="IFM40" s="1349"/>
      <c r="IFN40" s="1349"/>
      <c r="IFO40" s="1349"/>
      <c r="IFP40" s="1349"/>
      <c r="IFQ40" s="1349"/>
      <c r="IFR40" s="1349"/>
      <c r="IFS40" s="1349"/>
      <c r="IFT40" s="1349"/>
      <c r="IFU40" s="1349"/>
      <c r="IFV40" s="1349"/>
      <c r="IFW40" s="1349"/>
      <c r="IFX40" s="1349"/>
      <c r="IFY40" s="1349"/>
      <c r="IFZ40" s="1349"/>
      <c r="IGA40" s="1349"/>
      <c r="IGB40" s="1349"/>
      <c r="IGC40" s="1349"/>
      <c r="IGD40" s="1349"/>
      <c r="IGE40" s="1349"/>
      <c r="IGF40" s="1349"/>
      <c r="IGG40" s="1349"/>
      <c r="IGH40" s="1349"/>
      <c r="IGI40" s="1349"/>
      <c r="IGJ40" s="1349"/>
      <c r="IGK40" s="1349"/>
      <c r="IGL40" s="1349"/>
      <c r="IGM40" s="1349"/>
      <c r="IGN40" s="1349"/>
      <c r="IGO40" s="1349"/>
      <c r="IGP40" s="1349"/>
      <c r="IGQ40" s="1349"/>
      <c r="IGR40" s="1349"/>
      <c r="IGS40" s="1349"/>
      <c r="IGT40" s="1349"/>
      <c r="IGU40" s="1349"/>
      <c r="IGV40" s="1349"/>
      <c r="IGW40" s="1349"/>
      <c r="IGX40" s="1349"/>
      <c r="IGY40" s="1349"/>
      <c r="IGZ40" s="1349"/>
      <c r="IHA40" s="1349"/>
      <c r="IHB40" s="1349"/>
      <c r="IHC40" s="1349"/>
      <c r="IHD40" s="1349"/>
      <c r="IHE40" s="1349"/>
      <c r="IHF40" s="1349"/>
      <c r="IHG40" s="1349"/>
      <c r="IHH40" s="1349"/>
      <c r="IHI40" s="1349"/>
      <c r="IHJ40" s="1349"/>
      <c r="IHK40" s="1349"/>
      <c r="IHL40" s="1349"/>
      <c r="IHM40" s="1349"/>
      <c r="IHN40" s="1349"/>
      <c r="IHO40" s="1349"/>
      <c r="IHP40" s="1349"/>
      <c r="IHQ40" s="1349"/>
      <c r="IHR40" s="1349"/>
      <c r="IHS40" s="1349"/>
      <c r="IHT40" s="1349"/>
      <c r="IHU40" s="1349"/>
      <c r="IHV40" s="1349"/>
      <c r="IHW40" s="1349"/>
      <c r="IHX40" s="1349"/>
      <c r="IHY40" s="1349"/>
      <c r="IHZ40" s="1349"/>
      <c r="IIA40" s="1349"/>
      <c r="IIB40" s="1349"/>
      <c r="IIC40" s="1349"/>
      <c r="IID40" s="1349"/>
      <c r="IIE40" s="1349"/>
      <c r="IIF40" s="1349"/>
      <c r="IIG40" s="1349"/>
      <c r="IIH40" s="1349"/>
      <c r="III40" s="1349"/>
      <c r="IIJ40" s="1349"/>
      <c r="IIK40" s="1349"/>
      <c r="IIL40" s="1349"/>
      <c r="IIM40" s="1349"/>
      <c r="IIN40" s="1349"/>
      <c r="IIO40" s="1349"/>
      <c r="IIP40" s="1349"/>
      <c r="IIQ40" s="1349"/>
      <c r="IIR40" s="1349"/>
      <c r="IIS40" s="1349"/>
      <c r="IIT40" s="1349"/>
      <c r="IIU40" s="1349"/>
      <c r="IIV40" s="1349"/>
      <c r="IIW40" s="1349"/>
      <c r="IIX40" s="1349"/>
      <c r="IIY40" s="1349"/>
      <c r="IIZ40" s="1349"/>
      <c r="IJA40" s="1349"/>
      <c r="IJB40" s="1349"/>
      <c r="IJC40" s="1349"/>
      <c r="IJD40" s="1349"/>
      <c r="IJE40" s="1349"/>
      <c r="IJF40" s="1349"/>
      <c r="IJG40" s="1349"/>
      <c r="IJH40" s="1349"/>
      <c r="IJI40" s="1349"/>
      <c r="IJJ40" s="1349"/>
      <c r="IJK40" s="1349"/>
      <c r="IJL40" s="1349"/>
      <c r="IJM40" s="1349"/>
      <c r="IJN40" s="1349"/>
      <c r="IJO40" s="1349"/>
      <c r="IJP40" s="1349"/>
      <c r="IJQ40" s="1349"/>
      <c r="IJR40" s="1349"/>
      <c r="IJS40" s="1349"/>
      <c r="IJT40" s="1349"/>
      <c r="IJU40" s="1349"/>
      <c r="IJV40" s="1349"/>
      <c r="IJW40" s="1349"/>
      <c r="IJX40" s="1349"/>
      <c r="IJY40" s="1349"/>
      <c r="IJZ40" s="1349"/>
      <c r="IKA40" s="1349"/>
      <c r="IKB40" s="1349"/>
      <c r="IKC40" s="1349"/>
      <c r="IKD40" s="1349"/>
      <c r="IKE40" s="1349"/>
      <c r="IKF40" s="1349"/>
      <c r="IKG40" s="1349"/>
      <c r="IKH40" s="1349"/>
      <c r="IKI40" s="1349"/>
      <c r="IKJ40" s="1349"/>
      <c r="IKK40" s="1349"/>
      <c r="IKL40" s="1349"/>
      <c r="IKM40" s="1349"/>
      <c r="IKN40" s="1349"/>
      <c r="IKO40" s="1349"/>
      <c r="IKP40" s="1349"/>
      <c r="IKQ40" s="1349"/>
      <c r="IKR40" s="1349"/>
      <c r="IKS40" s="1349"/>
      <c r="IKT40" s="1349"/>
      <c r="IKU40" s="1349"/>
      <c r="IKV40" s="1349"/>
      <c r="IKW40" s="1349"/>
      <c r="IKX40" s="1349"/>
      <c r="IKY40" s="1349"/>
      <c r="IKZ40" s="1349"/>
      <c r="ILA40" s="1349"/>
      <c r="ILB40" s="1349"/>
      <c r="ILC40" s="1349"/>
      <c r="ILD40" s="1349"/>
      <c r="ILE40" s="1349"/>
      <c r="ILF40" s="1349"/>
      <c r="ILG40" s="1349"/>
      <c r="ILH40" s="1349"/>
      <c r="ILI40" s="1349"/>
      <c r="ILJ40" s="1349"/>
      <c r="ILK40" s="1349"/>
      <c r="ILL40" s="1349"/>
      <c r="ILM40" s="1349"/>
      <c r="ILN40" s="1349"/>
      <c r="ILO40" s="1349"/>
      <c r="ILP40" s="1349"/>
      <c r="ILQ40" s="1349"/>
      <c r="ILR40" s="1349"/>
      <c r="ILS40" s="1349"/>
      <c r="ILT40" s="1349"/>
      <c r="ILU40" s="1349"/>
      <c r="ILV40" s="1349"/>
      <c r="ILW40" s="1349"/>
      <c r="ILX40" s="1349"/>
      <c r="ILY40" s="1349"/>
      <c r="ILZ40" s="1349"/>
      <c r="IMA40" s="1349"/>
      <c r="IMB40" s="1349"/>
      <c r="IMC40" s="1349"/>
      <c r="IMD40" s="1349"/>
      <c r="IME40" s="1349"/>
      <c r="IMF40" s="1349"/>
      <c r="IMG40" s="1349"/>
      <c r="IMH40" s="1349"/>
      <c r="IMI40" s="1349"/>
      <c r="IMJ40" s="1349"/>
      <c r="IMK40" s="1349"/>
      <c r="IML40" s="1349"/>
      <c r="IMM40" s="1349"/>
      <c r="IMN40" s="1349"/>
      <c r="IMO40" s="1349"/>
      <c r="IMP40" s="1349"/>
      <c r="IMQ40" s="1349"/>
      <c r="IMR40" s="1349"/>
      <c r="IMS40" s="1349"/>
      <c r="IMT40" s="1349"/>
      <c r="IMU40" s="1349"/>
      <c r="IMV40" s="1349"/>
      <c r="IMW40" s="1349"/>
      <c r="IMX40" s="1349"/>
      <c r="IMY40" s="1349"/>
      <c r="IMZ40" s="1349"/>
      <c r="INA40" s="1349"/>
      <c r="INB40" s="1349"/>
      <c r="INC40" s="1349"/>
      <c r="IND40" s="1349"/>
      <c r="INE40" s="1349"/>
      <c r="INF40" s="1349"/>
      <c r="ING40" s="1349"/>
      <c r="INH40" s="1349"/>
      <c r="INI40" s="1349"/>
      <c r="INJ40" s="1349"/>
      <c r="INK40" s="1349"/>
      <c r="INL40" s="1349"/>
      <c r="INM40" s="1349"/>
      <c r="INN40" s="1349"/>
      <c r="INO40" s="1349"/>
      <c r="INP40" s="1349"/>
      <c r="INQ40" s="1349"/>
      <c r="INR40" s="1349"/>
      <c r="INS40" s="1349"/>
      <c r="INT40" s="1349"/>
      <c r="INU40" s="1349"/>
      <c r="INV40" s="1349"/>
      <c r="INW40" s="1349"/>
      <c r="INX40" s="1349"/>
      <c r="INY40" s="1349"/>
      <c r="INZ40" s="1349"/>
      <c r="IOA40" s="1349"/>
      <c r="IOB40" s="1349"/>
      <c r="IOC40" s="1349"/>
      <c r="IOD40" s="1349"/>
      <c r="IOE40" s="1349"/>
      <c r="IOF40" s="1349"/>
      <c r="IOG40" s="1349"/>
      <c r="IOH40" s="1349"/>
      <c r="IOI40" s="1349"/>
      <c r="IOJ40" s="1349"/>
      <c r="IOK40" s="1349"/>
      <c r="IOL40" s="1349"/>
      <c r="IOM40" s="1349"/>
      <c r="ION40" s="1349"/>
      <c r="IOO40" s="1349"/>
      <c r="IOP40" s="1349"/>
      <c r="IOQ40" s="1349"/>
      <c r="IOR40" s="1349"/>
      <c r="IOS40" s="1349"/>
      <c r="IOT40" s="1349"/>
      <c r="IOU40" s="1349"/>
      <c r="IOV40" s="1349"/>
      <c r="IOW40" s="1349"/>
      <c r="IOX40" s="1349"/>
      <c r="IOY40" s="1349"/>
      <c r="IOZ40" s="1349"/>
      <c r="IPA40" s="1349"/>
      <c r="IPB40" s="1349"/>
      <c r="IPC40" s="1349"/>
      <c r="IPD40" s="1349"/>
      <c r="IPE40" s="1349"/>
      <c r="IPF40" s="1349"/>
      <c r="IPG40" s="1349"/>
      <c r="IPH40" s="1349"/>
      <c r="IPI40" s="1349"/>
      <c r="IPJ40" s="1349"/>
      <c r="IPK40" s="1349"/>
      <c r="IPL40" s="1349"/>
      <c r="IPM40" s="1349"/>
      <c r="IPN40" s="1349"/>
      <c r="IPO40" s="1349"/>
      <c r="IPP40" s="1349"/>
      <c r="IPQ40" s="1349"/>
      <c r="IPR40" s="1349"/>
      <c r="IPS40" s="1349"/>
      <c r="IPT40" s="1349"/>
      <c r="IPU40" s="1349"/>
      <c r="IPV40" s="1349"/>
      <c r="IPW40" s="1349"/>
      <c r="IPX40" s="1349"/>
      <c r="IPY40" s="1349"/>
      <c r="IPZ40" s="1349"/>
      <c r="IQA40" s="1349"/>
      <c r="IQB40" s="1349"/>
      <c r="IQC40" s="1349"/>
      <c r="IQD40" s="1349"/>
      <c r="IQE40" s="1349"/>
      <c r="IQF40" s="1349"/>
      <c r="IQG40" s="1349"/>
      <c r="IQH40" s="1349"/>
      <c r="IQI40" s="1349"/>
      <c r="IQJ40" s="1349"/>
      <c r="IQK40" s="1349"/>
      <c r="IQL40" s="1349"/>
      <c r="IQM40" s="1349"/>
      <c r="IQN40" s="1349"/>
      <c r="IQO40" s="1349"/>
      <c r="IQP40" s="1349"/>
      <c r="IQQ40" s="1349"/>
      <c r="IQR40" s="1349"/>
      <c r="IQS40" s="1349"/>
      <c r="IQT40" s="1349"/>
      <c r="IQU40" s="1349"/>
      <c r="IQV40" s="1349"/>
      <c r="IQW40" s="1349"/>
      <c r="IQX40" s="1349"/>
      <c r="IQY40" s="1349"/>
      <c r="IQZ40" s="1349"/>
      <c r="IRA40" s="1349"/>
      <c r="IRB40" s="1349"/>
      <c r="IRC40" s="1349"/>
      <c r="IRD40" s="1349"/>
      <c r="IRE40" s="1349"/>
      <c r="IRF40" s="1349"/>
      <c r="IRG40" s="1349"/>
      <c r="IRH40" s="1349"/>
      <c r="IRI40" s="1349"/>
      <c r="IRJ40" s="1349"/>
      <c r="IRK40" s="1349"/>
      <c r="IRL40" s="1349"/>
      <c r="IRM40" s="1349"/>
      <c r="IRN40" s="1349"/>
      <c r="IRO40" s="1349"/>
      <c r="IRP40" s="1349"/>
      <c r="IRQ40" s="1349"/>
      <c r="IRR40" s="1349"/>
      <c r="IRS40" s="1349"/>
      <c r="IRT40" s="1349"/>
      <c r="IRU40" s="1349"/>
      <c r="IRV40" s="1349"/>
      <c r="IRW40" s="1349"/>
      <c r="IRX40" s="1349"/>
      <c r="IRY40" s="1349"/>
      <c r="IRZ40" s="1349"/>
      <c r="ISA40" s="1349"/>
      <c r="ISB40" s="1349"/>
      <c r="ISC40" s="1349"/>
      <c r="ISD40" s="1349"/>
      <c r="ISE40" s="1349"/>
      <c r="ISF40" s="1349"/>
      <c r="ISG40" s="1349"/>
      <c r="ISH40" s="1349"/>
      <c r="ISI40" s="1349"/>
      <c r="ISJ40" s="1349"/>
      <c r="ISK40" s="1349"/>
      <c r="ISL40" s="1349"/>
      <c r="ISM40" s="1349"/>
      <c r="ISN40" s="1349"/>
      <c r="ISO40" s="1349"/>
      <c r="ISP40" s="1349"/>
      <c r="ISQ40" s="1349"/>
      <c r="ISR40" s="1349"/>
      <c r="ISS40" s="1349"/>
      <c r="IST40" s="1349"/>
      <c r="ISU40" s="1349"/>
      <c r="ISV40" s="1349"/>
      <c r="ISW40" s="1349"/>
      <c r="ISX40" s="1349"/>
      <c r="ISY40" s="1349"/>
      <c r="ISZ40" s="1349"/>
      <c r="ITA40" s="1349"/>
      <c r="ITB40" s="1349"/>
      <c r="ITC40" s="1349"/>
      <c r="ITD40" s="1349"/>
      <c r="ITE40" s="1349"/>
      <c r="ITF40" s="1349"/>
      <c r="ITG40" s="1349"/>
      <c r="ITH40" s="1349"/>
      <c r="ITI40" s="1349"/>
      <c r="ITJ40" s="1349"/>
      <c r="ITK40" s="1349"/>
      <c r="ITL40" s="1349"/>
      <c r="ITM40" s="1349"/>
      <c r="ITN40" s="1349"/>
      <c r="ITO40" s="1349"/>
      <c r="ITP40" s="1349"/>
      <c r="ITQ40" s="1349"/>
      <c r="ITR40" s="1349"/>
      <c r="ITS40" s="1349"/>
      <c r="ITT40" s="1349"/>
      <c r="ITU40" s="1349"/>
      <c r="ITV40" s="1349"/>
      <c r="ITW40" s="1349"/>
      <c r="ITX40" s="1349"/>
      <c r="ITY40" s="1349"/>
      <c r="ITZ40" s="1349"/>
      <c r="IUA40" s="1349"/>
      <c r="IUB40" s="1349"/>
      <c r="IUC40" s="1349"/>
      <c r="IUD40" s="1349"/>
      <c r="IUE40" s="1349"/>
      <c r="IUF40" s="1349"/>
      <c r="IUG40" s="1349"/>
      <c r="IUH40" s="1349"/>
      <c r="IUI40" s="1349"/>
      <c r="IUJ40" s="1349"/>
      <c r="IUK40" s="1349"/>
      <c r="IUL40" s="1349"/>
      <c r="IUM40" s="1349"/>
      <c r="IUN40" s="1349"/>
      <c r="IUO40" s="1349"/>
      <c r="IUP40" s="1349"/>
      <c r="IUQ40" s="1349"/>
      <c r="IUR40" s="1349"/>
      <c r="IUS40" s="1349"/>
      <c r="IUT40" s="1349"/>
      <c r="IUU40" s="1349"/>
      <c r="IUV40" s="1349"/>
      <c r="IUW40" s="1349"/>
      <c r="IUX40" s="1349"/>
      <c r="IUY40" s="1349"/>
      <c r="IUZ40" s="1349"/>
      <c r="IVA40" s="1349"/>
      <c r="IVB40" s="1349"/>
      <c r="IVC40" s="1349"/>
      <c r="IVD40" s="1349"/>
      <c r="IVE40" s="1349"/>
      <c r="IVF40" s="1349"/>
      <c r="IVG40" s="1349"/>
      <c r="IVH40" s="1349"/>
      <c r="IVI40" s="1349"/>
      <c r="IVJ40" s="1349"/>
      <c r="IVK40" s="1349"/>
      <c r="IVL40" s="1349"/>
      <c r="IVM40" s="1349"/>
      <c r="IVN40" s="1349"/>
      <c r="IVO40" s="1349"/>
      <c r="IVP40" s="1349"/>
      <c r="IVQ40" s="1349"/>
      <c r="IVR40" s="1349"/>
      <c r="IVS40" s="1349"/>
      <c r="IVT40" s="1349"/>
      <c r="IVU40" s="1349"/>
      <c r="IVV40" s="1349"/>
      <c r="IVW40" s="1349"/>
      <c r="IVX40" s="1349"/>
      <c r="IVY40" s="1349"/>
      <c r="IVZ40" s="1349"/>
      <c r="IWA40" s="1349"/>
      <c r="IWB40" s="1349"/>
      <c r="IWC40" s="1349"/>
      <c r="IWD40" s="1349"/>
      <c r="IWE40" s="1349"/>
      <c r="IWF40" s="1349"/>
      <c r="IWG40" s="1349"/>
      <c r="IWH40" s="1349"/>
      <c r="IWI40" s="1349"/>
      <c r="IWJ40" s="1349"/>
      <c r="IWK40" s="1349"/>
      <c r="IWL40" s="1349"/>
      <c r="IWM40" s="1349"/>
      <c r="IWN40" s="1349"/>
      <c r="IWO40" s="1349"/>
      <c r="IWP40" s="1349"/>
      <c r="IWQ40" s="1349"/>
      <c r="IWR40" s="1349"/>
      <c r="IWS40" s="1349"/>
      <c r="IWT40" s="1349"/>
      <c r="IWU40" s="1349"/>
      <c r="IWV40" s="1349"/>
      <c r="IWW40" s="1349"/>
      <c r="IWX40" s="1349"/>
      <c r="IWY40" s="1349"/>
      <c r="IWZ40" s="1349"/>
      <c r="IXA40" s="1349"/>
      <c r="IXB40" s="1349"/>
      <c r="IXC40" s="1349"/>
      <c r="IXD40" s="1349"/>
      <c r="IXE40" s="1349"/>
      <c r="IXF40" s="1349"/>
      <c r="IXG40" s="1349"/>
      <c r="IXH40" s="1349"/>
      <c r="IXI40" s="1349"/>
      <c r="IXJ40" s="1349"/>
      <c r="IXK40" s="1349"/>
      <c r="IXL40" s="1349"/>
      <c r="IXM40" s="1349"/>
      <c r="IXN40" s="1349"/>
      <c r="IXO40" s="1349"/>
      <c r="IXP40" s="1349"/>
      <c r="IXQ40" s="1349"/>
      <c r="IXR40" s="1349"/>
      <c r="IXS40" s="1349"/>
      <c r="IXT40" s="1349"/>
      <c r="IXU40" s="1349"/>
      <c r="IXV40" s="1349"/>
      <c r="IXW40" s="1349"/>
      <c r="IXX40" s="1349"/>
      <c r="IXY40" s="1349"/>
      <c r="IXZ40" s="1349"/>
      <c r="IYA40" s="1349"/>
      <c r="IYB40" s="1349"/>
      <c r="IYC40" s="1349"/>
      <c r="IYD40" s="1349"/>
      <c r="IYE40" s="1349"/>
      <c r="IYF40" s="1349"/>
      <c r="IYG40" s="1349"/>
      <c r="IYH40" s="1349"/>
      <c r="IYI40" s="1349"/>
      <c r="IYJ40" s="1349"/>
      <c r="IYK40" s="1349"/>
      <c r="IYL40" s="1349"/>
      <c r="IYM40" s="1349"/>
      <c r="IYN40" s="1349"/>
      <c r="IYO40" s="1349"/>
      <c r="IYP40" s="1349"/>
      <c r="IYQ40" s="1349"/>
      <c r="IYR40" s="1349"/>
      <c r="IYS40" s="1349"/>
      <c r="IYT40" s="1349"/>
      <c r="IYU40" s="1349"/>
      <c r="IYV40" s="1349"/>
      <c r="IYW40" s="1349"/>
      <c r="IYX40" s="1349"/>
      <c r="IYY40" s="1349"/>
      <c r="IYZ40" s="1349"/>
      <c r="IZA40" s="1349"/>
      <c r="IZB40" s="1349"/>
      <c r="IZC40" s="1349"/>
      <c r="IZD40" s="1349"/>
      <c r="IZE40" s="1349"/>
      <c r="IZF40" s="1349"/>
      <c r="IZG40" s="1349"/>
      <c r="IZH40" s="1349"/>
      <c r="IZI40" s="1349"/>
      <c r="IZJ40" s="1349"/>
      <c r="IZK40" s="1349"/>
      <c r="IZL40" s="1349"/>
      <c r="IZM40" s="1349"/>
      <c r="IZN40" s="1349"/>
      <c r="IZO40" s="1349"/>
      <c r="IZP40" s="1349"/>
      <c r="IZQ40" s="1349"/>
      <c r="IZR40" s="1349"/>
      <c r="IZS40" s="1349"/>
      <c r="IZT40" s="1349"/>
      <c r="IZU40" s="1349"/>
      <c r="IZV40" s="1349"/>
      <c r="IZW40" s="1349"/>
      <c r="IZX40" s="1349"/>
      <c r="IZY40" s="1349"/>
      <c r="IZZ40" s="1349"/>
      <c r="JAA40" s="1349"/>
      <c r="JAB40" s="1349"/>
      <c r="JAC40" s="1349"/>
      <c r="JAD40" s="1349"/>
      <c r="JAE40" s="1349"/>
      <c r="JAF40" s="1349"/>
      <c r="JAG40" s="1349"/>
      <c r="JAH40" s="1349"/>
      <c r="JAI40" s="1349"/>
      <c r="JAJ40" s="1349"/>
      <c r="JAK40" s="1349"/>
      <c r="JAL40" s="1349"/>
      <c r="JAM40" s="1349"/>
      <c r="JAN40" s="1349"/>
      <c r="JAO40" s="1349"/>
      <c r="JAP40" s="1349"/>
      <c r="JAQ40" s="1349"/>
      <c r="JAR40" s="1349"/>
      <c r="JAS40" s="1349"/>
      <c r="JAT40" s="1349"/>
      <c r="JAU40" s="1349"/>
      <c r="JAV40" s="1349"/>
      <c r="JAW40" s="1349"/>
      <c r="JAX40" s="1349"/>
      <c r="JAY40" s="1349"/>
      <c r="JAZ40" s="1349"/>
      <c r="JBA40" s="1349"/>
      <c r="JBB40" s="1349"/>
      <c r="JBC40" s="1349"/>
      <c r="JBD40" s="1349"/>
      <c r="JBE40" s="1349"/>
      <c r="JBF40" s="1349"/>
      <c r="JBG40" s="1349"/>
      <c r="JBH40" s="1349"/>
      <c r="JBI40" s="1349"/>
      <c r="JBJ40" s="1349"/>
      <c r="JBK40" s="1349"/>
      <c r="JBL40" s="1349"/>
      <c r="JBM40" s="1349"/>
      <c r="JBN40" s="1349"/>
      <c r="JBO40" s="1349"/>
      <c r="JBP40" s="1349"/>
      <c r="JBQ40" s="1349"/>
      <c r="JBR40" s="1349"/>
      <c r="JBS40" s="1349"/>
      <c r="JBT40" s="1349"/>
      <c r="JBU40" s="1349"/>
      <c r="JBV40" s="1349"/>
      <c r="JBW40" s="1349"/>
      <c r="JBX40" s="1349"/>
      <c r="JBY40" s="1349"/>
      <c r="JBZ40" s="1349"/>
      <c r="JCA40" s="1349"/>
      <c r="JCB40" s="1349"/>
      <c r="JCC40" s="1349"/>
      <c r="JCD40" s="1349"/>
      <c r="JCE40" s="1349"/>
      <c r="JCF40" s="1349"/>
      <c r="JCG40" s="1349"/>
      <c r="JCH40" s="1349"/>
      <c r="JCI40" s="1349"/>
      <c r="JCJ40" s="1349"/>
      <c r="JCK40" s="1349"/>
      <c r="JCL40" s="1349"/>
      <c r="JCM40" s="1349"/>
      <c r="JCN40" s="1349"/>
      <c r="JCO40" s="1349"/>
      <c r="JCP40" s="1349"/>
      <c r="JCQ40" s="1349"/>
      <c r="JCR40" s="1349"/>
      <c r="JCS40" s="1349"/>
      <c r="JCT40" s="1349"/>
      <c r="JCU40" s="1349"/>
      <c r="JCV40" s="1349"/>
      <c r="JCW40" s="1349"/>
      <c r="JCX40" s="1349"/>
      <c r="JCY40" s="1349"/>
      <c r="JCZ40" s="1349"/>
      <c r="JDA40" s="1349"/>
      <c r="JDB40" s="1349"/>
      <c r="JDC40" s="1349"/>
      <c r="JDD40" s="1349"/>
      <c r="JDE40" s="1349"/>
      <c r="JDF40" s="1349"/>
      <c r="JDG40" s="1349"/>
      <c r="JDH40" s="1349"/>
      <c r="JDI40" s="1349"/>
      <c r="JDJ40" s="1349"/>
      <c r="JDK40" s="1349"/>
      <c r="JDL40" s="1349"/>
      <c r="JDM40" s="1349"/>
      <c r="JDN40" s="1349"/>
      <c r="JDO40" s="1349"/>
      <c r="JDP40" s="1349"/>
      <c r="JDQ40" s="1349"/>
      <c r="JDR40" s="1349"/>
      <c r="JDS40" s="1349"/>
      <c r="JDT40" s="1349"/>
      <c r="JDU40" s="1349"/>
      <c r="JDV40" s="1349"/>
      <c r="JDW40" s="1349"/>
      <c r="JDX40" s="1349"/>
      <c r="JDY40" s="1349"/>
      <c r="JDZ40" s="1349"/>
      <c r="JEA40" s="1349"/>
      <c r="JEB40" s="1349"/>
      <c r="JEC40" s="1349"/>
      <c r="JED40" s="1349"/>
      <c r="JEE40" s="1349"/>
      <c r="JEF40" s="1349"/>
      <c r="JEG40" s="1349"/>
      <c r="JEH40" s="1349"/>
      <c r="JEI40" s="1349"/>
      <c r="JEJ40" s="1349"/>
      <c r="JEK40" s="1349"/>
      <c r="JEL40" s="1349"/>
      <c r="JEM40" s="1349"/>
      <c r="JEN40" s="1349"/>
      <c r="JEO40" s="1349"/>
      <c r="JEP40" s="1349"/>
      <c r="JEQ40" s="1349"/>
      <c r="JER40" s="1349"/>
      <c r="JES40" s="1349"/>
      <c r="JET40" s="1349"/>
      <c r="JEU40" s="1349"/>
      <c r="JEV40" s="1349"/>
      <c r="JEW40" s="1349"/>
      <c r="JEX40" s="1349"/>
      <c r="JEY40" s="1349"/>
      <c r="JEZ40" s="1349"/>
      <c r="JFA40" s="1349"/>
      <c r="JFB40" s="1349"/>
      <c r="JFC40" s="1349"/>
      <c r="JFD40" s="1349"/>
      <c r="JFE40" s="1349"/>
      <c r="JFF40" s="1349"/>
      <c r="JFG40" s="1349"/>
      <c r="JFH40" s="1349"/>
      <c r="JFI40" s="1349"/>
      <c r="JFJ40" s="1349"/>
      <c r="JFK40" s="1349"/>
      <c r="JFL40" s="1349"/>
      <c r="JFM40" s="1349"/>
      <c r="JFN40" s="1349"/>
      <c r="JFO40" s="1349"/>
      <c r="JFP40" s="1349"/>
      <c r="JFQ40" s="1349"/>
      <c r="JFR40" s="1349"/>
      <c r="JFS40" s="1349"/>
      <c r="JFT40" s="1349"/>
      <c r="JFU40" s="1349"/>
      <c r="JFV40" s="1349"/>
      <c r="JFW40" s="1349"/>
      <c r="JFX40" s="1349"/>
      <c r="JFY40" s="1349"/>
      <c r="JFZ40" s="1349"/>
      <c r="JGA40" s="1349"/>
      <c r="JGB40" s="1349"/>
      <c r="JGC40" s="1349"/>
      <c r="JGD40" s="1349"/>
      <c r="JGE40" s="1349"/>
      <c r="JGF40" s="1349"/>
      <c r="JGG40" s="1349"/>
      <c r="JGH40" s="1349"/>
      <c r="JGI40" s="1349"/>
      <c r="JGJ40" s="1349"/>
      <c r="JGK40" s="1349"/>
      <c r="JGL40" s="1349"/>
      <c r="JGM40" s="1349"/>
      <c r="JGN40" s="1349"/>
      <c r="JGO40" s="1349"/>
      <c r="JGP40" s="1349"/>
      <c r="JGQ40" s="1349"/>
      <c r="JGR40" s="1349"/>
      <c r="JGS40" s="1349"/>
      <c r="JGT40" s="1349"/>
      <c r="JGU40" s="1349"/>
      <c r="JGV40" s="1349"/>
      <c r="JGW40" s="1349"/>
      <c r="JGX40" s="1349"/>
      <c r="JGY40" s="1349"/>
      <c r="JGZ40" s="1349"/>
      <c r="JHA40" s="1349"/>
      <c r="JHB40" s="1349"/>
      <c r="JHC40" s="1349"/>
      <c r="JHD40" s="1349"/>
      <c r="JHE40" s="1349"/>
      <c r="JHF40" s="1349"/>
      <c r="JHG40" s="1349"/>
      <c r="JHH40" s="1349"/>
      <c r="JHI40" s="1349"/>
      <c r="JHJ40" s="1349"/>
      <c r="JHK40" s="1349"/>
      <c r="JHL40" s="1349"/>
      <c r="JHM40" s="1349"/>
      <c r="JHN40" s="1349"/>
      <c r="JHO40" s="1349"/>
      <c r="JHP40" s="1349"/>
      <c r="JHQ40" s="1349"/>
      <c r="JHR40" s="1349"/>
      <c r="JHS40" s="1349"/>
      <c r="JHT40" s="1349"/>
      <c r="JHU40" s="1349"/>
      <c r="JHV40" s="1349"/>
      <c r="JHW40" s="1349"/>
      <c r="JHX40" s="1349"/>
      <c r="JHY40" s="1349"/>
      <c r="JHZ40" s="1349"/>
      <c r="JIA40" s="1349"/>
      <c r="JIB40" s="1349"/>
      <c r="JIC40" s="1349"/>
      <c r="JID40" s="1349"/>
      <c r="JIE40" s="1349"/>
      <c r="JIF40" s="1349"/>
      <c r="JIG40" s="1349"/>
      <c r="JIH40" s="1349"/>
      <c r="JII40" s="1349"/>
      <c r="JIJ40" s="1349"/>
      <c r="JIK40" s="1349"/>
      <c r="JIL40" s="1349"/>
      <c r="JIM40" s="1349"/>
      <c r="JIN40" s="1349"/>
      <c r="JIO40" s="1349"/>
      <c r="JIP40" s="1349"/>
      <c r="JIQ40" s="1349"/>
      <c r="JIR40" s="1349"/>
      <c r="JIS40" s="1349"/>
      <c r="JIT40" s="1349"/>
      <c r="JIU40" s="1349"/>
      <c r="JIV40" s="1349"/>
      <c r="JIW40" s="1349"/>
      <c r="JIX40" s="1349"/>
      <c r="JIY40" s="1349"/>
      <c r="JIZ40" s="1349"/>
      <c r="JJA40" s="1349"/>
      <c r="JJB40" s="1349"/>
      <c r="JJC40" s="1349"/>
      <c r="JJD40" s="1349"/>
      <c r="JJE40" s="1349"/>
      <c r="JJF40" s="1349"/>
      <c r="JJG40" s="1349"/>
      <c r="JJH40" s="1349"/>
      <c r="JJI40" s="1349"/>
      <c r="JJJ40" s="1349"/>
      <c r="JJK40" s="1349"/>
      <c r="JJL40" s="1349"/>
      <c r="JJM40" s="1349"/>
      <c r="JJN40" s="1349"/>
      <c r="JJO40" s="1349"/>
      <c r="JJP40" s="1349"/>
      <c r="JJQ40" s="1349"/>
      <c r="JJR40" s="1349"/>
      <c r="JJS40" s="1349"/>
      <c r="JJT40" s="1349"/>
      <c r="JJU40" s="1349"/>
      <c r="JJV40" s="1349"/>
      <c r="JJW40" s="1349"/>
      <c r="JJX40" s="1349"/>
      <c r="JJY40" s="1349"/>
      <c r="JJZ40" s="1349"/>
      <c r="JKA40" s="1349"/>
      <c r="JKB40" s="1349"/>
      <c r="JKC40" s="1349"/>
      <c r="JKD40" s="1349"/>
      <c r="JKE40" s="1349"/>
      <c r="JKF40" s="1349"/>
      <c r="JKG40" s="1349"/>
      <c r="JKH40" s="1349"/>
      <c r="JKI40" s="1349"/>
      <c r="JKJ40" s="1349"/>
      <c r="JKK40" s="1349"/>
      <c r="JKL40" s="1349"/>
      <c r="JKM40" s="1349"/>
      <c r="JKN40" s="1349"/>
      <c r="JKO40" s="1349"/>
      <c r="JKP40" s="1349"/>
      <c r="JKQ40" s="1349"/>
      <c r="JKR40" s="1349"/>
      <c r="JKS40" s="1349"/>
      <c r="JKT40" s="1349"/>
      <c r="JKU40" s="1349"/>
      <c r="JKV40" s="1349"/>
      <c r="JKW40" s="1349"/>
      <c r="JKX40" s="1349"/>
      <c r="JKY40" s="1349"/>
      <c r="JKZ40" s="1349"/>
      <c r="JLA40" s="1349"/>
      <c r="JLB40" s="1349"/>
      <c r="JLC40" s="1349"/>
      <c r="JLD40" s="1349"/>
      <c r="JLE40" s="1349"/>
      <c r="JLF40" s="1349"/>
      <c r="JLG40" s="1349"/>
      <c r="JLH40" s="1349"/>
      <c r="JLI40" s="1349"/>
      <c r="JLJ40" s="1349"/>
      <c r="JLK40" s="1349"/>
      <c r="JLL40" s="1349"/>
      <c r="JLM40" s="1349"/>
      <c r="JLN40" s="1349"/>
      <c r="JLO40" s="1349"/>
      <c r="JLP40" s="1349"/>
      <c r="JLQ40" s="1349"/>
      <c r="JLR40" s="1349"/>
      <c r="JLS40" s="1349"/>
      <c r="JLT40" s="1349"/>
      <c r="JLU40" s="1349"/>
      <c r="JLV40" s="1349"/>
      <c r="JLW40" s="1349"/>
      <c r="JLX40" s="1349"/>
      <c r="JLY40" s="1349"/>
      <c r="JLZ40" s="1349"/>
      <c r="JMA40" s="1349"/>
      <c r="JMB40" s="1349"/>
      <c r="JMC40" s="1349"/>
      <c r="JMD40" s="1349"/>
      <c r="JME40" s="1349"/>
      <c r="JMF40" s="1349"/>
      <c r="JMG40" s="1349"/>
      <c r="JMH40" s="1349"/>
      <c r="JMI40" s="1349"/>
      <c r="JMJ40" s="1349"/>
      <c r="JMK40" s="1349"/>
      <c r="JML40" s="1349"/>
      <c r="JMM40" s="1349"/>
      <c r="JMN40" s="1349"/>
      <c r="JMO40" s="1349"/>
      <c r="JMP40" s="1349"/>
      <c r="JMQ40" s="1349"/>
      <c r="JMR40" s="1349"/>
      <c r="JMS40" s="1349"/>
      <c r="JMT40" s="1349"/>
      <c r="JMU40" s="1349"/>
      <c r="JMV40" s="1349"/>
      <c r="JMW40" s="1349"/>
      <c r="JMX40" s="1349"/>
      <c r="JMY40" s="1349"/>
      <c r="JMZ40" s="1349"/>
      <c r="JNA40" s="1349"/>
      <c r="JNB40" s="1349"/>
      <c r="JNC40" s="1349"/>
      <c r="JND40" s="1349"/>
      <c r="JNE40" s="1349"/>
      <c r="JNF40" s="1349"/>
      <c r="JNG40" s="1349"/>
      <c r="JNH40" s="1349"/>
      <c r="JNI40" s="1349"/>
      <c r="JNJ40" s="1349"/>
      <c r="JNK40" s="1349"/>
      <c r="JNL40" s="1349"/>
      <c r="JNM40" s="1349"/>
      <c r="JNN40" s="1349"/>
      <c r="JNO40" s="1349"/>
      <c r="JNP40" s="1349"/>
      <c r="JNQ40" s="1349"/>
      <c r="JNR40" s="1349"/>
      <c r="JNS40" s="1349"/>
      <c r="JNT40" s="1349"/>
      <c r="JNU40" s="1349"/>
      <c r="JNV40" s="1349"/>
      <c r="JNW40" s="1349"/>
      <c r="JNX40" s="1349"/>
      <c r="JNY40" s="1349"/>
      <c r="JNZ40" s="1349"/>
      <c r="JOA40" s="1349"/>
      <c r="JOB40" s="1349"/>
      <c r="JOC40" s="1349"/>
      <c r="JOD40" s="1349"/>
      <c r="JOE40" s="1349"/>
      <c r="JOF40" s="1349"/>
      <c r="JOG40" s="1349"/>
      <c r="JOH40" s="1349"/>
      <c r="JOI40" s="1349"/>
      <c r="JOJ40" s="1349"/>
      <c r="JOK40" s="1349"/>
      <c r="JOL40" s="1349"/>
      <c r="JOM40" s="1349"/>
      <c r="JON40" s="1349"/>
      <c r="JOO40" s="1349"/>
      <c r="JOP40" s="1349"/>
      <c r="JOQ40" s="1349"/>
      <c r="JOR40" s="1349"/>
      <c r="JOS40" s="1349"/>
      <c r="JOT40" s="1349"/>
      <c r="JOU40" s="1349"/>
      <c r="JOV40" s="1349"/>
      <c r="JOW40" s="1349"/>
      <c r="JOX40" s="1349"/>
      <c r="JOY40" s="1349"/>
      <c r="JOZ40" s="1349"/>
      <c r="JPA40" s="1349"/>
      <c r="JPB40" s="1349"/>
      <c r="JPC40" s="1349"/>
      <c r="JPD40" s="1349"/>
      <c r="JPE40" s="1349"/>
      <c r="JPF40" s="1349"/>
      <c r="JPG40" s="1349"/>
      <c r="JPH40" s="1349"/>
      <c r="JPI40" s="1349"/>
      <c r="JPJ40" s="1349"/>
      <c r="JPK40" s="1349"/>
      <c r="JPL40" s="1349"/>
      <c r="JPM40" s="1349"/>
      <c r="JPN40" s="1349"/>
      <c r="JPO40" s="1349"/>
      <c r="JPP40" s="1349"/>
      <c r="JPQ40" s="1349"/>
      <c r="JPR40" s="1349"/>
      <c r="JPS40" s="1349"/>
      <c r="JPT40" s="1349"/>
      <c r="JPU40" s="1349"/>
      <c r="JPV40" s="1349"/>
      <c r="JPW40" s="1349"/>
      <c r="JPX40" s="1349"/>
      <c r="JPY40" s="1349"/>
      <c r="JPZ40" s="1349"/>
      <c r="JQA40" s="1349"/>
      <c r="JQB40" s="1349"/>
      <c r="JQC40" s="1349"/>
      <c r="JQD40" s="1349"/>
      <c r="JQE40" s="1349"/>
      <c r="JQF40" s="1349"/>
      <c r="JQG40" s="1349"/>
      <c r="JQH40" s="1349"/>
      <c r="JQI40" s="1349"/>
      <c r="JQJ40" s="1349"/>
      <c r="JQK40" s="1349"/>
      <c r="JQL40" s="1349"/>
      <c r="JQM40" s="1349"/>
      <c r="JQN40" s="1349"/>
      <c r="JQO40" s="1349"/>
      <c r="JQP40" s="1349"/>
      <c r="JQQ40" s="1349"/>
      <c r="JQR40" s="1349"/>
      <c r="JQS40" s="1349"/>
      <c r="JQT40" s="1349"/>
      <c r="JQU40" s="1349"/>
      <c r="JQV40" s="1349"/>
      <c r="JQW40" s="1349"/>
      <c r="JQX40" s="1349"/>
      <c r="JQY40" s="1349"/>
      <c r="JQZ40" s="1349"/>
      <c r="JRA40" s="1349"/>
      <c r="JRB40" s="1349"/>
      <c r="JRC40" s="1349"/>
      <c r="JRD40" s="1349"/>
      <c r="JRE40" s="1349"/>
      <c r="JRF40" s="1349"/>
      <c r="JRG40" s="1349"/>
      <c r="JRH40" s="1349"/>
      <c r="JRI40" s="1349"/>
      <c r="JRJ40" s="1349"/>
      <c r="JRK40" s="1349"/>
      <c r="JRL40" s="1349"/>
      <c r="JRM40" s="1349"/>
      <c r="JRN40" s="1349"/>
      <c r="JRO40" s="1349"/>
      <c r="JRP40" s="1349"/>
      <c r="JRQ40" s="1349"/>
      <c r="JRR40" s="1349"/>
      <c r="JRS40" s="1349"/>
      <c r="JRT40" s="1349"/>
      <c r="JRU40" s="1349"/>
      <c r="JRV40" s="1349"/>
      <c r="JRW40" s="1349"/>
      <c r="JRX40" s="1349"/>
      <c r="JRY40" s="1349"/>
      <c r="JRZ40" s="1349"/>
      <c r="JSA40" s="1349"/>
      <c r="JSB40" s="1349"/>
      <c r="JSC40" s="1349"/>
      <c r="JSD40" s="1349"/>
      <c r="JSE40" s="1349"/>
      <c r="JSF40" s="1349"/>
      <c r="JSG40" s="1349"/>
      <c r="JSH40" s="1349"/>
      <c r="JSI40" s="1349"/>
      <c r="JSJ40" s="1349"/>
      <c r="JSK40" s="1349"/>
      <c r="JSL40" s="1349"/>
      <c r="JSM40" s="1349"/>
      <c r="JSN40" s="1349"/>
      <c r="JSO40" s="1349"/>
      <c r="JSP40" s="1349"/>
      <c r="JSQ40" s="1349"/>
      <c r="JSR40" s="1349"/>
      <c r="JSS40" s="1349"/>
      <c r="JST40" s="1349"/>
      <c r="JSU40" s="1349"/>
      <c r="JSV40" s="1349"/>
      <c r="JSW40" s="1349"/>
      <c r="JSX40" s="1349"/>
      <c r="JSY40" s="1349"/>
      <c r="JSZ40" s="1349"/>
      <c r="JTA40" s="1349"/>
      <c r="JTB40" s="1349"/>
      <c r="JTC40" s="1349"/>
      <c r="JTD40" s="1349"/>
      <c r="JTE40" s="1349"/>
      <c r="JTF40" s="1349"/>
      <c r="JTG40" s="1349"/>
      <c r="JTH40" s="1349"/>
      <c r="JTI40" s="1349"/>
      <c r="JTJ40" s="1349"/>
      <c r="JTK40" s="1349"/>
      <c r="JTL40" s="1349"/>
      <c r="JTM40" s="1349"/>
      <c r="JTN40" s="1349"/>
      <c r="JTO40" s="1349"/>
      <c r="JTP40" s="1349"/>
      <c r="JTQ40" s="1349"/>
      <c r="JTR40" s="1349"/>
      <c r="JTS40" s="1349"/>
      <c r="JTT40" s="1349"/>
      <c r="JTU40" s="1349"/>
      <c r="JTV40" s="1349"/>
      <c r="JTW40" s="1349"/>
      <c r="JTX40" s="1349"/>
      <c r="JTY40" s="1349"/>
      <c r="JTZ40" s="1349"/>
      <c r="JUA40" s="1349"/>
      <c r="JUB40" s="1349"/>
      <c r="JUC40" s="1349"/>
      <c r="JUD40" s="1349"/>
      <c r="JUE40" s="1349"/>
      <c r="JUF40" s="1349"/>
      <c r="JUG40" s="1349"/>
      <c r="JUH40" s="1349"/>
      <c r="JUI40" s="1349"/>
      <c r="JUJ40" s="1349"/>
      <c r="JUK40" s="1349"/>
      <c r="JUL40" s="1349"/>
      <c r="JUM40" s="1349"/>
      <c r="JUN40" s="1349"/>
      <c r="JUO40" s="1349"/>
      <c r="JUP40" s="1349"/>
      <c r="JUQ40" s="1349"/>
      <c r="JUR40" s="1349"/>
      <c r="JUS40" s="1349"/>
      <c r="JUT40" s="1349"/>
      <c r="JUU40" s="1349"/>
      <c r="JUV40" s="1349"/>
      <c r="JUW40" s="1349"/>
      <c r="JUX40" s="1349"/>
      <c r="JUY40" s="1349"/>
      <c r="JUZ40" s="1349"/>
      <c r="JVA40" s="1349"/>
      <c r="JVB40" s="1349"/>
      <c r="JVC40" s="1349"/>
      <c r="JVD40" s="1349"/>
      <c r="JVE40" s="1349"/>
      <c r="JVF40" s="1349"/>
      <c r="JVG40" s="1349"/>
      <c r="JVH40" s="1349"/>
      <c r="JVI40" s="1349"/>
      <c r="JVJ40" s="1349"/>
      <c r="JVK40" s="1349"/>
      <c r="JVL40" s="1349"/>
      <c r="JVM40" s="1349"/>
      <c r="JVN40" s="1349"/>
      <c r="JVO40" s="1349"/>
      <c r="JVP40" s="1349"/>
      <c r="JVQ40" s="1349"/>
      <c r="JVR40" s="1349"/>
      <c r="JVS40" s="1349"/>
      <c r="JVT40" s="1349"/>
      <c r="JVU40" s="1349"/>
      <c r="JVV40" s="1349"/>
      <c r="JVW40" s="1349"/>
      <c r="JVX40" s="1349"/>
      <c r="JVY40" s="1349"/>
      <c r="JVZ40" s="1349"/>
      <c r="JWA40" s="1349"/>
      <c r="JWB40" s="1349"/>
      <c r="JWC40" s="1349"/>
      <c r="JWD40" s="1349"/>
      <c r="JWE40" s="1349"/>
      <c r="JWF40" s="1349"/>
      <c r="JWG40" s="1349"/>
      <c r="JWH40" s="1349"/>
      <c r="JWI40" s="1349"/>
      <c r="JWJ40" s="1349"/>
      <c r="JWK40" s="1349"/>
      <c r="JWL40" s="1349"/>
      <c r="JWM40" s="1349"/>
      <c r="JWN40" s="1349"/>
      <c r="JWO40" s="1349"/>
      <c r="JWP40" s="1349"/>
      <c r="JWQ40" s="1349"/>
      <c r="JWR40" s="1349"/>
      <c r="JWS40" s="1349"/>
      <c r="JWT40" s="1349"/>
      <c r="JWU40" s="1349"/>
      <c r="JWV40" s="1349"/>
      <c r="JWW40" s="1349"/>
      <c r="JWX40" s="1349"/>
      <c r="JWY40" s="1349"/>
      <c r="JWZ40" s="1349"/>
      <c r="JXA40" s="1349"/>
      <c r="JXB40" s="1349"/>
      <c r="JXC40" s="1349"/>
      <c r="JXD40" s="1349"/>
      <c r="JXE40" s="1349"/>
      <c r="JXF40" s="1349"/>
      <c r="JXG40" s="1349"/>
      <c r="JXH40" s="1349"/>
      <c r="JXI40" s="1349"/>
      <c r="JXJ40" s="1349"/>
      <c r="JXK40" s="1349"/>
      <c r="JXL40" s="1349"/>
      <c r="JXM40" s="1349"/>
      <c r="JXN40" s="1349"/>
      <c r="JXO40" s="1349"/>
      <c r="JXP40" s="1349"/>
      <c r="JXQ40" s="1349"/>
      <c r="JXR40" s="1349"/>
      <c r="JXS40" s="1349"/>
      <c r="JXT40" s="1349"/>
      <c r="JXU40" s="1349"/>
      <c r="JXV40" s="1349"/>
      <c r="JXW40" s="1349"/>
      <c r="JXX40" s="1349"/>
      <c r="JXY40" s="1349"/>
      <c r="JXZ40" s="1349"/>
      <c r="JYA40" s="1349"/>
      <c r="JYB40" s="1349"/>
      <c r="JYC40" s="1349"/>
      <c r="JYD40" s="1349"/>
      <c r="JYE40" s="1349"/>
      <c r="JYF40" s="1349"/>
      <c r="JYG40" s="1349"/>
      <c r="JYH40" s="1349"/>
      <c r="JYI40" s="1349"/>
      <c r="JYJ40" s="1349"/>
      <c r="JYK40" s="1349"/>
      <c r="JYL40" s="1349"/>
      <c r="JYM40" s="1349"/>
      <c r="JYN40" s="1349"/>
      <c r="JYO40" s="1349"/>
      <c r="JYP40" s="1349"/>
      <c r="JYQ40" s="1349"/>
      <c r="JYR40" s="1349"/>
      <c r="JYS40" s="1349"/>
      <c r="JYT40" s="1349"/>
      <c r="JYU40" s="1349"/>
      <c r="JYV40" s="1349"/>
      <c r="JYW40" s="1349"/>
      <c r="JYX40" s="1349"/>
      <c r="JYY40" s="1349"/>
      <c r="JYZ40" s="1349"/>
      <c r="JZA40" s="1349"/>
      <c r="JZB40" s="1349"/>
      <c r="JZC40" s="1349"/>
      <c r="JZD40" s="1349"/>
      <c r="JZE40" s="1349"/>
      <c r="JZF40" s="1349"/>
      <c r="JZG40" s="1349"/>
      <c r="JZH40" s="1349"/>
      <c r="JZI40" s="1349"/>
      <c r="JZJ40" s="1349"/>
      <c r="JZK40" s="1349"/>
      <c r="JZL40" s="1349"/>
      <c r="JZM40" s="1349"/>
      <c r="JZN40" s="1349"/>
      <c r="JZO40" s="1349"/>
      <c r="JZP40" s="1349"/>
      <c r="JZQ40" s="1349"/>
      <c r="JZR40" s="1349"/>
      <c r="JZS40" s="1349"/>
      <c r="JZT40" s="1349"/>
      <c r="JZU40" s="1349"/>
      <c r="JZV40" s="1349"/>
      <c r="JZW40" s="1349"/>
      <c r="JZX40" s="1349"/>
      <c r="JZY40" s="1349"/>
      <c r="JZZ40" s="1349"/>
      <c r="KAA40" s="1349"/>
      <c r="KAB40" s="1349"/>
      <c r="KAC40" s="1349"/>
      <c r="KAD40" s="1349"/>
      <c r="KAE40" s="1349"/>
      <c r="KAF40" s="1349"/>
      <c r="KAG40" s="1349"/>
      <c r="KAH40" s="1349"/>
      <c r="KAI40" s="1349"/>
      <c r="KAJ40" s="1349"/>
      <c r="KAK40" s="1349"/>
      <c r="KAL40" s="1349"/>
      <c r="KAM40" s="1349"/>
      <c r="KAN40" s="1349"/>
      <c r="KAO40" s="1349"/>
      <c r="KAP40" s="1349"/>
      <c r="KAQ40" s="1349"/>
      <c r="KAR40" s="1349"/>
      <c r="KAS40" s="1349"/>
      <c r="KAT40" s="1349"/>
      <c r="KAU40" s="1349"/>
      <c r="KAV40" s="1349"/>
      <c r="KAW40" s="1349"/>
      <c r="KAX40" s="1349"/>
      <c r="KAY40" s="1349"/>
      <c r="KAZ40" s="1349"/>
      <c r="KBA40" s="1349"/>
      <c r="KBB40" s="1349"/>
      <c r="KBC40" s="1349"/>
      <c r="KBD40" s="1349"/>
      <c r="KBE40" s="1349"/>
      <c r="KBF40" s="1349"/>
      <c r="KBG40" s="1349"/>
      <c r="KBH40" s="1349"/>
      <c r="KBI40" s="1349"/>
      <c r="KBJ40" s="1349"/>
      <c r="KBK40" s="1349"/>
      <c r="KBL40" s="1349"/>
      <c r="KBM40" s="1349"/>
      <c r="KBN40" s="1349"/>
      <c r="KBO40" s="1349"/>
      <c r="KBP40" s="1349"/>
      <c r="KBQ40" s="1349"/>
      <c r="KBR40" s="1349"/>
      <c r="KBS40" s="1349"/>
      <c r="KBT40" s="1349"/>
      <c r="KBU40" s="1349"/>
      <c r="KBV40" s="1349"/>
      <c r="KBW40" s="1349"/>
      <c r="KBX40" s="1349"/>
      <c r="KBY40" s="1349"/>
      <c r="KBZ40" s="1349"/>
      <c r="KCA40" s="1349"/>
      <c r="KCB40" s="1349"/>
      <c r="KCC40" s="1349"/>
      <c r="KCD40" s="1349"/>
      <c r="KCE40" s="1349"/>
      <c r="KCF40" s="1349"/>
      <c r="KCG40" s="1349"/>
      <c r="KCH40" s="1349"/>
      <c r="KCI40" s="1349"/>
      <c r="KCJ40" s="1349"/>
      <c r="KCK40" s="1349"/>
      <c r="KCL40" s="1349"/>
      <c r="KCM40" s="1349"/>
      <c r="KCN40" s="1349"/>
      <c r="KCO40" s="1349"/>
      <c r="KCP40" s="1349"/>
      <c r="KCQ40" s="1349"/>
      <c r="KCR40" s="1349"/>
      <c r="KCS40" s="1349"/>
      <c r="KCT40" s="1349"/>
      <c r="KCU40" s="1349"/>
      <c r="KCV40" s="1349"/>
      <c r="KCW40" s="1349"/>
      <c r="KCX40" s="1349"/>
      <c r="KCY40" s="1349"/>
      <c r="KCZ40" s="1349"/>
      <c r="KDA40" s="1349"/>
      <c r="KDB40" s="1349"/>
      <c r="KDC40" s="1349"/>
      <c r="KDD40" s="1349"/>
      <c r="KDE40" s="1349"/>
      <c r="KDF40" s="1349"/>
      <c r="KDG40" s="1349"/>
      <c r="KDH40" s="1349"/>
      <c r="KDI40" s="1349"/>
      <c r="KDJ40" s="1349"/>
      <c r="KDK40" s="1349"/>
      <c r="KDL40" s="1349"/>
      <c r="KDM40" s="1349"/>
      <c r="KDN40" s="1349"/>
      <c r="KDO40" s="1349"/>
      <c r="KDP40" s="1349"/>
      <c r="KDQ40" s="1349"/>
      <c r="KDR40" s="1349"/>
      <c r="KDS40" s="1349"/>
      <c r="KDT40" s="1349"/>
      <c r="KDU40" s="1349"/>
      <c r="KDV40" s="1349"/>
      <c r="KDW40" s="1349"/>
      <c r="KDX40" s="1349"/>
      <c r="KDY40" s="1349"/>
      <c r="KDZ40" s="1349"/>
      <c r="KEA40" s="1349"/>
      <c r="KEB40" s="1349"/>
      <c r="KEC40" s="1349"/>
      <c r="KED40" s="1349"/>
      <c r="KEE40" s="1349"/>
      <c r="KEF40" s="1349"/>
      <c r="KEG40" s="1349"/>
      <c r="KEH40" s="1349"/>
      <c r="KEI40" s="1349"/>
      <c r="KEJ40" s="1349"/>
      <c r="KEK40" s="1349"/>
      <c r="KEL40" s="1349"/>
      <c r="KEM40" s="1349"/>
      <c r="KEN40" s="1349"/>
      <c r="KEO40" s="1349"/>
      <c r="KEP40" s="1349"/>
      <c r="KEQ40" s="1349"/>
      <c r="KER40" s="1349"/>
      <c r="KES40" s="1349"/>
      <c r="KET40" s="1349"/>
      <c r="KEU40" s="1349"/>
      <c r="KEV40" s="1349"/>
      <c r="KEW40" s="1349"/>
      <c r="KEX40" s="1349"/>
      <c r="KEY40" s="1349"/>
      <c r="KEZ40" s="1349"/>
      <c r="KFA40" s="1349"/>
      <c r="KFB40" s="1349"/>
      <c r="KFC40" s="1349"/>
      <c r="KFD40" s="1349"/>
      <c r="KFE40" s="1349"/>
      <c r="KFF40" s="1349"/>
      <c r="KFG40" s="1349"/>
      <c r="KFH40" s="1349"/>
      <c r="KFI40" s="1349"/>
      <c r="KFJ40" s="1349"/>
      <c r="KFK40" s="1349"/>
      <c r="KFL40" s="1349"/>
      <c r="KFM40" s="1349"/>
      <c r="KFN40" s="1349"/>
      <c r="KFO40" s="1349"/>
      <c r="KFP40" s="1349"/>
      <c r="KFQ40" s="1349"/>
      <c r="KFR40" s="1349"/>
      <c r="KFS40" s="1349"/>
      <c r="KFT40" s="1349"/>
      <c r="KFU40" s="1349"/>
      <c r="KFV40" s="1349"/>
      <c r="KFW40" s="1349"/>
      <c r="KFX40" s="1349"/>
      <c r="KFY40" s="1349"/>
      <c r="KFZ40" s="1349"/>
      <c r="KGA40" s="1349"/>
      <c r="KGB40" s="1349"/>
      <c r="KGC40" s="1349"/>
      <c r="KGD40" s="1349"/>
      <c r="KGE40" s="1349"/>
      <c r="KGF40" s="1349"/>
      <c r="KGG40" s="1349"/>
      <c r="KGH40" s="1349"/>
      <c r="KGI40" s="1349"/>
      <c r="KGJ40" s="1349"/>
      <c r="KGK40" s="1349"/>
      <c r="KGL40" s="1349"/>
      <c r="KGM40" s="1349"/>
      <c r="KGN40" s="1349"/>
      <c r="KGO40" s="1349"/>
      <c r="KGP40" s="1349"/>
      <c r="KGQ40" s="1349"/>
      <c r="KGR40" s="1349"/>
      <c r="KGS40" s="1349"/>
      <c r="KGT40" s="1349"/>
      <c r="KGU40" s="1349"/>
      <c r="KGV40" s="1349"/>
      <c r="KGW40" s="1349"/>
      <c r="KGX40" s="1349"/>
      <c r="KGY40" s="1349"/>
      <c r="KGZ40" s="1349"/>
      <c r="KHA40" s="1349"/>
      <c r="KHB40" s="1349"/>
      <c r="KHC40" s="1349"/>
      <c r="KHD40" s="1349"/>
      <c r="KHE40" s="1349"/>
      <c r="KHF40" s="1349"/>
      <c r="KHG40" s="1349"/>
      <c r="KHH40" s="1349"/>
      <c r="KHI40" s="1349"/>
      <c r="KHJ40" s="1349"/>
      <c r="KHK40" s="1349"/>
      <c r="KHL40" s="1349"/>
      <c r="KHM40" s="1349"/>
      <c r="KHN40" s="1349"/>
      <c r="KHO40" s="1349"/>
      <c r="KHP40" s="1349"/>
      <c r="KHQ40" s="1349"/>
      <c r="KHR40" s="1349"/>
      <c r="KHS40" s="1349"/>
      <c r="KHT40" s="1349"/>
      <c r="KHU40" s="1349"/>
      <c r="KHV40" s="1349"/>
      <c r="KHW40" s="1349"/>
      <c r="KHX40" s="1349"/>
      <c r="KHY40" s="1349"/>
      <c r="KHZ40" s="1349"/>
      <c r="KIA40" s="1349"/>
      <c r="KIB40" s="1349"/>
      <c r="KIC40" s="1349"/>
      <c r="KID40" s="1349"/>
      <c r="KIE40" s="1349"/>
      <c r="KIF40" s="1349"/>
      <c r="KIG40" s="1349"/>
      <c r="KIH40" s="1349"/>
      <c r="KII40" s="1349"/>
      <c r="KIJ40" s="1349"/>
      <c r="KIK40" s="1349"/>
      <c r="KIL40" s="1349"/>
      <c r="KIM40" s="1349"/>
      <c r="KIN40" s="1349"/>
      <c r="KIO40" s="1349"/>
      <c r="KIP40" s="1349"/>
      <c r="KIQ40" s="1349"/>
      <c r="KIR40" s="1349"/>
      <c r="KIS40" s="1349"/>
      <c r="KIT40" s="1349"/>
      <c r="KIU40" s="1349"/>
      <c r="KIV40" s="1349"/>
      <c r="KIW40" s="1349"/>
      <c r="KIX40" s="1349"/>
      <c r="KIY40" s="1349"/>
      <c r="KIZ40" s="1349"/>
      <c r="KJA40" s="1349"/>
      <c r="KJB40" s="1349"/>
      <c r="KJC40" s="1349"/>
      <c r="KJD40" s="1349"/>
      <c r="KJE40" s="1349"/>
      <c r="KJF40" s="1349"/>
      <c r="KJG40" s="1349"/>
      <c r="KJH40" s="1349"/>
      <c r="KJI40" s="1349"/>
      <c r="KJJ40" s="1349"/>
      <c r="KJK40" s="1349"/>
      <c r="KJL40" s="1349"/>
      <c r="KJM40" s="1349"/>
      <c r="KJN40" s="1349"/>
      <c r="KJO40" s="1349"/>
      <c r="KJP40" s="1349"/>
      <c r="KJQ40" s="1349"/>
      <c r="KJR40" s="1349"/>
      <c r="KJS40" s="1349"/>
      <c r="KJT40" s="1349"/>
      <c r="KJU40" s="1349"/>
      <c r="KJV40" s="1349"/>
      <c r="KJW40" s="1349"/>
      <c r="KJX40" s="1349"/>
      <c r="KJY40" s="1349"/>
      <c r="KJZ40" s="1349"/>
      <c r="KKA40" s="1349"/>
      <c r="KKB40" s="1349"/>
      <c r="KKC40" s="1349"/>
      <c r="KKD40" s="1349"/>
      <c r="KKE40" s="1349"/>
      <c r="KKF40" s="1349"/>
      <c r="KKG40" s="1349"/>
      <c r="KKH40" s="1349"/>
      <c r="KKI40" s="1349"/>
      <c r="KKJ40" s="1349"/>
      <c r="KKK40" s="1349"/>
      <c r="KKL40" s="1349"/>
      <c r="KKM40" s="1349"/>
      <c r="KKN40" s="1349"/>
      <c r="KKO40" s="1349"/>
      <c r="KKP40" s="1349"/>
      <c r="KKQ40" s="1349"/>
      <c r="KKR40" s="1349"/>
      <c r="KKS40" s="1349"/>
      <c r="KKT40" s="1349"/>
      <c r="KKU40" s="1349"/>
      <c r="KKV40" s="1349"/>
      <c r="KKW40" s="1349"/>
      <c r="KKX40" s="1349"/>
      <c r="KKY40" s="1349"/>
      <c r="KKZ40" s="1349"/>
      <c r="KLA40" s="1349"/>
      <c r="KLB40" s="1349"/>
      <c r="KLC40" s="1349"/>
      <c r="KLD40" s="1349"/>
      <c r="KLE40" s="1349"/>
      <c r="KLF40" s="1349"/>
      <c r="KLG40" s="1349"/>
      <c r="KLH40" s="1349"/>
      <c r="KLI40" s="1349"/>
      <c r="KLJ40" s="1349"/>
      <c r="KLK40" s="1349"/>
      <c r="KLL40" s="1349"/>
      <c r="KLM40" s="1349"/>
      <c r="KLN40" s="1349"/>
      <c r="KLO40" s="1349"/>
      <c r="KLP40" s="1349"/>
      <c r="KLQ40" s="1349"/>
      <c r="KLR40" s="1349"/>
      <c r="KLS40" s="1349"/>
      <c r="KLT40" s="1349"/>
      <c r="KLU40" s="1349"/>
      <c r="KLV40" s="1349"/>
      <c r="KLW40" s="1349"/>
      <c r="KLX40" s="1349"/>
      <c r="KLY40" s="1349"/>
      <c r="KLZ40" s="1349"/>
      <c r="KMA40" s="1349"/>
      <c r="KMB40" s="1349"/>
      <c r="KMC40" s="1349"/>
      <c r="KMD40" s="1349"/>
      <c r="KME40" s="1349"/>
      <c r="KMF40" s="1349"/>
      <c r="KMG40" s="1349"/>
      <c r="KMH40" s="1349"/>
      <c r="KMI40" s="1349"/>
      <c r="KMJ40" s="1349"/>
      <c r="KMK40" s="1349"/>
      <c r="KML40" s="1349"/>
      <c r="KMM40" s="1349"/>
      <c r="KMN40" s="1349"/>
      <c r="KMO40" s="1349"/>
      <c r="KMP40" s="1349"/>
      <c r="KMQ40" s="1349"/>
      <c r="KMR40" s="1349"/>
      <c r="KMS40" s="1349"/>
      <c r="KMT40" s="1349"/>
      <c r="KMU40" s="1349"/>
      <c r="KMV40" s="1349"/>
      <c r="KMW40" s="1349"/>
      <c r="KMX40" s="1349"/>
      <c r="KMY40" s="1349"/>
      <c r="KMZ40" s="1349"/>
      <c r="KNA40" s="1349"/>
      <c r="KNB40" s="1349"/>
      <c r="KNC40" s="1349"/>
      <c r="KND40" s="1349"/>
      <c r="KNE40" s="1349"/>
      <c r="KNF40" s="1349"/>
      <c r="KNG40" s="1349"/>
      <c r="KNH40" s="1349"/>
      <c r="KNI40" s="1349"/>
      <c r="KNJ40" s="1349"/>
      <c r="KNK40" s="1349"/>
      <c r="KNL40" s="1349"/>
      <c r="KNM40" s="1349"/>
      <c r="KNN40" s="1349"/>
      <c r="KNO40" s="1349"/>
      <c r="KNP40" s="1349"/>
      <c r="KNQ40" s="1349"/>
      <c r="KNR40" s="1349"/>
      <c r="KNS40" s="1349"/>
      <c r="KNT40" s="1349"/>
      <c r="KNU40" s="1349"/>
      <c r="KNV40" s="1349"/>
      <c r="KNW40" s="1349"/>
      <c r="KNX40" s="1349"/>
      <c r="KNY40" s="1349"/>
      <c r="KNZ40" s="1349"/>
      <c r="KOA40" s="1349"/>
      <c r="KOB40" s="1349"/>
      <c r="KOC40" s="1349"/>
      <c r="KOD40" s="1349"/>
      <c r="KOE40" s="1349"/>
      <c r="KOF40" s="1349"/>
      <c r="KOG40" s="1349"/>
      <c r="KOH40" s="1349"/>
      <c r="KOI40" s="1349"/>
      <c r="KOJ40" s="1349"/>
      <c r="KOK40" s="1349"/>
      <c r="KOL40" s="1349"/>
      <c r="KOM40" s="1349"/>
      <c r="KON40" s="1349"/>
      <c r="KOO40" s="1349"/>
      <c r="KOP40" s="1349"/>
      <c r="KOQ40" s="1349"/>
      <c r="KOR40" s="1349"/>
      <c r="KOS40" s="1349"/>
      <c r="KOT40" s="1349"/>
      <c r="KOU40" s="1349"/>
      <c r="KOV40" s="1349"/>
      <c r="KOW40" s="1349"/>
      <c r="KOX40" s="1349"/>
      <c r="KOY40" s="1349"/>
      <c r="KOZ40" s="1349"/>
      <c r="KPA40" s="1349"/>
      <c r="KPB40" s="1349"/>
      <c r="KPC40" s="1349"/>
      <c r="KPD40" s="1349"/>
      <c r="KPE40" s="1349"/>
      <c r="KPF40" s="1349"/>
      <c r="KPG40" s="1349"/>
      <c r="KPH40" s="1349"/>
      <c r="KPI40" s="1349"/>
      <c r="KPJ40" s="1349"/>
      <c r="KPK40" s="1349"/>
      <c r="KPL40" s="1349"/>
      <c r="KPM40" s="1349"/>
      <c r="KPN40" s="1349"/>
      <c r="KPO40" s="1349"/>
      <c r="KPP40" s="1349"/>
      <c r="KPQ40" s="1349"/>
      <c r="KPR40" s="1349"/>
      <c r="KPS40" s="1349"/>
      <c r="KPT40" s="1349"/>
      <c r="KPU40" s="1349"/>
      <c r="KPV40" s="1349"/>
      <c r="KPW40" s="1349"/>
      <c r="KPX40" s="1349"/>
      <c r="KPY40" s="1349"/>
      <c r="KPZ40" s="1349"/>
      <c r="KQA40" s="1349"/>
      <c r="KQB40" s="1349"/>
      <c r="KQC40" s="1349"/>
      <c r="KQD40" s="1349"/>
      <c r="KQE40" s="1349"/>
      <c r="KQF40" s="1349"/>
      <c r="KQG40" s="1349"/>
      <c r="KQH40" s="1349"/>
      <c r="KQI40" s="1349"/>
      <c r="KQJ40" s="1349"/>
      <c r="KQK40" s="1349"/>
      <c r="KQL40" s="1349"/>
      <c r="KQM40" s="1349"/>
      <c r="KQN40" s="1349"/>
      <c r="KQO40" s="1349"/>
      <c r="KQP40" s="1349"/>
      <c r="KQQ40" s="1349"/>
      <c r="KQR40" s="1349"/>
      <c r="KQS40" s="1349"/>
      <c r="KQT40" s="1349"/>
      <c r="KQU40" s="1349"/>
      <c r="KQV40" s="1349"/>
      <c r="KQW40" s="1349"/>
      <c r="KQX40" s="1349"/>
      <c r="KQY40" s="1349"/>
      <c r="KQZ40" s="1349"/>
      <c r="KRA40" s="1349"/>
      <c r="KRB40" s="1349"/>
      <c r="KRC40" s="1349"/>
      <c r="KRD40" s="1349"/>
      <c r="KRE40" s="1349"/>
      <c r="KRF40" s="1349"/>
      <c r="KRG40" s="1349"/>
      <c r="KRH40" s="1349"/>
      <c r="KRI40" s="1349"/>
      <c r="KRJ40" s="1349"/>
      <c r="KRK40" s="1349"/>
      <c r="KRL40" s="1349"/>
      <c r="KRM40" s="1349"/>
      <c r="KRN40" s="1349"/>
      <c r="KRO40" s="1349"/>
      <c r="KRP40" s="1349"/>
      <c r="KRQ40" s="1349"/>
      <c r="KRR40" s="1349"/>
      <c r="KRS40" s="1349"/>
      <c r="KRT40" s="1349"/>
      <c r="KRU40" s="1349"/>
      <c r="KRV40" s="1349"/>
      <c r="KRW40" s="1349"/>
      <c r="KRX40" s="1349"/>
      <c r="KRY40" s="1349"/>
      <c r="KRZ40" s="1349"/>
      <c r="KSA40" s="1349"/>
      <c r="KSB40" s="1349"/>
      <c r="KSC40" s="1349"/>
      <c r="KSD40" s="1349"/>
      <c r="KSE40" s="1349"/>
      <c r="KSF40" s="1349"/>
      <c r="KSG40" s="1349"/>
      <c r="KSH40" s="1349"/>
      <c r="KSI40" s="1349"/>
      <c r="KSJ40" s="1349"/>
      <c r="KSK40" s="1349"/>
      <c r="KSL40" s="1349"/>
      <c r="KSM40" s="1349"/>
      <c r="KSN40" s="1349"/>
      <c r="KSO40" s="1349"/>
      <c r="KSP40" s="1349"/>
      <c r="KSQ40" s="1349"/>
      <c r="KSR40" s="1349"/>
      <c r="KSS40" s="1349"/>
      <c r="KST40" s="1349"/>
      <c r="KSU40" s="1349"/>
      <c r="KSV40" s="1349"/>
      <c r="KSW40" s="1349"/>
      <c r="KSX40" s="1349"/>
      <c r="KSY40" s="1349"/>
      <c r="KSZ40" s="1349"/>
      <c r="KTA40" s="1349"/>
      <c r="KTB40" s="1349"/>
      <c r="KTC40" s="1349"/>
      <c r="KTD40" s="1349"/>
      <c r="KTE40" s="1349"/>
      <c r="KTF40" s="1349"/>
      <c r="KTG40" s="1349"/>
      <c r="KTH40" s="1349"/>
      <c r="KTI40" s="1349"/>
      <c r="KTJ40" s="1349"/>
      <c r="KTK40" s="1349"/>
      <c r="KTL40" s="1349"/>
      <c r="KTM40" s="1349"/>
      <c r="KTN40" s="1349"/>
      <c r="KTO40" s="1349"/>
      <c r="KTP40" s="1349"/>
      <c r="KTQ40" s="1349"/>
      <c r="KTR40" s="1349"/>
      <c r="KTS40" s="1349"/>
      <c r="KTT40" s="1349"/>
      <c r="KTU40" s="1349"/>
      <c r="KTV40" s="1349"/>
      <c r="KTW40" s="1349"/>
      <c r="KTX40" s="1349"/>
      <c r="KTY40" s="1349"/>
      <c r="KTZ40" s="1349"/>
      <c r="KUA40" s="1349"/>
      <c r="KUB40" s="1349"/>
      <c r="KUC40" s="1349"/>
      <c r="KUD40" s="1349"/>
      <c r="KUE40" s="1349"/>
      <c r="KUF40" s="1349"/>
      <c r="KUG40" s="1349"/>
      <c r="KUH40" s="1349"/>
      <c r="KUI40" s="1349"/>
      <c r="KUJ40" s="1349"/>
      <c r="KUK40" s="1349"/>
      <c r="KUL40" s="1349"/>
      <c r="KUM40" s="1349"/>
      <c r="KUN40" s="1349"/>
      <c r="KUO40" s="1349"/>
      <c r="KUP40" s="1349"/>
      <c r="KUQ40" s="1349"/>
      <c r="KUR40" s="1349"/>
      <c r="KUS40" s="1349"/>
      <c r="KUT40" s="1349"/>
      <c r="KUU40" s="1349"/>
      <c r="KUV40" s="1349"/>
      <c r="KUW40" s="1349"/>
      <c r="KUX40" s="1349"/>
      <c r="KUY40" s="1349"/>
      <c r="KUZ40" s="1349"/>
      <c r="KVA40" s="1349"/>
      <c r="KVB40" s="1349"/>
      <c r="KVC40" s="1349"/>
      <c r="KVD40" s="1349"/>
      <c r="KVE40" s="1349"/>
      <c r="KVF40" s="1349"/>
      <c r="KVG40" s="1349"/>
      <c r="KVH40" s="1349"/>
      <c r="KVI40" s="1349"/>
      <c r="KVJ40" s="1349"/>
      <c r="KVK40" s="1349"/>
      <c r="KVL40" s="1349"/>
      <c r="KVM40" s="1349"/>
      <c r="KVN40" s="1349"/>
      <c r="KVO40" s="1349"/>
      <c r="KVP40" s="1349"/>
      <c r="KVQ40" s="1349"/>
      <c r="KVR40" s="1349"/>
      <c r="KVS40" s="1349"/>
      <c r="KVT40" s="1349"/>
      <c r="KVU40" s="1349"/>
      <c r="KVV40" s="1349"/>
      <c r="KVW40" s="1349"/>
      <c r="KVX40" s="1349"/>
      <c r="KVY40" s="1349"/>
      <c r="KVZ40" s="1349"/>
      <c r="KWA40" s="1349"/>
      <c r="KWB40" s="1349"/>
      <c r="KWC40" s="1349"/>
      <c r="KWD40" s="1349"/>
      <c r="KWE40" s="1349"/>
      <c r="KWF40" s="1349"/>
      <c r="KWG40" s="1349"/>
      <c r="KWH40" s="1349"/>
      <c r="KWI40" s="1349"/>
      <c r="KWJ40" s="1349"/>
      <c r="KWK40" s="1349"/>
      <c r="KWL40" s="1349"/>
      <c r="KWM40" s="1349"/>
      <c r="KWN40" s="1349"/>
      <c r="KWO40" s="1349"/>
      <c r="KWP40" s="1349"/>
      <c r="KWQ40" s="1349"/>
      <c r="KWR40" s="1349"/>
      <c r="KWS40" s="1349"/>
      <c r="KWT40" s="1349"/>
      <c r="KWU40" s="1349"/>
      <c r="KWV40" s="1349"/>
      <c r="KWW40" s="1349"/>
      <c r="KWX40" s="1349"/>
      <c r="KWY40" s="1349"/>
      <c r="KWZ40" s="1349"/>
      <c r="KXA40" s="1349"/>
      <c r="KXB40" s="1349"/>
      <c r="KXC40" s="1349"/>
      <c r="KXD40" s="1349"/>
      <c r="KXE40" s="1349"/>
      <c r="KXF40" s="1349"/>
      <c r="KXG40" s="1349"/>
      <c r="KXH40" s="1349"/>
      <c r="KXI40" s="1349"/>
      <c r="KXJ40" s="1349"/>
      <c r="KXK40" s="1349"/>
      <c r="KXL40" s="1349"/>
      <c r="KXM40" s="1349"/>
      <c r="KXN40" s="1349"/>
      <c r="KXO40" s="1349"/>
      <c r="KXP40" s="1349"/>
      <c r="KXQ40" s="1349"/>
      <c r="KXR40" s="1349"/>
      <c r="KXS40" s="1349"/>
      <c r="KXT40" s="1349"/>
      <c r="KXU40" s="1349"/>
      <c r="KXV40" s="1349"/>
      <c r="KXW40" s="1349"/>
      <c r="KXX40" s="1349"/>
      <c r="KXY40" s="1349"/>
      <c r="KXZ40" s="1349"/>
      <c r="KYA40" s="1349"/>
      <c r="KYB40" s="1349"/>
      <c r="KYC40" s="1349"/>
      <c r="KYD40" s="1349"/>
      <c r="KYE40" s="1349"/>
      <c r="KYF40" s="1349"/>
      <c r="KYG40" s="1349"/>
      <c r="KYH40" s="1349"/>
      <c r="KYI40" s="1349"/>
      <c r="KYJ40" s="1349"/>
      <c r="KYK40" s="1349"/>
      <c r="KYL40" s="1349"/>
      <c r="KYM40" s="1349"/>
      <c r="KYN40" s="1349"/>
      <c r="KYO40" s="1349"/>
      <c r="KYP40" s="1349"/>
      <c r="KYQ40" s="1349"/>
      <c r="KYR40" s="1349"/>
      <c r="KYS40" s="1349"/>
      <c r="KYT40" s="1349"/>
      <c r="KYU40" s="1349"/>
      <c r="KYV40" s="1349"/>
      <c r="KYW40" s="1349"/>
      <c r="KYX40" s="1349"/>
      <c r="KYY40" s="1349"/>
      <c r="KYZ40" s="1349"/>
      <c r="KZA40" s="1349"/>
      <c r="KZB40" s="1349"/>
      <c r="KZC40" s="1349"/>
      <c r="KZD40" s="1349"/>
      <c r="KZE40" s="1349"/>
      <c r="KZF40" s="1349"/>
      <c r="KZG40" s="1349"/>
      <c r="KZH40" s="1349"/>
      <c r="KZI40" s="1349"/>
      <c r="KZJ40" s="1349"/>
      <c r="KZK40" s="1349"/>
      <c r="KZL40" s="1349"/>
      <c r="KZM40" s="1349"/>
      <c r="KZN40" s="1349"/>
      <c r="KZO40" s="1349"/>
      <c r="KZP40" s="1349"/>
      <c r="KZQ40" s="1349"/>
      <c r="KZR40" s="1349"/>
      <c r="KZS40" s="1349"/>
      <c r="KZT40" s="1349"/>
      <c r="KZU40" s="1349"/>
      <c r="KZV40" s="1349"/>
      <c r="KZW40" s="1349"/>
      <c r="KZX40" s="1349"/>
      <c r="KZY40" s="1349"/>
      <c r="KZZ40" s="1349"/>
      <c r="LAA40" s="1349"/>
      <c r="LAB40" s="1349"/>
      <c r="LAC40" s="1349"/>
      <c r="LAD40" s="1349"/>
      <c r="LAE40" s="1349"/>
      <c r="LAF40" s="1349"/>
      <c r="LAG40" s="1349"/>
      <c r="LAH40" s="1349"/>
      <c r="LAI40" s="1349"/>
      <c r="LAJ40" s="1349"/>
      <c r="LAK40" s="1349"/>
      <c r="LAL40" s="1349"/>
      <c r="LAM40" s="1349"/>
      <c r="LAN40" s="1349"/>
      <c r="LAO40" s="1349"/>
      <c r="LAP40" s="1349"/>
      <c r="LAQ40" s="1349"/>
      <c r="LAR40" s="1349"/>
      <c r="LAS40" s="1349"/>
      <c r="LAT40" s="1349"/>
      <c r="LAU40" s="1349"/>
      <c r="LAV40" s="1349"/>
      <c r="LAW40" s="1349"/>
      <c r="LAX40" s="1349"/>
      <c r="LAY40" s="1349"/>
      <c r="LAZ40" s="1349"/>
      <c r="LBA40" s="1349"/>
      <c r="LBB40" s="1349"/>
      <c r="LBC40" s="1349"/>
      <c r="LBD40" s="1349"/>
      <c r="LBE40" s="1349"/>
      <c r="LBF40" s="1349"/>
      <c r="LBG40" s="1349"/>
      <c r="LBH40" s="1349"/>
      <c r="LBI40" s="1349"/>
      <c r="LBJ40" s="1349"/>
      <c r="LBK40" s="1349"/>
      <c r="LBL40" s="1349"/>
      <c r="LBM40" s="1349"/>
      <c r="LBN40" s="1349"/>
      <c r="LBO40" s="1349"/>
      <c r="LBP40" s="1349"/>
      <c r="LBQ40" s="1349"/>
      <c r="LBR40" s="1349"/>
      <c r="LBS40" s="1349"/>
      <c r="LBT40" s="1349"/>
      <c r="LBU40" s="1349"/>
      <c r="LBV40" s="1349"/>
      <c r="LBW40" s="1349"/>
      <c r="LBX40" s="1349"/>
      <c r="LBY40" s="1349"/>
      <c r="LBZ40" s="1349"/>
      <c r="LCA40" s="1349"/>
      <c r="LCB40" s="1349"/>
      <c r="LCC40" s="1349"/>
      <c r="LCD40" s="1349"/>
      <c r="LCE40" s="1349"/>
      <c r="LCF40" s="1349"/>
      <c r="LCG40" s="1349"/>
      <c r="LCH40" s="1349"/>
      <c r="LCI40" s="1349"/>
      <c r="LCJ40" s="1349"/>
      <c r="LCK40" s="1349"/>
      <c r="LCL40" s="1349"/>
      <c r="LCM40" s="1349"/>
      <c r="LCN40" s="1349"/>
      <c r="LCO40" s="1349"/>
      <c r="LCP40" s="1349"/>
      <c r="LCQ40" s="1349"/>
      <c r="LCR40" s="1349"/>
      <c r="LCS40" s="1349"/>
      <c r="LCT40" s="1349"/>
      <c r="LCU40" s="1349"/>
      <c r="LCV40" s="1349"/>
      <c r="LCW40" s="1349"/>
      <c r="LCX40" s="1349"/>
      <c r="LCY40" s="1349"/>
      <c r="LCZ40" s="1349"/>
      <c r="LDA40" s="1349"/>
      <c r="LDB40" s="1349"/>
      <c r="LDC40" s="1349"/>
      <c r="LDD40" s="1349"/>
      <c r="LDE40" s="1349"/>
      <c r="LDF40" s="1349"/>
      <c r="LDG40" s="1349"/>
      <c r="LDH40" s="1349"/>
      <c r="LDI40" s="1349"/>
      <c r="LDJ40" s="1349"/>
      <c r="LDK40" s="1349"/>
      <c r="LDL40" s="1349"/>
      <c r="LDM40" s="1349"/>
      <c r="LDN40" s="1349"/>
      <c r="LDO40" s="1349"/>
      <c r="LDP40" s="1349"/>
      <c r="LDQ40" s="1349"/>
      <c r="LDR40" s="1349"/>
      <c r="LDS40" s="1349"/>
      <c r="LDT40" s="1349"/>
      <c r="LDU40" s="1349"/>
      <c r="LDV40" s="1349"/>
      <c r="LDW40" s="1349"/>
      <c r="LDX40" s="1349"/>
      <c r="LDY40" s="1349"/>
      <c r="LDZ40" s="1349"/>
      <c r="LEA40" s="1349"/>
      <c r="LEB40" s="1349"/>
      <c r="LEC40" s="1349"/>
      <c r="LED40" s="1349"/>
      <c r="LEE40" s="1349"/>
      <c r="LEF40" s="1349"/>
      <c r="LEG40" s="1349"/>
      <c r="LEH40" s="1349"/>
      <c r="LEI40" s="1349"/>
      <c r="LEJ40" s="1349"/>
      <c r="LEK40" s="1349"/>
      <c r="LEL40" s="1349"/>
      <c r="LEM40" s="1349"/>
      <c r="LEN40" s="1349"/>
      <c r="LEO40" s="1349"/>
      <c r="LEP40" s="1349"/>
      <c r="LEQ40" s="1349"/>
      <c r="LER40" s="1349"/>
      <c r="LES40" s="1349"/>
      <c r="LET40" s="1349"/>
      <c r="LEU40" s="1349"/>
      <c r="LEV40" s="1349"/>
      <c r="LEW40" s="1349"/>
      <c r="LEX40" s="1349"/>
      <c r="LEY40" s="1349"/>
      <c r="LEZ40" s="1349"/>
      <c r="LFA40" s="1349"/>
      <c r="LFB40" s="1349"/>
      <c r="LFC40" s="1349"/>
      <c r="LFD40" s="1349"/>
      <c r="LFE40" s="1349"/>
      <c r="LFF40" s="1349"/>
      <c r="LFG40" s="1349"/>
      <c r="LFH40" s="1349"/>
      <c r="LFI40" s="1349"/>
      <c r="LFJ40" s="1349"/>
      <c r="LFK40" s="1349"/>
      <c r="LFL40" s="1349"/>
      <c r="LFM40" s="1349"/>
      <c r="LFN40" s="1349"/>
      <c r="LFO40" s="1349"/>
      <c r="LFP40" s="1349"/>
      <c r="LFQ40" s="1349"/>
      <c r="LFR40" s="1349"/>
      <c r="LFS40" s="1349"/>
      <c r="LFT40" s="1349"/>
      <c r="LFU40" s="1349"/>
      <c r="LFV40" s="1349"/>
      <c r="LFW40" s="1349"/>
      <c r="LFX40" s="1349"/>
      <c r="LFY40" s="1349"/>
      <c r="LFZ40" s="1349"/>
      <c r="LGA40" s="1349"/>
      <c r="LGB40" s="1349"/>
      <c r="LGC40" s="1349"/>
      <c r="LGD40" s="1349"/>
      <c r="LGE40" s="1349"/>
      <c r="LGF40" s="1349"/>
      <c r="LGG40" s="1349"/>
      <c r="LGH40" s="1349"/>
      <c r="LGI40" s="1349"/>
      <c r="LGJ40" s="1349"/>
      <c r="LGK40" s="1349"/>
      <c r="LGL40" s="1349"/>
      <c r="LGM40" s="1349"/>
      <c r="LGN40" s="1349"/>
      <c r="LGO40" s="1349"/>
      <c r="LGP40" s="1349"/>
      <c r="LGQ40" s="1349"/>
      <c r="LGR40" s="1349"/>
      <c r="LGS40" s="1349"/>
      <c r="LGT40" s="1349"/>
      <c r="LGU40" s="1349"/>
      <c r="LGV40" s="1349"/>
      <c r="LGW40" s="1349"/>
      <c r="LGX40" s="1349"/>
      <c r="LGY40" s="1349"/>
      <c r="LGZ40" s="1349"/>
      <c r="LHA40" s="1349"/>
      <c r="LHB40" s="1349"/>
      <c r="LHC40" s="1349"/>
      <c r="LHD40" s="1349"/>
      <c r="LHE40" s="1349"/>
      <c r="LHF40" s="1349"/>
      <c r="LHG40" s="1349"/>
      <c r="LHH40" s="1349"/>
      <c r="LHI40" s="1349"/>
      <c r="LHJ40" s="1349"/>
      <c r="LHK40" s="1349"/>
      <c r="LHL40" s="1349"/>
      <c r="LHM40" s="1349"/>
      <c r="LHN40" s="1349"/>
      <c r="LHO40" s="1349"/>
      <c r="LHP40" s="1349"/>
      <c r="LHQ40" s="1349"/>
      <c r="LHR40" s="1349"/>
      <c r="LHS40" s="1349"/>
      <c r="LHT40" s="1349"/>
      <c r="LHU40" s="1349"/>
      <c r="LHV40" s="1349"/>
      <c r="LHW40" s="1349"/>
      <c r="LHX40" s="1349"/>
      <c r="LHY40" s="1349"/>
      <c r="LHZ40" s="1349"/>
      <c r="LIA40" s="1349"/>
      <c r="LIB40" s="1349"/>
      <c r="LIC40" s="1349"/>
      <c r="LID40" s="1349"/>
      <c r="LIE40" s="1349"/>
      <c r="LIF40" s="1349"/>
      <c r="LIG40" s="1349"/>
      <c r="LIH40" s="1349"/>
      <c r="LII40" s="1349"/>
      <c r="LIJ40" s="1349"/>
      <c r="LIK40" s="1349"/>
      <c r="LIL40" s="1349"/>
      <c r="LIM40" s="1349"/>
      <c r="LIN40" s="1349"/>
      <c r="LIO40" s="1349"/>
      <c r="LIP40" s="1349"/>
      <c r="LIQ40" s="1349"/>
      <c r="LIR40" s="1349"/>
      <c r="LIS40" s="1349"/>
      <c r="LIT40" s="1349"/>
      <c r="LIU40" s="1349"/>
      <c r="LIV40" s="1349"/>
      <c r="LIW40" s="1349"/>
      <c r="LIX40" s="1349"/>
      <c r="LIY40" s="1349"/>
      <c r="LIZ40" s="1349"/>
      <c r="LJA40" s="1349"/>
      <c r="LJB40" s="1349"/>
      <c r="LJC40" s="1349"/>
      <c r="LJD40" s="1349"/>
      <c r="LJE40" s="1349"/>
      <c r="LJF40" s="1349"/>
      <c r="LJG40" s="1349"/>
      <c r="LJH40" s="1349"/>
      <c r="LJI40" s="1349"/>
      <c r="LJJ40" s="1349"/>
      <c r="LJK40" s="1349"/>
      <c r="LJL40" s="1349"/>
      <c r="LJM40" s="1349"/>
      <c r="LJN40" s="1349"/>
      <c r="LJO40" s="1349"/>
      <c r="LJP40" s="1349"/>
      <c r="LJQ40" s="1349"/>
      <c r="LJR40" s="1349"/>
      <c r="LJS40" s="1349"/>
      <c r="LJT40" s="1349"/>
      <c r="LJU40" s="1349"/>
      <c r="LJV40" s="1349"/>
      <c r="LJW40" s="1349"/>
      <c r="LJX40" s="1349"/>
      <c r="LJY40" s="1349"/>
      <c r="LJZ40" s="1349"/>
      <c r="LKA40" s="1349"/>
      <c r="LKB40" s="1349"/>
      <c r="LKC40" s="1349"/>
      <c r="LKD40" s="1349"/>
      <c r="LKE40" s="1349"/>
      <c r="LKF40" s="1349"/>
      <c r="LKG40" s="1349"/>
      <c r="LKH40" s="1349"/>
      <c r="LKI40" s="1349"/>
      <c r="LKJ40" s="1349"/>
      <c r="LKK40" s="1349"/>
      <c r="LKL40" s="1349"/>
      <c r="LKM40" s="1349"/>
      <c r="LKN40" s="1349"/>
      <c r="LKO40" s="1349"/>
      <c r="LKP40" s="1349"/>
      <c r="LKQ40" s="1349"/>
      <c r="LKR40" s="1349"/>
      <c r="LKS40" s="1349"/>
      <c r="LKT40" s="1349"/>
      <c r="LKU40" s="1349"/>
      <c r="LKV40" s="1349"/>
      <c r="LKW40" s="1349"/>
      <c r="LKX40" s="1349"/>
      <c r="LKY40" s="1349"/>
      <c r="LKZ40" s="1349"/>
      <c r="LLA40" s="1349"/>
      <c r="LLB40" s="1349"/>
      <c r="LLC40" s="1349"/>
      <c r="LLD40" s="1349"/>
      <c r="LLE40" s="1349"/>
      <c r="LLF40" s="1349"/>
      <c r="LLG40" s="1349"/>
      <c r="LLH40" s="1349"/>
      <c r="LLI40" s="1349"/>
      <c r="LLJ40" s="1349"/>
      <c r="LLK40" s="1349"/>
      <c r="LLL40" s="1349"/>
      <c r="LLM40" s="1349"/>
      <c r="LLN40" s="1349"/>
      <c r="LLO40" s="1349"/>
      <c r="LLP40" s="1349"/>
      <c r="LLQ40" s="1349"/>
      <c r="LLR40" s="1349"/>
      <c r="LLS40" s="1349"/>
      <c r="LLT40" s="1349"/>
      <c r="LLU40" s="1349"/>
      <c r="LLV40" s="1349"/>
      <c r="LLW40" s="1349"/>
      <c r="LLX40" s="1349"/>
      <c r="LLY40" s="1349"/>
      <c r="LLZ40" s="1349"/>
      <c r="LMA40" s="1349"/>
      <c r="LMB40" s="1349"/>
      <c r="LMC40" s="1349"/>
      <c r="LMD40" s="1349"/>
      <c r="LME40" s="1349"/>
      <c r="LMF40" s="1349"/>
      <c r="LMG40" s="1349"/>
      <c r="LMH40" s="1349"/>
      <c r="LMI40" s="1349"/>
      <c r="LMJ40" s="1349"/>
      <c r="LMK40" s="1349"/>
      <c r="LML40" s="1349"/>
      <c r="LMM40" s="1349"/>
      <c r="LMN40" s="1349"/>
      <c r="LMO40" s="1349"/>
      <c r="LMP40" s="1349"/>
      <c r="LMQ40" s="1349"/>
      <c r="LMR40" s="1349"/>
      <c r="LMS40" s="1349"/>
      <c r="LMT40" s="1349"/>
      <c r="LMU40" s="1349"/>
      <c r="LMV40" s="1349"/>
      <c r="LMW40" s="1349"/>
      <c r="LMX40" s="1349"/>
      <c r="LMY40" s="1349"/>
      <c r="LMZ40" s="1349"/>
      <c r="LNA40" s="1349"/>
      <c r="LNB40" s="1349"/>
      <c r="LNC40" s="1349"/>
      <c r="LND40" s="1349"/>
      <c r="LNE40" s="1349"/>
      <c r="LNF40" s="1349"/>
      <c r="LNG40" s="1349"/>
      <c r="LNH40" s="1349"/>
      <c r="LNI40" s="1349"/>
      <c r="LNJ40" s="1349"/>
      <c r="LNK40" s="1349"/>
      <c r="LNL40" s="1349"/>
      <c r="LNM40" s="1349"/>
      <c r="LNN40" s="1349"/>
      <c r="LNO40" s="1349"/>
      <c r="LNP40" s="1349"/>
      <c r="LNQ40" s="1349"/>
      <c r="LNR40" s="1349"/>
      <c r="LNS40" s="1349"/>
      <c r="LNT40" s="1349"/>
      <c r="LNU40" s="1349"/>
      <c r="LNV40" s="1349"/>
      <c r="LNW40" s="1349"/>
      <c r="LNX40" s="1349"/>
      <c r="LNY40" s="1349"/>
      <c r="LNZ40" s="1349"/>
      <c r="LOA40" s="1349"/>
      <c r="LOB40" s="1349"/>
      <c r="LOC40" s="1349"/>
      <c r="LOD40" s="1349"/>
      <c r="LOE40" s="1349"/>
      <c r="LOF40" s="1349"/>
      <c r="LOG40" s="1349"/>
      <c r="LOH40" s="1349"/>
      <c r="LOI40" s="1349"/>
      <c r="LOJ40" s="1349"/>
      <c r="LOK40" s="1349"/>
      <c r="LOL40" s="1349"/>
      <c r="LOM40" s="1349"/>
      <c r="LON40" s="1349"/>
      <c r="LOO40" s="1349"/>
      <c r="LOP40" s="1349"/>
      <c r="LOQ40" s="1349"/>
      <c r="LOR40" s="1349"/>
      <c r="LOS40" s="1349"/>
      <c r="LOT40" s="1349"/>
      <c r="LOU40" s="1349"/>
      <c r="LOV40" s="1349"/>
      <c r="LOW40" s="1349"/>
      <c r="LOX40" s="1349"/>
      <c r="LOY40" s="1349"/>
      <c r="LOZ40" s="1349"/>
      <c r="LPA40" s="1349"/>
      <c r="LPB40" s="1349"/>
      <c r="LPC40" s="1349"/>
      <c r="LPD40" s="1349"/>
      <c r="LPE40" s="1349"/>
      <c r="LPF40" s="1349"/>
      <c r="LPG40" s="1349"/>
      <c r="LPH40" s="1349"/>
      <c r="LPI40" s="1349"/>
      <c r="LPJ40" s="1349"/>
      <c r="LPK40" s="1349"/>
      <c r="LPL40" s="1349"/>
      <c r="LPM40" s="1349"/>
      <c r="LPN40" s="1349"/>
      <c r="LPO40" s="1349"/>
      <c r="LPP40" s="1349"/>
      <c r="LPQ40" s="1349"/>
      <c r="LPR40" s="1349"/>
      <c r="LPS40" s="1349"/>
      <c r="LPT40" s="1349"/>
      <c r="LPU40" s="1349"/>
      <c r="LPV40" s="1349"/>
      <c r="LPW40" s="1349"/>
      <c r="LPX40" s="1349"/>
      <c r="LPY40" s="1349"/>
      <c r="LPZ40" s="1349"/>
      <c r="LQA40" s="1349"/>
      <c r="LQB40" s="1349"/>
      <c r="LQC40" s="1349"/>
      <c r="LQD40" s="1349"/>
      <c r="LQE40" s="1349"/>
      <c r="LQF40" s="1349"/>
      <c r="LQG40" s="1349"/>
      <c r="LQH40" s="1349"/>
      <c r="LQI40" s="1349"/>
      <c r="LQJ40" s="1349"/>
      <c r="LQK40" s="1349"/>
      <c r="LQL40" s="1349"/>
      <c r="LQM40" s="1349"/>
      <c r="LQN40" s="1349"/>
      <c r="LQO40" s="1349"/>
      <c r="LQP40" s="1349"/>
      <c r="LQQ40" s="1349"/>
      <c r="LQR40" s="1349"/>
      <c r="LQS40" s="1349"/>
      <c r="LQT40" s="1349"/>
      <c r="LQU40" s="1349"/>
      <c r="LQV40" s="1349"/>
      <c r="LQW40" s="1349"/>
      <c r="LQX40" s="1349"/>
      <c r="LQY40" s="1349"/>
      <c r="LQZ40" s="1349"/>
      <c r="LRA40" s="1349"/>
      <c r="LRB40" s="1349"/>
      <c r="LRC40" s="1349"/>
      <c r="LRD40" s="1349"/>
      <c r="LRE40" s="1349"/>
      <c r="LRF40" s="1349"/>
      <c r="LRG40" s="1349"/>
      <c r="LRH40" s="1349"/>
      <c r="LRI40" s="1349"/>
      <c r="LRJ40" s="1349"/>
      <c r="LRK40" s="1349"/>
      <c r="LRL40" s="1349"/>
      <c r="LRM40" s="1349"/>
      <c r="LRN40" s="1349"/>
      <c r="LRO40" s="1349"/>
      <c r="LRP40" s="1349"/>
      <c r="LRQ40" s="1349"/>
      <c r="LRR40" s="1349"/>
      <c r="LRS40" s="1349"/>
      <c r="LRT40" s="1349"/>
      <c r="LRU40" s="1349"/>
      <c r="LRV40" s="1349"/>
      <c r="LRW40" s="1349"/>
      <c r="LRX40" s="1349"/>
      <c r="LRY40" s="1349"/>
      <c r="LRZ40" s="1349"/>
      <c r="LSA40" s="1349"/>
      <c r="LSB40" s="1349"/>
      <c r="LSC40" s="1349"/>
      <c r="LSD40" s="1349"/>
      <c r="LSE40" s="1349"/>
      <c r="LSF40" s="1349"/>
      <c r="LSG40" s="1349"/>
      <c r="LSH40" s="1349"/>
      <c r="LSI40" s="1349"/>
      <c r="LSJ40" s="1349"/>
      <c r="LSK40" s="1349"/>
      <c r="LSL40" s="1349"/>
      <c r="LSM40" s="1349"/>
      <c r="LSN40" s="1349"/>
      <c r="LSO40" s="1349"/>
      <c r="LSP40" s="1349"/>
      <c r="LSQ40" s="1349"/>
      <c r="LSR40" s="1349"/>
      <c r="LSS40" s="1349"/>
      <c r="LST40" s="1349"/>
      <c r="LSU40" s="1349"/>
      <c r="LSV40" s="1349"/>
      <c r="LSW40" s="1349"/>
      <c r="LSX40" s="1349"/>
      <c r="LSY40" s="1349"/>
      <c r="LSZ40" s="1349"/>
      <c r="LTA40" s="1349"/>
      <c r="LTB40" s="1349"/>
      <c r="LTC40" s="1349"/>
      <c r="LTD40" s="1349"/>
      <c r="LTE40" s="1349"/>
      <c r="LTF40" s="1349"/>
      <c r="LTG40" s="1349"/>
      <c r="LTH40" s="1349"/>
      <c r="LTI40" s="1349"/>
      <c r="LTJ40" s="1349"/>
      <c r="LTK40" s="1349"/>
      <c r="LTL40" s="1349"/>
      <c r="LTM40" s="1349"/>
      <c r="LTN40" s="1349"/>
      <c r="LTO40" s="1349"/>
      <c r="LTP40" s="1349"/>
      <c r="LTQ40" s="1349"/>
      <c r="LTR40" s="1349"/>
      <c r="LTS40" s="1349"/>
      <c r="LTT40" s="1349"/>
      <c r="LTU40" s="1349"/>
      <c r="LTV40" s="1349"/>
      <c r="LTW40" s="1349"/>
      <c r="LTX40" s="1349"/>
      <c r="LTY40" s="1349"/>
      <c r="LTZ40" s="1349"/>
      <c r="LUA40" s="1349"/>
      <c r="LUB40" s="1349"/>
      <c r="LUC40" s="1349"/>
      <c r="LUD40" s="1349"/>
      <c r="LUE40" s="1349"/>
      <c r="LUF40" s="1349"/>
      <c r="LUG40" s="1349"/>
      <c r="LUH40" s="1349"/>
      <c r="LUI40" s="1349"/>
      <c r="LUJ40" s="1349"/>
      <c r="LUK40" s="1349"/>
      <c r="LUL40" s="1349"/>
      <c r="LUM40" s="1349"/>
      <c r="LUN40" s="1349"/>
      <c r="LUO40" s="1349"/>
      <c r="LUP40" s="1349"/>
      <c r="LUQ40" s="1349"/>
      <c r="LUR40" s="1349"/>
      <c r="LUS40" s="1349"/>
      <c r="LUT40" s="1349"/>
      <c r="LUU40" s="1349"/>
      <c r="LUV40" s="1349"/>
      <c r="LUW40" s="1349"/>
      <c r="LUX40" s="1349"/>
      <c r="LUY40" s="1349"/>
      <c r="LUZ40" s="1349"/>
      <c r="LVA40" s="1349"/>
      <c r="LVB40" s="1349"/>
      <c r="LVC40" s="1349"/>
      <c r="LVD40" s="1349"/>
      <c r="LVE40" s="1349"/>
      <c r="LVF40" s="1349"/>
      <c r="LVG40" s="1349"/>
      <c r="LVH40" s="1349"/>
      <c r="LVI40" s="1349"/>
      <c r="LVJ40" s="1349"/>
      <c r="LVK40" s="1349"/>
      <c r="LVL40" s="1349"/>
      <c r="LVM40" s="1349"/>
      <c r="LVN40" s="1349"/>
      <c r="LVO40" s="1349"/>
      <c r="LVP40" s="1349"/>
      <c r="LVQ40" s="1349"/>
      <c r="LVR40" s="1349"/>
      <c r="LVS40" s="1349"/>
      <c r="LVT40" s="1349"/>
      <c r="LVU40" s="1349"/>
      <c r="LVV40" s="1349"/>
      <c r="LVW40" s="1349"/>
      <c r="LVX40" s="1349"/>
      <c r="LVY40" s="1349"/>
      <c r="LVZ40" s="1349"/>
      <c r="LWA40" s="1349"/>
      <c r="LWB40" s="1349"/>
      <c r="LWC40" s="1349"/>
      <c r="LWD40" s="1349"/>
      <c r="LWE40" s="1349"/>
      <c r="LWF40" s="1349"/>
      <c r="LWG40" s="1349"/>
      <c r="LWH40" s="1349"/>
      <c r="LWI40" s="1349"/>
      <c r="LWJ40" s="1349"/>
      <c r="LWK40" s="1349"/>
      <c r="LWL40" s="1349"/>
      <c r="LWM40" s="1349"/>
      <c r="LWN40" s="1349"/>
      <c r="LWO40" s="1349"/>
      <c r="LWP40" s="1349"/>
      <c r="LWQ40" s="1349"/>
      <c r="LWR40" s="1349"/>
      <c r="LWS40" s="1349"/>
      <c r="LWT40" s="1349"/>
      <c r="LWU40" s="1349"/>
      <c r="LWV40" s="1349"/>
      <c r="LWW40" s="1349"/>
      <c r="LWX40" s="1349"/>
      <c r="LWY40" s="1349"/>
      <c r="LWZ40" s="1349"/>
      <c r="LXA40" s="1349"/>
      <c r="LXB40" s="1349"/>
      <c r="LXC40" s="1349"/>
      <c r="LXD40" s="1349"/>
      <c r="LXE40" s="1349"/>
      <c r="LXF40" s="1349"/>
      <c r="LXG40" s="1349"/>
      <c r="LXH40" s="1349"/>
      <c r="LXI40" s="1349"/>
      <c r="LXJ40" s="1349"/>
      <c r="LXK40" s="1349"/>
      <c r="LXL40" s="1349"/>
      <c r="LXM40" s="1349"/>
      <c r="LXN40" s="1349"/>
      <c r="LXO40" s="1349"/>
      <c r="LXP40" s="1349"/>
      <c r="LXQ40" s="1349"/>
      <c r="LXR40" s="1349"/>
      <c r="LXS40" s="1349"/>
      <c r="LXT40" s="1349"/>
      <c r="LXU40" s="1349"/>
      <c r="LXV40" s="1349"/>
      <c r="LXW40" s="1349"/>
      <c r="LXX40" s="1349"/>
      <c r="LXY40" s="1349"/>
      <c r="LXZ40" s="1349"/>
      <c r="LYA40" s="1349"/>
      <c r="LYB40" s="1349"/>
      <c r="LYC40" s="1349"/>
      <c r="LYD40" s="1349"/>
      <c r="LYE40" s="1349"/>
      <c r="LYF40" s="1349"/>
      <c r="LYG40" s="1349"/>
      <c r="LYH40" s="1349"/>
      <c r="LYI40" s="1349"/>
      <c r="LYJ40" s="1349"/>
      <c r="LYK40" s="1349"/>
      <c r="LYL40" s="1349"/>
      <c r="LYM40" s="1349"/>
      <c r="LYN40" s="1349"/>
      <c r="LYO40" s="1349"/>
      <c r="LYP40" s="1349"/>
      <c r="LYQ40" s="1349"/>
      <c r="LYR40" s="1349"/>
      <c r="LYS40" s="1349"/>
      <c r="LYT40" s="1349"/>
      <c r="LYU40" s="1349"/>
      <c r="LYV40" s="1349"/>
      <c r="LYW40" s="1349"/>
      <c r="LYX40" s="1349"/>
      <c r="LYY40" s="1349"/>
      <c r="LYZ40" s="1349"/>
      <c r="LZA40" s="1349"/>
      <c r="LZB40" s="1349"/>
      <c r="LZC40" s="1349"/>
      <c r="LZD40" s="1349"/>
      <c r="LZE40" s="1349"/>
      <c r="LZF40" s="1349"/>
      <c r="LZG40" s="1349"/>
      <c r="LZH40" s="1349"/>
      <c r="LZI40" s="1349"/>
      <c r="LZJ40" s="1349"/>
      <c r="LZK40" s="1349"/>
      <c r="LZL40" s="1349"/>
      <c r="LZM40" s="1349"/>
      <c r="LZN40" s="1349"/>
      <c r="LZO40" s="1349"/>
      <c r="LZP40" s="1349"/>
      <c r="LZQ40" s="1349"/>
      <c r="LZR40" s="1349"/>
      <c r="LZS40" s="1349"/>
      <c r="LZT40" s="1349"/>
      <c r="LZU40" s="1349"/>
      <c r="LZV40" s="1349"/>
      <c r="LZW40" s="1349"/>
      <c r="LZX40" s="1349"/>
      <c r="LZY40" s="1349"/>
      <c r="LZZ40" s="1349"/>
      <c r="MAA40" s="1349"/>
      <c r="MAB40" s="1349"/>
      <c r="MAC40" s="1349"/>
      <c r="MAD40" s="1349"/>
      <c r="MAE40" s="1349"/>
      <c r="MAF40" s="1349"/>
      <c r="MAG40" s="1349"/>
      <c r="MAH40" s="1349"/>
      <c r="MAI40" s="1349"/>
      <c r="MAJ40" s="1349"/>
      <c r="MAK40" s="1349"/>
      <c r="MAL40" s="1349"/>
      <c r="MAM40" s="1349"/>
      <c r="MAN40" s="1349"/>
      <c r="MAO40" s="1349"/>
      <c r="MAP40" s="1349"/>
      <c r="MAQ40" s="1349"/>
      <c r="MAR40" s="1349"/>
      <c r="MAS40" s="1349"/>
      <c r="MAT40" s="1349"/>
      <c r="MAU40" s="1349"/>
      <c r="MAV40" s="1349"/>
      <c r="MAW40" s="1349"/>
      <c r="MAX40" s="1349"/>
      <c r="MAY40" s="1349"/>
      <c r="MAZ40" s="1349"/>
      <c r="MBA40" s="1349"/>
      <c r="MBB40" s="1349"/>
      <c r="MBC40" s="1349"/>
      <c r="MBD40" s="1349"/>
      <c r="MBE40" s="1349"/>
      <c r="MBF40" s="1349"/>
      <c r="MBG40" s="1349"/>
      <c r="MBH40" s="1349"/>
      <c r="MBI40" s="1349"/>
      <c r="MBJ40" s="1349"/>
      <c r="MBK40" s="1349"/>
      <c r="MBL40" s="1349"/>
      <c r="MBM40" s="1349"/>
      <c r="MBN40" s="1349"/>
      <c r="MBO40" s="1349"/>
      <c r="MBP40" s="1349"/>
      <c r="MBQ40" s="1349"/>
      <c r="MBR40" s="1349"/>
      <c r="MBS40" s="1349"/>
      <c r="MBT40" s="1349"/>
      <c r="MBU40" s="1349"/>
      <c r="MBV40" s="1349"/>
      <c r="MBW40" s="1349"/>
      <c r="MBX40" s="1349"/>
      <c r="MBY40" s="1349"/>
      <c r="MBZ40" s="1349"/>
      <c r="MCA40" s="1349"/>
      <c r="MCB40" s="1349"/>
      <c r="MCC40" s="1349"/>
      <c r="MCD40" s="1349"/>
      <c r="MCE40" s="1349"/>
      <c r="MCF40" s="1349"/>
      <c r="MCG40" s="1349"/>
      <c r="MCH40" s="1349"/>
      <c r="MCI40" s="1349"/>
      <c r="MCJ40" s="1349"/>
      <c r="MCK40" s="1349"/>
      <c r="MCL40" s="1349"/>
      <c r="MCM40" s="1349"/>
      <c r="MCN40" s="1349"/>
      <c r="MCO40" s="1349"/>
      <c r="MCP40" s="1349"/>
      <c r="MCQ40" s="1349"/>
      <c r="MCR40" s="1349"/>
      <c r="MCS40" s="1349"/>
      <c r="MCT40" s="1349"/>
      <c r="MCU40" s="1349"/>
      <c r="MCV40" s="1349"/>
      <c r="MCW40" s="1349"/>
      <c r="MCX40" s="1349"/>
      <c r="MCY40" s="1349"/>
      <c r="MCZ40" s="1349"/>
      <c r="MDA40" s="1349"/>
      <c r="MDB40" s="1349"/>
      <c r="MDC40" s="1349"/>
      <c r="MDD40" s="1349"/>
      <c r="MDE40" s="1349"/>
      <c r="MDF40" s="1349"/>
      <c r="MDG40" s="1349"/>
      <c r="MDH40" s="1349"/>
      <c r="MDI40" s="1349"/>
      <c r="MDJ40" s="1349"/>
      <c r="MDK40" s="1349"/>
      <c r="MDL40" s="1349"/>
      <c r="MDM40" s="1349"/>
      <c r="MDN40" s="1349"/>
      <c r="MDO40" s="1349"/>
      <c r="MDP40" s="1349"/>
      <c r="MDQ40" s="1349"/>
      <c r="MDR40" s="1349"/>
      <c r="MDS40" s="1349"/>
      <c r="MDT40" s="1349"/>
      <c r="MDU40" s="1349"/>
      <c r="MDV40" s="1349"/>
      <c r="MDW40" s="1349"/>
      <c r="MDX40" s="1349"/>
      <c r="MDY40" s="1349"/>
      <c r="MDZ40" s="1349"/>
      <c r="MEA40" s="1349"/>
      <c r="MEB40" s="1349"/>
      <c r="MEC40" s="1349"/>
      <c r="MED40" s="1349"/>
      <c r="MEE40" s="1349"/>
      <c r="MEF40" s="1349"/>
      <c r="MEG40" s="1349"/>
      <c r="MEH40" s="1349"/>
      <c r="MEI40" s="1349"/>
      <c r="MEJ40" s="1349"/>
      <c r="MEK40" s="1349"/>
      <c r="MEL40" s="1349"/>
      <c r="MEM40" s="1349"/>
      <c r="MEN40" s="1349"/>
      <c r="MEO40" s="1349"/>
      <c r="MEP40" s="1349"/>
      <c r="MEQ40" s="1349"/>
      <c r="MER40" s="1349"/>
      <c r="MES40" s="1349"/>
      <c r="MET40" s="1349"/>
      <c r="MEU40" s="1349"/>
      <c r="MEV40" s="1349"/>
      <c r="MEW40" s="1349"/>
      <c r="MEX40" s="1349"/>
      <c r="MEY40" s="1349"/>
      <c r="MEZ40" s="1349"/>
      <c r="MFA40" s="1349"/>
      <c r="MFB40" s="1349"/>
      <c r="MFC40" s="1349"/>
      <c r="MFD40" s="1349"/>
      <c r="MFE40" s="1349"/>
      <c r="MFF40" s="1349"/>
      <c r="MFG40" s="1349"/>
      <c r="MFH40" s="1349"/>
      <c r="MFI40" s="1349"/>
      <c r="MFJ40" s="1349"/>
      <c r="MFK40" s="1349"/>
      <c r="MFL40" s="1349"/>
      <c r="MFM40" s="1349"/>
      <c r="MFN40" s="1349"/>
      <c r="MFO40" s="1349"/>
      <c r="MFP40" s="1349"/>
      <c r="MFQ40" s="1349"/>
      <c r="MFR40" s="1349"/>
      <c r="MFS40" s="1349"/>
      <c r="MFT40" s="1349"/>
      <c r="MFU40" s="1349"/>
      <c r="MFV40" s="1349"/>
      <c r="MFW40" s="1349"/>
      <c r="MFX40" s="1349"/>
      <c r="MFY40" s="1349"/>
      <c r="MFZ40" s="1349"/>
      <c r="MGA40" s="1349"/>
      <c r="MGB40" s="1349"/>
      <c r="MGC40" s="1349"/>
      <c r="MGD40" s="1349"/>
      <c r="MGE40" s="1349"/>
      <c r="MGF40" s="1349"/>
      <c r="MGG40" s="1349"/>
      <c r="MGH40" s="1349"/>
      <c r="MGI40" s="1349"/>
      <c r="MGJ40" s="1349"/>
      <c r="MGK40" s="1349"/>
      <c r="MGL40" s="1349"/>
      <c r="MGM40" s="1349"/>
      <c r="MGN40" s="1349"/>
      <c r="MGO40" s="1349"/>
      <c r="MGP40" s="1349"/>
      <c r="MGQ40" s="1349"/>
      <c r="MGR40" s="1349"/>
      <c r="MGS40" s="1349"/>
      <c r="MGT40" s="1349"/>
      <c r="MGU40" s="1349"/>
      <c r="MGV40" s="1349"/>
      <c r="MGW40" s="1349"/>
      <c r="MGX40" s="1349"/>
      <c r="MGY40" s="1349"/>
      <c r="MGZ40" s="1349"/>
      <c r="MHA40" s="1349"/>
      <c r="MHB40" s="1349"/>
      <c r="MHC40" s="1349"/>
      <c r="MHD40" s="1349"/>
      <c r="MHE40" s="1349"/>
      <c r="MHF40" s="1349"/>
      <c r="MHG40" s="1349"/>
      <c r="MHH40" s="1349"/>
      <c r="MHI40" s="1349"/>
      <c r="MHJ40" s="1349"/>
      <c r="MHK40" s="1349"/>
      <c r="MHL40" s="1349"/>
      <c r="MHM40" s="1349"/>
      <c r="MHN40" s="1349"/>
      <c r="MHO40" s="1349"/>
      <c r="MHP40" s="1349"/>
      <c r="MHQ40" s="1349"/>
      <c r="MHR40" s="1349"/>
      <c r="MHS40" s="1349"/>
      <c r="MHT40" s="1349"/>
      <c r="MHU40" s="1349"/>
      <c r="MHV40" s="1349"/>
      <c r="MHW40" s="1349"/>
      <c r="MHX40" s="1349"/>
      <c r="MHY40" s="1349"/>
      <c r="MHZ40" s="1349"/>
      <c r="MIA40" s="1349"/>
      <c r="MIB40" s="1349"/>
      <c r="MIC40" s="1349"/>
      <c r="MID40" s="1349"/>
      <c r="MIE40" s="1349"/>
      <c r="MIF40" s="1349"/>
      <c r="MIG40" s="1349"/>
      <c r="MIH40" s="1349"/>
      <c r="MII40" s="1349"/>
      <c r="MIJ40" s="1349"/>
      <c r="MIK40" s="1349"/>
      <c r="MIL40" s="1349"/>
      <c r="MIM40" s="1349"/>
      <c r="MIN40" s="1349"/>
      <c r="MIO40" s="1349"/>
      <c r="MIP40" s="1349"/>
      <c r="MIQ40" s="1349"/>
      <c r="MIR40" s="1349"/>
      <c r="MIS40" s="1349"/>
      <c r="MIT40" s="1349"/>
      <c r="MIU40" s="1349"/>
      <c r="MIV40" s="1349"/>
      <c r="MIW40" s="1349"/>
      <c r="MIX40" s="1349"/>
      <c r="MIY40" s="1349"/>
      <c r="MIZ40" s="1349"/>
      <c r="MJA40" s="1349"/>
      <c r="MJB40" s="1349"/>
      <c r="MJC40" s="1349"/>
      <c r="MJD40" s="1349"/>
      <c r="MJE40" s="1349"/>
      <c r="MJF40" s="1349"/>
      <c r="MJG40" s="1349"/>
      <c r="MJH40" s="1349"/>
      <c r="MJI40" s="1349"/>
      <c r="MJJ40" s="1349"/>
      <c r="MJK40" s="1349"/>
      <c r="MJL40" s="1349"/>
      <c r="MJM40" s="1349"/>
      <c r="MJN40" s="1349"/>
      <c r="MJO40" s="1349"/>
      <c r="MJP40" s="1349"/>
      <c r="MJQ40" s="1349"/>
      <c r="MJR40" s="1349"/>
      <c r="MJS40" s="1349"/>
      <c r="MJT40" s="1349"/>
      <c r="MJU40" s="1349"/>
      <c r="MJV40" s="1349"/>
      <c r="MJW40" s="1349"/>
      <c r="MJX40" s="1349"/>
      <c r="MJY40" s="1349"/>
      <c r="MJZ40" s="1349"/>
      <c r="MKA40" s="1349"/>
      <c r="MKB40" s="1349"/>
      <c r="MKC40" s="1349"/>
      <c r="MKD40" s="1349"/>
      <c r="MKE40" s="1349"/>
      <c r="MKF40" s="1349"/>
      <c r="MKG40" s="1349"/>
      <c r="MKH40" s="1349"/>
      <c r="MKI40" s="1349"/>
      <c r="MKJ40" s="1349"/>
      <c r="MKK40" s="1349"/>
      <c r="MKL40" s="1349"/>
      <c r="MKM40" s="1349"/>
      <c r="MKN40" s="1349"/>
      <c r="MKO40" s="1349"/>
      <c r="MKP40" s="1349"/>
      <c r="MKQ40" s="1349"/>
      <c r="MKR40" s="1349"/>
      <c r="MKS40" s="1349"/>
      <c r="MKT40" s="1349"/>
      <c r="MKU40" s="1349"/>
      <c r="MKV40" s="1349"/>
      <c r="MKW40" s="1349"/>
      <c r="MKX40" s="1349"/>
      <c r="MKY40" s="1349"/>
      <c r="MKZ40" s="1349"/>
      <c r="MLA40" s="1349"/>
      <c r="MLB40" s="1349"/>
      <c r="MLC40" s="1349"/>
      <c r="MLD40" s="1349"/>
      <c r="MLE40" s="1349"/>
      <c r="MLF40" s="1349"/>
      <c r="MLG40" s="1349"/>
      <c r="MLH40" s="1349"/>
      <c r="MLI40" s="1349"/>
      <c r="MLJ40" s="1349"/>
      <c r="MLK40" s="1349"/>
      <c r="MLL40" s="1349"/>
      <c r="MLM40" s="1349"/>
      <c r="MLN40" s="1349"/>
      <c r="MLO40" s="1349"/>
      <c r="MLP40" s="1349"/>
      <c r="MLQ40" s="1349"/>
      <c r="MLR40" s="1349"/>
      <c r="MLS40" s="1349"/>
      <c r="MLT40" s="1349"/>
      <c r="MLU40" s="1349"/>
      <c r="MLV40" s="1349"/>
      <c r="MLW40" s="1349"/>
      <c r="MLX40" s="1349"/>
      <c r="MLY40" s="1349"/>
      <c r="MLZ40" s="1349"/>
      <c r="MMA40" s="1349"/>
      <c r="MMB40" s="1349"/>
      <c r="MMC40" s="1349"/>
      <c r="MMD40" s="1349"/>
      <c r="MME40" s="1349"/>
      <c r="MMF40" s="1349"/>
      <c r="MMG40" s="1349"/>
      <c r="MMH40" s="1349"/>
      <c r="MMI40" s="1349"/>
      <c r="MMJ40" s="1349"/>
      <c r="MMK40" s="1349"/>
      <c r="MML40" s="1349"/>
      <c r="MMM40" s="1349"/>
      <c r="MMN40" s="1349"/>
      <c r="MMO40" s="1349"/>
      <c r="MMP40" s="1349"/>
      <c r="MMQ40" s="1349"/>
      <c r="MMR40" s="1349"/>
      <c r="MMS40" s="1349"/>
      <c r="MMT40" s="1349"/>
      <c r="MMU40" s="1349"/>
      <c r="MMV40" s="1349"/>
      <c r="MMW40" s="1349"/>
      <c r="MMX40" s="1349"/>
      <c r="MMY40" s="1349"/>
      <c r="MMZ40" s="1349"/>
      <c r="MNA40" s="1349"/>
      <c r="MNB40" s="1349"/>
      <c r="MNC40" s="1349"/>
      <c r="MND40" s="1349"/>
      <c r="MNE40" s="1349"/>
      <c r="MNF40" s="1349"/>
      <c r="MNG40" s="1349"/>
      <c r="MNH40" s="1349"/>
      <c r="MNI40" s="1349"/>
      <c r="MNJ40" s="1349"/>
      <c r="MNK40" s="1349"/>
      <c r="MNL40" s="1349"/>
      <c r="MNM40" s="1349"/>
      <c r="MNN40" s="1349"/>
      <c r="MNO40" s="1349"/>
      <c r="MNP40" s="1349"/>
      <c r="MNQ40" s="1349"/>
      <c r="MNR40" s="1349"/>
      <c r="MNS40" s="1349"/>
      <c r="MNT40" s="1349"/>
      <c r="MNU40" s="1349"/>
      <c r="MNV40" s="1349"/>
      <c r="MNW40" s="1349"/>
      <c r="MNX40" s="1349"/>
      <c r="MNY40" s="1349"/>
      <c r="MNZ40" s="1349"/>
      <c r="MOA40" s="1349"/>
      <c r="MOB40" s="1349"/>
      <c r="MOC40" s="1349"/>
      <c r="MOD40" s="1349"/>
      <c r="MOE40" s="1349"/>
      <c r="MOF40" s="1349"/>
      <c r="MOG40" s="1349"/>
      <c r="MOH40" s="1349"/>
      <c r="MOI40" s="1349"/>
      <c r="MOJ40" s="1349"/>
      <c r="MOK40" s="1349"/>
      <c r="MOL40" s="1349"/>
      <c r="MOM40" s="1349"/>
      <c r="MON40" s="1349"/>
      <c r="MOO40" s="1349"/>
      <c r="MOP40" s="1349"/>
      <c r="MOQ40" s="1349"/>
      <c r="MOR40" s="1349"/>
      <c r="MOS40" s="1349"/>
      <c r="MOT40" s="1349"/>
      <c r="MOU40" s="1349"/>
      <c r="MOV40" s="1349"/>
      <c r="MOW40" s="1349"/>
      <c r="MOX40" s="1349"/>
      <c r="MOY40" s="1349"/>
      <c r="MOZ40" s="1349"/>
      <c r="MPA40" s="1349"/>
      <c r="MPB40" s="1349"/>
      <c r="MPC40" s="1349"/>
      <c r="MPD40" s="1349"/>
      <c r="MPE40" s="1349"/>
      <c r="MPF40" s="1349"/>
      <c r="MPG40" s="1349"/>
      <c r="MPH40" s="1349"/>
      <c r="MPI40" s="1349"/>
      <c r="MPJ40" s="1349"/>
      <c r="MPK40" s="1349"/>
      <c r="MPL40" s="1349"/>
      <c r="MPM40" s="1349"/>
      <c r="MPN40" s="1349"/>
      <c r="MPO40" s="1349"/>
      <c r="MPP40" s="1349"/>
      <c r="MPQ40" s="1349"/>
      <c r="MPR40" s="1349"/>
      <c r="MPS40" s="1349"/>
      <c r="MPT40" s="1349"/>
      <c r="MPU40" s="1349"/>
      <c r="MPV40" s="1349"/>
      <c r="MPW40" s="1349"/>
      <c r="MPX40" s="1349"/>
      <c r="MPY40" s="1349"/>
      <c r="MPZ40" s="1349"/>
      <c r="MQA40" s="1349"/>
      <c r="MQB40" s="1349"/>
      <c r="MQC40" s="1349"/>
      <c r="MQD40" s="1349"/>
      <c r="MQE40" s="1349"/>
      <c r="MQF40" s="1349"/>
      <c r="MQG40" s="1349"/>
      <c r="MQH40" s="1349"/>
      <c r="MQI40" s="1349"/>
      <c r="MQJ40" s="1349"/>
      <c r="MQK40" s="1349"/>
      <c r="MQL40" s="1349"/>
      <c r="MQM40" s="1349"/>
      <c r="MQN40" s="1349"/>
      <c r="MQO40" s="1349"/>
      <c r="MQP40" s="1349"/>
      <c r="MQQ40" s="1349"/>
      <c r="MQR40" s="1349"/>
      <c r="MQS40" s="1349"/>
      <c r="MQT40" s="1349"/>
      <c r="MQU40" s="1349"/>
      <c r="MQV40" s="1349"/>
      <c r="MQW40" s="1349"/>
      <c r="MQX40" s="1349"/>
      <c r="MQY40" s="1349"/>
      <c r="MQZ40" s="1349"/>
      <c r="MRA40" s="1349"/>
      <c r="MRB40" s="1349"/>
      <c r="MRC40" s="1349"/>
      <c r="MRD40" s="1349"/>
      <c r="MRE40" s="1349"/>
      <c r="MRF40" s="1349"/>
      <c r="MRG40" s="1349"/>
      <c r="MRH40" s="1349"/>
      <c r="MRI40" s="1349"/>
      <c r="MRJ40" s="1349"/>
      <c r="MRK40" s="1349"/>
      <c r="MRL40" s="1349"/>
      <c r="MRM40" s="1349"/>
      <c r="MRN40" s="1349"/>
      <c r="MRO40" s="1349"/>
      <c r="MRP40" s="1349"/>
      <c r="MRQ40" s="1349"/>
      <c r="MRR40" s="1349"/>
      <c r="MRS40" s="1349"/>
      <c r="MRT40" s="1349"/>
      <c r="MRU40" s="1349"/>
      <c r="MRV40" s="1349"/>
      <c r="MRW40" s="1349"/>
      <c r="MRX40" s="1349"/>
      <c r="MRY40" s="1349"/>
      <c r="MRZ40" s="1349"/>
      <c r="MSA40" s="1349"/>
      <c r="MSB40" s="1349"/>
      <c r="MSC40" s="1349"/>
      <c r="MSD40" s="1349"/>
      <c r="MSE40" s="1349"/>
      <c r="MSF40" s="1349"/>
      <c r="MSG40" s="1349"/>
      <c r="MSH40" s="1349"/>
      <c r="MSI40" s="1349"/>
      <c r="MSJ40" s="1349"/>
      <c r="MSK40" s="1349"/>
      <c r="MSL40" s="1349"/>
      <c r="MSM40" s="1349"/>
      <c r="MSN40" s="1349"/>
      <c r="MSO40" s="1349"/>
      <c r="MSP40" s="1349"/>
      <c r="MSQ40" s="1349"/>
      <c r="MSR40" s="1349"/>
      <c r="MSS40" s="1349"/>
      <c r="MST40" s="1349"/>
      <c r="MSU40" s="1349"/>
      <c r="MSV40" s="1349"/>
      <c r="MSW40" s="1349"/>
      <c r="MSX40" s="1349"/>
      <c r="MSY40" s="1349"/>
      <c r="MSZ40" s="1349"/>
      <c r="MTA40" s="1349"/>
      <c r="MTB40" s="1349"/>
      <c r="MTC40" s="1349"/>
      <c r="MTD40" s="1349"/>
      <c r="MTE40" s="1349"/>
      <c r="MTF40" s="1349"/>
      <c r="MTG40" s="1349"/>
      <c r="MTH40" s="1349"/>
      <c r="MTI40" s="1349"/>
      <c r="MTJ40" s="1349"/>
      <c r="MTK40" s="1349"/>
      <c r="MTL40" s="1349"/>
      <c r="MTM40" s="1349"/>
      <c r="MTN40" s="1349"/>
      <c r="MTO40" s="1349"/>
      <c r="MTP40" s="1349"/>
      <c r="MTQ40" s="1349"/>
      <c r="MTR40" s="1349"/>
      <c r="MTS40" s="1349"/>
      <c r="MTT40" s="1349"/>
      <c r="MTU40" s="1349"/>
      <c r="MTV40" s="1349"/>
      <c r="MTW40" s="1349"/>
      <c r="MTX40" s="1349"/>
      <c r="MTY40" s="1349"/>
      <c r="MTZ40" s="1349"/>
      <c r="MUA40" s="1349"/>
      <c r="MUB40" s="1349"/>
      <c r="MUC40" s="1349"/>
      <c r="MUD40" s="1349"/>
      <c r="MUE40" s="1349"/>
      <c r="MUF40" s="1349"/>
      <c r="MUG40" s="1349"/>
      <c r="MUH40" s="1349"/>
      <c r="MUI40" s="1349"/>
      <c r="MUJ40" s="1349"/>
      <c r="MUK40" s="1349"/>
      <c r="MUL40" s="1349"/>
      <c r="MUM40" s="1349"/>
      <c r="MUN40" s="1349"/>
      <c r="MUO40" s="1349"/>
      <c r="MUP40" s="1349"/>
      <c r="MUQ40" s="1349"/>
      <c r="MUR40" s="1349"/>
      <c r="MUS40" s="1349"/>
      <c r="MUT40" s="1349"/>
      <c r="MUU40" s="1349"/>
      <c r="MUV40" s="1349"/>
      <c r="MUW40" s="1349"/>
      <c r="MUX40" s="1349"/>
      <c r="MUY40" s="1349"/>
      <c r="MUZ40" s="1349"/>
      <c r="MVA40" s="1349"/>
      <c r="MVB40" s="1349"/>
      <c r="MVC40" s="1349"/>
      <c r="MVD40" s="1349"/>
      <c r="MVE40" s="1349"/>
      <c r="MVF40" s="1349"/>
      <c r="MVG40" s="1349"/>
      <c r="MVH40" s="1349"/>
      <c r="MVI40" s="1349"/>
      <c r="MVJ40" s="1349"/>
      <c r="MVK40" s="1349"/>
      <c r="MVL40" s="1349"/>
      <c r="MVM40" s="1349"/>
      <c r="MVN40" s="1349"/>
      <c r="MVO40" s="1349"/>
      <c r="MVP40" s="1349"/>
      <c r="MVQ40" s="1349"/>
      <c r="MVR40" s="1349"/>
      <c r="MVS40" s="1349"/>
      <c r="MVT40" s="1349"/>
      <c r="MVU40" s="1349"/>
      <c r="MVV40" s="1349"/>
      <c r="MVW40" s="1349"/>
      <c r="MVX40" s="1349"/>
      <c r="MVY40" s="1349"/>
      <c r="MVZ40" s="1349"/>
      <c r="MWA40" s="1349"/>
      <c r="MWB40" s="1349"/>
      <c r="MWC40" s="1349"/>
      <c r="MWD40" s="1349"/>
      <c r="MWE40" s="1349"/>
      <c r="MWF40" s="1349"/>
      <c r="MWG40" s="1349"/>
      <c r="MWH40" s="1349"/>
      <c r="MWI40" s="1349"/>
      <c r="MWJ40" s="1349"/>
      <c r="MWK40" s="1349"/>
      <c r="MWL40" s="1349"/>
      <c r="MWM40" s="1349"/>
      <c r="MWN40" s="1349"/>
      <c r="MWO40" s="1349"/>
      <c r="MWP40" s="1349"/>
      <c r="MWQ40" s="1349"/>
      <c r="MWR40" s="1349"/>
      <c r="MWS40" s="1349"/>
      <c r="MWT40" s="1349"/>
      <c r="MWU40" s="1349"/>
      <c r="MWV40" s="1349"/>
      <c r="MWW40" s="1349"/>
      <c r="MWX40" s="1349"/>
      <c r="MWY40" s="1349"/>
      <c r="MWZ40" s="1349"/>
      <c r="MXA40" s="1349"/>
      <c r="MXB40" s="1349"/>
      <c r="MXC40" s="1349"/>
      <c r="MXD40" s="1349"/>
      <c r="MXE40" s="1349"/>
      <c r="MXF40" s="1349"/>
      <c r="MXG40" s="1349"/>
      <c r="MXH40" s="1349"/>
      <c r="MXI40" s="1349"/>
      <c r="MXJ40" s="1349"/>
      <c r="MXK40" s="1349"/>
      <c r="MXL40" s="1349"/>
      <c r="MXM40" s="1349"/>
      <c r="MXN40" s="1349"/>
      <c r="MXO40" s="1349"/>
      <c r="MXP40" s="1349"/>
      <c r="MXQ40" s="1349"/>
      <c r="MXR40" s="1349"/>
      <c r="MXS40" s="1349"/>
      <c r="MXT40" s="1349"/>
      <c r="MXU40" s="1349"/>
      <c r="MXV40" s="1349"/>
      <c r="MXW40" s="1349"/>
      <c r="MXX40" s="1349"/>
      <c r="MXY40" s="1349"/>
      <c r="MXZ40" s="1349"/>
      <c r="MYA40" s="1349"/>
      <c r="MYB40" s="1349"/>
      <c r="MYC40" s="1349"/>
      <c r="MYD40" s="1349"/>
      <c r="MYE40" s="1349"/>
      <c r="MYF40" s="1349"/>
      <c r="MYG40" s="1349"/>
      <c r="MYH40" s="1349"/>
      <c r="MYI40" s="1349"/>
      <c r="MYJ40" s="1349"/>
      <c r="MYK40" s="1349"/>
      <c r="MYL40" s="1349"/>
      <c r="MYM40" s="1349"/>
      <c r="MYN40" s="1349"/>
      <c r="MYO40" s="1349"/>
      <c r="MYP40" s="1349"/>
      <c r="MYQ40" s="1349"/>
      <c r="MYR40" s="1349"/>
      <c r="MYS40" s="1349"/>
      <c r="MYT40" s="1349"/>
      <c r="MYU40" s="1349"/>
      <c r="MYV40" s="1349"/>
      <c r="MYW40" s="1349"/>
      <c r="MYX40" s="1349"/>
      <c r="MYY40" s="1349"/>
      <c r="MYZ40" s="1349"/>
      <c r="MZA40" s="1349"/>
      <c r="MZB40" s="1349"/>
      <c r="MZC40" s="1349"/>
      <c r="MZD40" s="1349"/>
      <c r="MZE40" s="1349"/>
      <c r="MZF40" s="1349"/>
      <c r="MZG40" s="1349"/>
      <c r="MZH40" s="1349"/>
      <c r="MZI40" s="1349"/>
      <c r="MZJ40" s="1349"/>
      <c r="MZK40" s="1349"/>
      <c r="MZL40" s="1349"/>
      <c r="MZM40" s="1349"/>
      <c r="MZN40" s="1349"/>
      <c r="MZO40" s="1349"/>
      <c r="MZP40" s="1349"/>
      <c r="MZQ40" s="1349"/>
      <c r="MZR40" s="1349"/>
      <c r="MZS40" s="1349"/>
      <c r="MZT40" s="1349"/>
      <c r="MZU40" s="1349"/>
      <c r="MZV40" s="1349"/>
      <c r="MZW40" s="1349"/>
      <c r="MZX40" s="1349"/>
      <c r="MZY40" s="1349"/>
      <c r="MZZ40" s="1349"/>
      <c r="NAA40" s="1349"/>
      <c r="NAB40" s="1349"/>
      <c r="NAC40" s="1349"/>
      <c r="NAD40" s="1349"/>
      <c r="NAE40" s="1349"/>
      <c r="NAF40" s="1349"/>
      <c r="NAG40" s="1349"/>
      <c r="NAH40" s="1349"/>
      <c r="NAI40" s="1349"/>
      <c r="NAJ40" s="1349"/>
      <c r="NAK40" s="1349"/>
      <c r="NAL40" s="1349"/>
      <c r="NAM40" s="1349"/>
      <c r="NAN40" s="1349"/>
      <c r="NAO40" s="1349"/>
      <c r="NAP40" s="1349"/>
      <c r="NAQ40" s="1349"/>
      <c r="NAR40" s="1349"/>
      <c r="NAS40" s="1349"/>
      <c r="NAT40" s="1349"/>
      <c r="NAU40" s="1349"/>
      <c r="NAV40" s="1349"/>
      <c r="NAW40" s="1349"/>
      <c r="NAX40" s="1349"/>
      <c r="NAY40" s="1349"/>
      <c r="NAZ40" s="1349"/>
      <c r="NBA40" s="1349"/>
      <c r="NBB40" s="1349"/>
      <c r="NBC40" s="1349"/>
      <c r="NBD40" s="1349"/>
      <c r="NBE40" s="1349"/>
      <c r="NBF40" s="1349"/>
      <c r="NBG40" s="1349"/>
      <c r="NBH40" s="1349"/>
      <c r="NBI40" s="1349"/>
      <c r="NBJ40" s="1349"/>
      <c r="NBK40" s="1349"/>
      <c r="NBL40" s="1349"/>
      <c r="NBM40" s="1349"/>
      <c r="NBN40" s="1349"/>
      <c r="NBO40" s="1349"/>
      <c r="NBP40" s="1349"/>
      <c r="NBQ40" s="1349"/>
      <c r="NBR40" s="1349"/>
      <c r="NBS40" s="1349"/>
      <c r="NBT40" s="1349"/>
      <c r="NBU40" s="1349"/>
      <c r="NBV40" s="1349"/>
      <c r="NBW40" s="1349"/>
      <c r="NBX40" s="1349"/>
      <c r="NBY40" s="1349"/>
      <c r="NBZ40" s="1349"/>
      <c r="NCA40" s="1349"/>
      <c r="NCB40" s="1349"/>
      <c r="NCC40" s="1349"/>
      <c r="NCD40" s="1349"/>
      <c r="NCE40" s="1349"/>
      <c r="NCF40" s="1349"/>
      <c r="NCG40" s="1349"/>
      <c r="NCH40" s="1349"/>
      <c r="NCI40" s="1349"/>
      <c r="NCJ40" s="1349"/>
      <c r="NCK40" s="1349"/>
      <c r="NCL40" s="1349"/>
      <c r="NCM40" s="1349"/>
      <c r="NCN40" s="1349"/>
      <c r="NCO40" s="1349"/>
      <c r="NCP40" s="1349"/>
      <c r="NCQ40" s="1349"/>
      <c r="NCR40" s="1349"/>
      <c r="NCS40" s="1349"/>
      <c r="NCT40" s="1349"/>
      <c r="NCU40" s="1349"/>
      <c r="NCV40" s="1349"/>
      <c r="NCW40" s="1349"/>
      <c r="NCX40" s="1349"/>
      <c r="NCY40" s="1349"/>
      <c r="NCZ40" s="1349"/>
      <c r="NDA40" s="1349"/>
      <c r="NDB40" s="1349"/>
      <c r="NDC40" s="1349"/>
      <c r="NDD40" s="1349"/>
      <c r="NDE40" s="1349"/>
      <c r="NDF40" s="1349"/>
      <c r="NDG40" s="1349"/>
      <c r="NDH40" s="1349"/>
      <c r="NDI40" s="1349"/>
      <c r="NDJ40" s="1349"/>
      <c r="NDK40" s="1349"/>
      <c r="NDL40" s="1349"/>
      <c r="NDM40" s="1349"/>
      <c r="NDN40" s="1349"/>
      <c r="NDO40" s="1349"/>
      <c r="NDP40" s="1349"/>
      <c r="NDQ40" s="1349"/>
      <c r="NDR40" s="1349"/>
      <c r="NDS40" s="1349"/>
      <c r="NDT40" s="1349"/>
      <c r="NDU40" s="1349"/>
      <c r="NDV40" s="1349"/>
      <c r="NDW40" s="1349"/>
      <c r="NDX40" s="1349"/>
      <c r="NDY40" s="1349"/>
      <c r="NDZ40" s="1349"/>
      <c r="NEA40" s="1349"/>
      <c r="NEB40" s="1349"/>
      <c r="NEC40" s="1349"/>
      <c r="NED40" s="1349"/>
      <c r="NEE40" s="1349"/>
      <c r="NEF40" s="1349"/>
      <c r="NEG40" s="1349"/>
      <c r="NEH40" s="1349"/>
      <c r="NEI40" s="1349"/>
      <c r="NEJ40" s="1349"/>
      <c r="NEK40" s="1349"/>
      <c r="NEL40" s="1349"/>
      <c r="NEM40" s="1349"/>
      <c r="NEN40" s="1349"/>
      <c r="NEO40" s="1349"/>
      <c r="NEP40" s="1349"/>
      <c r="NEQ40" s="1349"/>
      <c r="NER40" s="1349"/>
      <c r="NES40" s="1349"/>
      <c r="NET40" s="1349"/>
      <c r="NEU40" s="1349"/>
      <c r="NEV40" s="1349"/>
      <c r="NEW40" s="1349"/>
      <c r="NEX40" s="1349"/>
      <c r="NEY40" s="1349"/>
      <c r="NEZ40" s="1349"/>
      <c r="NFA40" s="1349"/>
      <c r="NFB40" s="1349"/>
      <c r="NFC40" s="1349"/>
      <c r="NFD40" s="1349"/>
      <c r="NFE40" s="1349"/>
      <c r="NFF40" s="1349"/>
      <c r="NFG40" s="1349"/>
      <c r="NFH40" s="1349"/>
      <c r="NFI40" s="1349"/>
      <c r="NFJ40" s="1349"/>
      <c r="NFK40" s="1349"/>
      <c r="NFL40" s="1349"/>
      <c r="NFM40" s="1349"/>
      <c r="NFN40" s="1349"/>
      <c r="NFO40" s="1349"/>
      <c r="NFP40" s="1349"/>
      <c r="NFQ40" s="1349"/>
      <c r="NFR40" s="1349"/>
      <c r="NFS40" s="1349"/>
      <c r="NFT40" s="1349"/>
      <c r="NFU40" s="1349"/>
      <c r="NFV40" s="1349"/>
      <c r="NFW40" s="1349"/>
      <c r="NFX40" s="1349"/>
      <c r="NFY40" s="1349"/>
      <c r="NFZ40" s="1349"/>
      <c r="NGA40" s="1349"/>
      <c r="NGB40" s="1349"/>
      <c r="NGC40" s="1349"/>
      <c r="NGD40" s="1349"/>
      <c r="NGE40" s="1349"/>
      <c r="NGF40" s="1349"/>
      <c r="NGG40" s="1349"/>
      <c r="NGH40" s="1349"/>
      <c r="NGI40" s="1349"/>
      <c r="NGJ40" s="1349"/>
      <c r="NGK40" s="1349"/>
      <c r="NGL40" s="1349"/>
      <c r="NGM40" s="1349"/>
      <c r="NGN40" s="1349"/>
      <c r="NGO40" s="1349"/>
      <c r="NGP40" s="1349"/>
      <c r="NGQ40" s="1349"/>
      <c r="NGR40" s="1349"/>
      <c r="NGS40" s="1349"/>
      <c r="NGT40" s="1349"/>
      <c r="NGU40" s="1349"/>
      <c r="NGV40" s="1349"/>
      <c r="NGW40" s="1349"/>
      <c r="NGX40" s="1349"/>
      <c r="NGY40" s="1349"/>
      <c r="NGZ40" s="1349"/>
      <c r="NHA40" s="1349"/>
      <c r="NHB40" s="1349"/>
      <c r="NHC40" s="1349"/>
      <c r="NHD40" s="1349"/>
      <c r="NHE40" s="1349"/>
      <c r="NHF40" s="1349"/>
      <c r="NHG40" s="1349"/>
      <c r="NHH40" s="1349"/>
      <c r="NHI40" s="1349"/>
      <c r="NHJ40" s="1349"/>
      <c r="NHK40" s="1349"/>
      <c r="NHL40" s="1349"/>
      <c r="NHM40" s="1349"/>
      <c r="NHN40" s="1349"/>
      <c r="NHO40" s="1349"/>
      <c r="NHP40" s="1349"/>
      <c r="NHQ40" s="1349"/>
      <c r="NHR40" s="1349"/>
      <c r="NHS40" s="1349"/>
      <c r="NHT40" s="1349"/>
      <c r="NHU40" s="1349"/>
      <c r="NHV40" s="1349"/>
      <c r="NHW40" s="1349"/>
      <c r="NHX40" s="1349"/>
      <c r="NHY40" s="1349"/>
      <c r="NHZ40" s="1349"/>
      <c r="NIA40" s="1349"/>
      <c r="NIB40" s="1349"/>
      <c r="NIC40" s="1349"/>
      <c r="NID40" s="1349"/>
      <c r="NIE40" s="1349"/>
      <c r="NIF40" s="1349"/>
      <c r="NIG40" s="1349"/>
      <c r="NIH40" s="1349"/>
      <c r="NII40" s="1349"/>
      <c r="NIJ40" s="1349"/>
      <c r="NIK40" s="1349"/>
      <c r="NIL40" s="1349"/>
      <c r="NIM40" s="1349"/>
      <c r="NIN40" s="1349"/>
      <c r="NIO40" s="1349"/>
      <c r="NIP40" s="1349"/>
      <c r="NIQ40" s="1349"/>
      <c r="NIR40" s="1349"/>
      <c r="NIS40" s="1349"/>
      <c r="NIT40" s="1349"/>
      <c r="NIU40" s="1349"/>
      <c r="NIV40" s="1349"/>
      <c r="NIW40" s="1349"/>
      <c r="NIX40" s="1349"/>
      <c r="NIY40" s="1349"/>
      <c r="NIZ40" s="1349"/>
      <c r="NJA40" s="1349"/>
      <c r="NJB40" s="1349"/>
      <c r="NJC40" s="1349"/>
      <c r="NJD40" s="1349"/>
      <c r="NJE40" s="1349"/>
      <c r="NJF40" s="1349"/>
      <c r="NJG40" s="1349"/>
      <c r="NJH40" s="1349"/>
      <c r="NJI40" s="1349"/>
      <c r="NJJ40" s="1349"/>
      <c r="NJK40" s="1349"/>
      <c r="NJL40" s="1349"/>
      <c r="NJM40" s="1349"/>
      <c r="NJN40" s="1349"/>
      <c r="NJO40" s="1349"/>
      <c r="NJP40" s="1349"/>
      <c r="NJQ40" s="1349"/>
      <c r="NJR40" s="1349"/>
      <c r="NJS40" s="1349"/>
      <c r="NJT40" s="1349"/>
      <c r="NJU40" s="1349"/>
      <c r="NJV40" s="1349"/>
      <c r="NJW40" s="1349"/>
      <c r="NJX40" s="1349"/>
      <c r="NJY40" s="1349"/>
      <c r="NJZ40" s="1349"/>
      <c r="NKA40" s="1349"/>
      <c r="NKB40" s="1349"/>
      <c r="NKC40" s="1349"/>
      <c r="NKD40" s="1349"/>
      <c r="NKE40" s="1349"/>
      <c r="NKF40" s="1349"/>
      <c r="NKG40" s="1349"/>
      <c r="NKH40" s="1349"/>
      <c r="NKI40" s="1349"/>
      <c r="NKJ40" s="1349"/>
      <c r="NKK40" s="1349"/>
      <c r="NKL40" s="1349"/>
      <c r="NKM40" s="1349"/>
      <c r="NKN40" s="1349"/>
      <c r="NKO40" s="1349"/>
      <c r="NKP40" s="1349"/>
      <c r="NKQ40" s="1349"/>
      <c r="NKR40" s="1349"/>
      <c r="NKS40" s="1349"/>
      <c r="NKT40" s="1349"/>
      <c r="NKU40" s="1349"/>
      <c r="NKV40" s="1349"/>
      <c r="NKW40" s="1349"/>
      <c r="NKX40" s="1349"/>
      <c r="NKY40" s="1349"/>
      <c r="NKZ40" s="1349"/>
      <c r="NLA40" s="1349"/>
      <c r="NLB40" s="1349"/>
      <c r="NLC40" s="1349"/>
      <c r="NLD40" s="1349"/>
      <c r="NLE40" s="1349"/>
      <c r="NLF40" s="1349"/>
      <c r="NLG40" s="1349"/>
      <c r="NLH40" s="1349"/>
      <c r="NLI40" s="1349"/>
      <c r="NLJ40" s="1349"/>
      <c r="NLK40" s="1349"/>
      <c r="NLL40" s="1349"/>
      <c r="NLM40" s="1349"/>
      <c r="NLN40" s="1349"/>
      <c r="NLO40" s="1349"/>
      <c r="NLP40" s="1349"/>
      <c r="NLQ40" s="1349"/>
      <c r="NLR40" s="1349"/>
      <c r="NLS40" s="1349"/>
      <c r="NLT40" s="1349"/>
      <c r="NLU40" s="1349"/>
      <c r="NLV40" s="1349"/>
      <c r="NLW40" s="1349"/>
      <c r="NLX40" s="1349"/>
      <c r="NLY40" s="1349"/>
      <c r="NLZ40" s="1349"/>
      <c r="NMA40" s="1349"/>
      <c r="NMB40" s="1349"/>
      <c r="NMC40" s="1349"/>
      <c r="NMD40" s="1349"/>
      <c r="NME40" s="1349"/>
      <c r="NMF40" s="1349"/>
      <c r="NMG40" s="1349"/>
      <c r="NMH40" s="1349"/>
      <c r="NMI40" s="1349"/>
      <c r="NMJ40" s="1349"/>
      <c r="NMK40" s="1349"/>
      <c r="NML40" s="1349"/>
      <c r="NMM40" s="1349"/>
      <c r="NMN40" s="1349"/>
      <c r="NMO40" s="1349"/>
      <c r="NMP40" s="1349"/>
      <c r="NMQ40" s="1349"/>
      <c r="NMR40" s="1349"/>
      <c r="NMS40" s="1349"/>
      <c r="NMT40" s="1349"/>
      <c r="NMU40" s="1349"/>
      <c r="NMV40" s="1349"/>
      <c r="NMW40" s="1349"/>
      <c r="NMX40" s="1349"/>
      <c r="NMY40" s="1349"/>
      <c r="NMZ40" s="1349"/>
      <c r="NNA40" s="1349"/>
      <c r="NNB40" s="1349"/>
      <c r="NNC40" s="1349"/>
      <c r="NND40" s="1349"/>
      <c r="NNE40" s="1349"/>
      <c r="NNF40" s="1349"/>
      <c r="NNG40" s="1349"/>
      <c r="NNH40" s="1349"/>
      <c r="NNI40" s="1349"/>
      <c r="NNJ40" s="1349"/>
      <c r="NNK40" s="1349"/>
      <c r="NNL40" s="1349"/>
      <c r="NNM40" s="1349"/>
      <c r="NNN40" s="1349"/>
      <c r="NNO40" s="1349"/>
      <c r="NNP40" s="1349"/>
      <c r="NNQ40" s="1349"/>
      <c r="NNR40" s="1349"/>
      <c r="NNS40" s="1349"/>
      <c r="NNT40" s="1349"/>
      <c r="NNU40" s="1349"/>
      <c r="NNV40" s="1349"/>
      <c r="NNW40" s="1349"/>
      <c r="NNX40" s="1349"/>
      <c r="NNY40" s="1349"/>
      <c r="NNZ40" s="1349"/>
      <c r="NOA40" s="1349"/>
      <c r="NOB40" s="1349"/>
      <c r="NOC40" s="1349"/>
      <c r="NOD40" s="1349"/>
      <c r="NOE40" s="1349"/>
      <c r="NOF40" s="1349"/>
      <c r="NOG40" s="1349"/>
      <c r="NOH40" s="1349"/>
      <c r="NOI40" s="1349"/>
      <c r="NOJ40" s="1349"/>
      <c r="NOK40" s="1349"/>
      <c r="NOL40" s="1349"/>
      <c r="NOM40" s="1349"/>
      <c r="NON40" s="1349"/>
      <c r="NOO40" s="1349"/>
      <c r="NOP40" s="1349"/>
      <c r="NOQ40" s="1349"/>
      <c r="NOR40" s="1349"/>
      <c r="NOS40" s="1349"/>
      <c r="NOT40" s="1349"/>
      <c r="NOU40" s="1349"/>
      <c r="NOV40" s="1349"/>
      <c r="NOW40" s="1349"/>
      <c r="NOX40" s="1349"/>
      <c r="NOY40" s="1349"/>
      <c r="NOZ40" s="1349"/>
      <c r="NPA40" s="1349"/>
      <c r="NPB40" s="1349"/>
      <c r="NPC40" s="1349"/>
      <c r="NPD40" s="1349"/>
      <c r="NPE40" s="1349"/>
      <c r="NPF40" s="1349"/>
      <c r="NPG40" s="1349"/>
      <c r="NPH40" s="1349"/>
      <c r="NPI40" s="1349"/>
      <c r="NPJ40" s="1349"/>
      <c r="NPK40" s="1349"/>
      <c r="NPL40" s="1349"/>
      <c r="NPM40" s="1349"/>
      <c r="NPN40" s="1349"/>
      <c r="NPO40" s="1349"/>
      <c r="NPP40" s="1349"/>
      <c r="NPQ40" s="1349"/>
      <c r="NPR40" s="1349"/>
      <c r="NPS40" s="1349"/>
      <c r="NPT40" s="1349"/>
      <c r="NPU40" s="1349"/>
      <c r="NPV40" s="1349"/>
      <c r="NPW40" s="1349"/>
      <c r="NPX40" s="1349"/>
      <c r="NPY40" s="1349"/>
      <c r="NPZ40" s="1349"/>
      <c r="NQA40" s="1349"/>
      <c r="NQB40" s="1349"/>
      <c r="NQC40" s="1349"/>
      <c r="NQD40" s="1349"/>
      <c r="NQE40" s="1349"/>
      <c r="NQF40" s="1349"/>
      <c r="NQG40" s="1349"/>
      <c r="NQH40" s="1349"/>
      <c r="NQI40" s="1349"/>
      <c r="NQJ40" s="1349"/>
      <c r="NQK40" s="1349"/>
      <c r="NQL40" s="1349"/>
      <c r="NQM40" s="1349"/>
      <c r="NQN40" s="1349"/>
      <c r="NQO40" s="1349"/>
      <c r="NQP40" s="1349"/>
      <c r="NQQ40" s="1349"/>
      <c r="NQR40" s="1349"/>
      <c r="NQS40" s="1349"/>
      <c r="NQT40" s="1349"/>
      <c r="NQU40" s="1349"/>
      <c r="NQV40" s="1349"/>
      <c r="NQW40" s="1349"/>
      <c r="NQX40" s="1349"/>
      <c r="NQY40" s="1349"/>
      <c r="NQZ40" s="1349"/>
      <c r="NRA40" s="1349"/>
      <c r="NRB40" s="1349"/>
      <c r="NRC40" s="1349"/>
      <c r="NRD40" s="1349"/>
      <c r="NRE40" s="1349"/>
      <c r="NRF40" s="1349"/>
      <c r="NRG40" s="1349"/>
      <c r="NRH40" s="1349"/>
      <c r="NRI40" s="1349"/>
      <c r="NRJ40" s="1349"/>
      <c r="NRK40" s="1349"/>
      <c r="NRL40" s="1349"/>
      <c r="NRM40" s="1349"/>
      <c r="NRN40" s="1349"/>
      <c r="NRO40" s="1349"/>
      <c r="NRP40" s="1349"/>
      <c r="NRQ40" s="1349"/>
      <c r="NRR40" s="1349"/>
      <c r="NRS40" s="1349"/>
      <c r="NRT40" s="1349"/>
      <c r="NRU40" s="1349"/>
      <c r="NRV40" s="1349"/>
      <c r="NRW40" s="1349"/>
      <c r="NRX40" s="1349"/>
      <c r="NRY40" s="1349"/>
      <c r="NRZ40" s="1349"/>
      <c r="NSA40" s="1349"/>
      <c r="NSB40" s="1349"/>
      <c r="NSC40" s="1349"/>
      <c r="NSD40" s="1349"/>
      <c r="NSE40" s="1349"/>
      <c r="NSF40" s="1349"/>
      <c r="NSG40" s="1349"/>
      <c r="NSH40" s="1349"/>
      <c r="NSI40" s="1349"/>
      <c r="NSJ40" s="1349"/>
      <c r="NSK40" s="1349"/>
      <c r="NSL40" s="1349"/>
      <c r="NSM40" s="1349"/>
      <c r="NSN40" s="1349"/>
      <c r="NSO40" s="1349"/>
      <c r="NSP40" s="1349"/>
      <c r="NSQ40" s="1349"/>
      <c r="NSR40" s="1349"/>
      <c r="NSS40" s="1349"/>
      <c r="NST40" s="1349"/>
      <c r="NSU40" s="1349"/>
      <c r="NSV40" s="1349"/>
      <c r="NSW40" s="1349"/>
      <c r="NSX40" s="1349"/>
      <c r="NSY40" s="1349"/>
      <c r="NSZ40" s="1349"/>
      <c r="NTA40" s="1349"/>
      <c r="NTB40" s="1349"/>
      <c r="NTC40" s="1349"/>
      <c r="NTD40" s="1349"/>
      <c r="NTE40" s="1349"/>
      <c r="NTF40" s="1349"/>
      <c r="NTG40" s="1349"/>
      <c r="NTH40" s="1349"/>
      <c r="NTI40" s="1349"/>
      <c r="NTJ40" s="1349"/>
      <c r="NTK40" s="1349"/>
      <c r="NTL40" s="1349"/>
      <c r="NTM40" s="1349"/>
      <c r="NTN40" s="1349"/>
      <c r="NTO40" s="1349"/>
      <c r="NTP40" s="1349"/>
      <c r="NTQ40" s="1349"/>
      <c r="NTR40" s="1349"/>
      <c r="NTS40" s="1349"/>
      <c r="NTT40" s="1349"/>
      <c r="NTU40" s="1349"/>
      <c r="NTV40" s="1349"/>
      <c r="NTW40" s="1349"/>
      <c r="NTX40" s="1349"/>
      <c r="NTY40" s="1349"/>
      <c r="NTZ40" s="1349"/>
      <c r="NUA40" s="1349"/>
      <c r="NUB40" s="1349"/>
      <c r="NUC40" s="1349"/>
      <c r="NUD40" s="1349"/>
      <c r="NUE40" s="1349"/>
      <c r="NUF40" s="1349"/>
      <c r="NUG40" s="1349"/>
      <c r="NUH40" s="1349"/>
      <c r="NUI40" s="1349"/>
      <c r="NUJ40" s="1349"/>
      <c r="NUK40" s="1349"/>
      <c r="NUL40" s="1349"/>
      <c r="NUM40" s="1349"/>
      <c r="NUN40" s="1349"/>
      <c r="NUO40" s="1349"/>
      <c r="NUP40" s="1349"/>
      <c r="NUQ40" s="1349"/>
      <c r="NUR40" s="1349"/>
      <c r="NUS40" s="1349"/>
      <c r="NUT40" s="1349"/>
      <c r="NUU40" s="1349"/>
      <c r="NUV40" s="1349"/>
      <c r="NUW40" s="1349"/>
      <c r="NUX40" s="1349"/>
      <c r="NUY40" s="1349"/>
      <c r="NUZ40" s="1349"/>
      <c r="NVA40" s="1349"/>
      <c r="NVB40" s="1349"/>
      <c r="NVC40" s="1349"/>
      <c r="NVD40" s="1349"/>
      <c r="NVE40" s="1349"/>
      <c r="NVF40" s="1349"/>
      <c r="NVG40" s="1349"/>
      <c r="NVH40" s="1349"/>
      <c r="NVI40" s="1349"/>
      <c r="NVJ40" s="1349"/>
      <c r="NVK40" s="1349"/>
      <c r="NVL40" s="1349"/>
      <c r="NVM40" s="1349"/>
      <c r="NVN40" s="1349"/>
      <c r="NVO40" s="1349"/>
      <c r="NVP40" s="1349"/>
      <c r="NVQ40" s="1349"/>
      <c r="NVR40" s="1349"/>
      <c r="NVS40" s="1349"/>
      <c r="NVT40" s="1349"/>
      <c r="NVU40" s="1349"/>
      <c r="NVV40" s="1349"/>
      <c r="NVW40" s="1349"/>
      <c r="NVX40" s="1349"/>
      <c r="NVY40" s="1349"/>
      <c r="NVZ40" s="1349"/>
      <c r="NWA40" s="1349"/>
      <c r="NWB40" s="1349"/>
      <c r="NWC40" s="1349"/>
      <c r="NWD40" s="1349"/>
      <c r="NWE40" s="1349"/>
      <c r="NWF40" s="1349"/>
      <c r="NWG40" s="1349"/>
      <c r="NWH40" s="1349"/>
      <c r="NWI40" s="1349"/>
      <c r="NWJ40" s="1349"/>
      <c r="NWK40" s="1349"/>
      <c r="NWL40" s="1349"/>
      <c r="NWM40" s="1349"/>
      <c r="NWN40" s="1349"/>
      <c r="NWO40" s="1349"/>
      <c r="NWP40" s="1349"/>
      <c r="NWQ40" s="1349"/>
      <c r="NWR40" s="1349"/>
      <c r="NWS40" s="1349"/>
      <c r="NWT40" s="1349"/>
      <c r="NWU40" s="1349"/>
      <c r="NWV40" s="1349"/>
      <c r="NWW40" s="1349"/>
      <c r="NWX40" s="1349"/>
      <c r="NWY40" s="1349"/>
      <c r="NWZ40" s="1349"/>
      <c r="NXA40" s="1349"/>
      <c r="NXB40" s="1349"/>
      <c r="NXC40" s="1349"/>
      <c r="NXD40" s="1349"/>
      <c r="NXE40" s="1349"/>
      <c r="NXF40" s="1349"/>
      <c r="NXG40" s="1349"/>
      <c r="NXH40" s="1349"/>
      <c r="NXI40" s="1349"/>
      <c r="NXJ40" s="1349"/>
      <c r="NXK40" s="1349"/>
      <c r="NXL40" s="1349"/>
      <c r="NXM40" s="1349"/>
      <c r="NXN40" s="1349"/>
      <c r="NXO40" s="1349"/>
      <c r="NXP40" s="1349"/>
      <c r="NXQ40" s="1349"/>
      <c r="NXR40" s="1349"/>
      <c r="NXS40" s="1349"/>
      <c r="NXT40" s="1349"/>
      <c r="NXU40" s="1349"/>
      <c r="NXV40" s="1349"/>
      <c r="NXW40" s="1349"/>
      <c r="NXX40" s="1349"/>
      <c r="NXY40" s="1349"/>
      <c r="NXZ40" s="1349"/>
      <c r="NYA40" s="1349"/>
      <c r="NYB40" s="1349"/>
      <c r="NYC40" s="1349"/>
      <c r="NYD40" s="1349"/>
      <c r="NYE40" s="1349"/>
      <c r="NYF40" s="1349"/>
      <c r="NYG40" s="1349"/>
      <c r="NYH40" s="1349"/>
      <c r="NYI40" s="1349"/>
      <c r="NYJ40" s="1349"/>
      <c r="NYK40" s="1349"/>
      <c r="NYL40" s="1349"/>
      <c r="NYM40" s="1349"/>
      <c r="NYN40" s="1349"/>
      <c r="NYO40" s="1349"/>
      <c r="NYP40" s="1349"/>
      <c r="NYQ40" s="1349"/>
      <c r="NYR40" s="1349"/>
      <c r="NYS40" s="1349"/>
      <c r="NYT40" s="1349"/>
      <c r="NYU40" s="1349"/>
      <c r="NYV40" s="1349"/>
      <c r="NYW40" s="1349"/>
      <c r="NYX40" s="1349"/>
      <c r="NYY40" s="1349"/>
      <c r="NYZ40" s="1349"/>
      <c r="NZA40" s="1349"/>
      <c r="NZB40" s="1349"/>
      <c r="NZC40" s="1349"/>
      <c r="NZD40" s="1349"/>
      <c r="NZE40" s="1349"/>
      <c r="NZF40" s="1349"/>
      <c r="NZG40" s="1349"/>
      <c r="NZH40" s="1349"/>
      <c r="NZI40" s="1349"/>
      <c r="NZJ40" s="1349"/>
      <c r="NZK40" s="1349"/>
      <c r="NZL40" s="1349"/>
      <c r="NZM40" s="1349"/>
      <c r="NZN40" s="1349"/>
      <c r="NZO40" s="1349"/>
      <c r="NZP40" s="1349"/>
      <c r="NZQ40" s="1349"/>
      <c r="NZR40" s="1349"/>
      <c r="NZS40" s="1349"/>
      <c r="NZT40" s="1349"/>
      <c r="NZU40" s="1349"/>
      <c r="NZV40" s="1349"/>
      <c r="NZW40" s="1349"/>
      <c r="NZX40" s="1349"/>
      <c r="NZY40" s="1349"/>
      <c r="NZZ40" s="1349"/>
      <c r="OAA40" s="1349"/>
      <c r="OAB40" s="1349"/>
      <c r="OAC40" s="1349"/>
      <c r="OAD40" s="1349"/>
      <c r="OAE40" s="1349"/>
      <c r="OAF40" s="1349"/>
      <c r="OAG40" s="1349"/>
      <c r="OAH40" s="1349"/>
      <c r="OAI40" s="1349"/>
      <c r="OAJ40" s="1349"/>
      <c r="OAK40" s="1349"/>
      <c r="OAL40" s="1349"/>
      <c r="OAM40" s="1349"/>
      <c r="OAN40" s="1349"/>
      <c r="OAO40" s="1349"/>
      <c r="OAP40" s="1349"/>
      <c r="OAQ40" s="1349"/>
      <c r="OAR40" s="1349"/>
      <c r="OAS40" s="1349"/>
      <c r="OAT40" s="1349"/>
      <c r="OAU40" s="1349"/>
      <c r="OAV40" s="1349"/>
      <c r="OAW40" s="1349"/>
      <c r="OAX40" s="1349"/>
      <c r="OAY40" s="1349"/>
      <c r="OAZ40" s="1349"/>
      <c r="OBA40" s="1349"/>
      <c r="OBB40" s="1349"/>
      <c r="OBC40" s="1349"/>
      <c r="OBD40" s="1349"/>
      <c r="OBE40" s="1349"/>
      <c r="OBF40" s="1349"/>
      <c r="OBG40" s="1349"/>
      <c r="OBH40" s="1349"/>
      <c r="OBI40" s="1349"/>
      <c r="OBJ40" s="1349"/>
      <c r="OBK40" s="1349"/>
      <c r="OBL40" s="1349"/>
      <c r="OBM40" s="1349"/>
      <c r="OBN40" s="1349"/>
      <c r="OBO40" s="1349"/>
      <c r="OBP40" s="1349"/>
      <c r="OBQ40" s="1349"/>
      <c r="OBR40" s="1349"/>
      <c r="OBS40" s="1349"/>
      <c r="OBT40" s="1349"/>
      <c r="OBU40" s="1349"/>
      <c r="OBV40" s="1349"/>
      <c r="OBW40" s="1349"/>
      <c r="OBX40" s="1349"/>
      <c r="OBY40" s="1349"/>
      <c r="OBZ40" s="1349"/>
      <c r="OCA40" s="1349"/>
      <c r="OCB40" s="1349"/>
      <c r="OCC40" s="1349"/>
      <c r="OCD40" s="1349"/>
      <c r="OCE40" s="1349"/>
      <c r="OCF40" s="1349"/>
      <c r="OCG40" s="1349"/>
      <c r="OCH40" s="1349"/>
      <c r="OCI40" s="1349"/>
      <c r="OCJ40" s="1349"/>
      <c r="OCK40" s="1349"/>
      <c r="OCL40" s="1349"/>
      <c r="OCM40" s="1349"/>
      <c r="OCN40" s="1349"/>
      <c r="OCO40" s="1349"/>
      <c r="OCP40" s="1349"/>
      <c r="OCQ40" s="1349"/>
      <c r="OCR40" s="1349"/>
      <c r="OCS40" s="1349"/>
      <c r="OCT40" s="1349"/>
      <c r="OCU40" s="1349"/>
      <c r="OCV40" s="1349"/>
      <c r="OCW40" s="1349"/>
      <c r="OCX40" s="1349"/>
      <c r="OCY40" s="1349"/>
      <c r="OCZ40" s="1349"/>
      <c r="ODA40" s="1349"/>
      <c r="ODB40" s="1349"/>
      <c r="ODC40" s="1349"/>
      <c r="ODD40" s="1349"/>
      <c r="ODE40" s="1349"/>
      <c r="ODF40" s="1349"/>
      <c r="ODG40" s="1349"/>
      <c r="ODH40" s="1349"/>
      <c r="ODI40" s="1349"/>
      <c r="ODJ40" s="1349"/>
      <c r="ODK40" s="1349"/>
      <c r="ODL40" s="1349"/>
      <c r="ODM40" s="1349"/>
      <c r="ODN40" s="1349"/>
      <c r="ODO40" s="1349"/>
      <c r="ODP40" s="1349"/>
      <c r="ODQ40" s="1349"/>
      <c r="ODR40" s="1349"/>
      <c r="ODS40" s="1349"/>
      <c r="ODT40" s="1349"/>
      <c r="ODU40" s="1349"/>
      <c r="ODV40" s="1349"/>
      <c r="ODW40" s="1349"/>
      <c r="ODX40" s="1349"/>
      <c r="ODY40" s="1349"/>
      <c r="ODZ40" s="1349"/>
      <c r="OEA40" s="1349"/>
      <c r="OEB40" s="1349"/>
      <c r="OEC40" s="1349"/>
      <c r="OED40" s="1349"/>
      <c r="OEE40" s="1349"/>
      <c r="OEF40" s="1349"/>
      <c r="OEG40" s="1349"/>
      <c r="OEH40" s="1349"/>
      <c r="OEI40" s="1349"/>
      <c r="OEJ40" s="1349"/>
      <c r="OEK40" s="1349"/>
      <c r="OEL40" s="1349"/>
      <c r="OEM40" s="1349"/>
      <c r="OEN40" s="1349"/>
      <c r="OEO40" s="1349"/>
      <c r="OEP40" s="1349"/>
      <c r="OEQ40" s="1349"/>
      <c r="OER40" s="1349"/>
      <c r="OES40" s="1349"/>
      <c r="OET40" s="1349"/>
      <c r="OEU40" s="1349"/>
      <c r="OEV40" s="1349"/>
      <c r="OEW40" s="1349"/>
      <c r="OEX40" s="1349"/>
      <c r="OEY40" s="1349"/>
      <c r="OEZ40" s="1349"/>
      <c r="OFA40" s="1349"/>
      <c r="OFB40" s="1349"/>
      <c r="OFC40" s="1349"/>
      <c r="OFD40" s="1349"/>
      <c r="OFE40" s="1349"/>
      <c r="OFF40" s="1349"/>
      <c r="OFG40" s="1349"/>
      <c r="OFH40" s="1349"/>
      <c r="OFI40" s="1349"/>
      <c r="OFJ40" s="1349"/>
      <c r="OFK40" s="1349"/>
      <c r="OFL40" s="1349"/>
      <c r="OFM40" s="1349"/>
      <c r="OFN40" s="1349"/>
      <c r="OFO40" s="1349"/>
      <c r="OFP40" s="1349"/>
      <c r="OFQ40" s="1349"/>
      <c r="OFR40" s="1349"/>
      <c r="OFS40" s="1349"/>
      <c r="OFT40" s="1349"/>
      <c r="OFU40" s="1349"/>
      <c r="OFV40" s="1349"/>
      <c r="OFW40" s="1349"/>
      <c r="OFX40" s="1349"/>
      <c r="OFY40" s="1349"/>
      <c r="OFZ40" s="1349"/>
      <c r="OGA40" s="1349"/>
      <c r="OGB40" s="1349"/>
      <c r="OGC40" s="1349"/>
      <c r="OGD40" s="1349"/>
      <c r="OGE40" s="1349"/>
      <c r="OGF40" s="1349"/>
      <c r="OGG40" s="1349"/>
      <c r="OGH40" s="1349"/>
      <c r="OGI40" s="1349"/>
      <c r="OGJ40" s="1349"/>
      <c r="OGK40" s="1349"/>
      <c r="OGL40" s="1349"/>
      <c r="OGM40" s="1349"/>
      <c r="OGN40" s="1349"/>
      <c r="OGO40" s="1349"/>
      <c r="OGP40" s="1349"/>
      <c r="OGQ40" s="1349"/>
      <c r="OGR40" s="1349"/>
      <c r="OGS40" s="1349"/>
      <c r="OGT40" s="1349"/>
      <c r="OGU40" s="1349"/>
      <c r="OGV40" s="1349"/>
      <c r="OGW40" s="1349"/>
      <c r="OGX40" s="1349"/>
      <c r="OGY40" s="1349"/>
      <c r="OGZ40" s="1349"/>
      <c r="OHA40" s="1349"/>
      <c r="OHB40" s="1349"/>
      <c r="OHC40" s="1349"/>
      <c r="OHD40" s="1349"/>
      <c r="OHE40" s="1349"/>
      <c r="OHF40" s="1349"/>
      <c r="OHG40" s="1349"/>
      <c r="OHH40" s="1349"/>
      <c r="OHI40" s="1349"/>
      <c r="OHJ40" s="1349"/>
      <c r="OHK40" s="1349"/>
      <c r="OHL40" s="1349"/>
      <c r="OHM40" s="1349"/>
      <c r="OHN40" s="1349"/>
      <c r="OHO40" s="1349"/>
      <c r="OHP40" s="1349"/>
      <c r="OHQ40" s="1349"/>
      <c r="OHR40" s="1349"/>
      <c r="OHS40" s="1349"/>
      <c r="OHT40" s="1349"/>
      <c r="OHU40" s="1349"/>
      <c r="OHV40" s="1349"/>
      <c r="OHW40" s="1349"/>
      <c r="OHX40" s="1349"/>
      <c r="OHY40" s="1349"/>
      <c r="OHZ40" s="1349"/>
      <c r="OIA40" s="1349"/>
      <c r="OIB40" s="1349"/>
      <c r="OIC40" s="1349"/>
      <c r="OID40" s="1349"/>
      <c r="OIE40" s="1349"/>
      <c r="OIF40" s="1349"/>
      <c r="OIG40" s="1349"/>
      <c r="OIH40" s="1349"/>
      <c r="OII40" s="1349"/>
      <c r="OIJ40" s="1349"/>
      <c r="OIK40" s="1349"/>
      <c r="OIL40" s="1349"/>
      <c r="OIM40" s="1349"/>
      <c r="OIN40" s="1349"/>
      <c r="OIO40" s="1349"/>
      <c r="OIP40" s="1349"/>
      <c r="OIQ40" s="1349"/>
      <c r="OIR40" s="1349"/>
      <c r="OIS40" s="1349"/>
      <c r="OIT40" s="1349"/>
      <c r="OIU40" s="1349"/>
      <c r="OIV40" s="1349"/>
      <c r="OIW40" s="1349"/>
      <c r="OIX40" s="1349"/>
      <c r="OIY40" s="1349"/>
      <c r="OIZ40" s="1349"/>
      <c r="OJA40" s="1349"/>
      <c r="OJB40" s="1349"/>
      <c r="OJC40" s="1349"/>
      <c r="OJD40" s="1349"/>
      <c r="OJE40" s="1349"/>
      <c r="OJF40" s="1349"/>
      <c r="OJG40" s="1349"/>
      <c r="OJH40" s="1349"/>
      <c r="OJI40" s="1349"/>
      <c r="OJJ40" s="1349"/>
      <c r="OJK40" s="1349"/>
      <c r="OJL40" s="1349"/>
      <c r="OJM40" s="1349"/>
      <c r="OJN40" s="1349"/>
      <c r="OJO40" s="1349"/>
      <c r="OJP40" s="1349"/>
      <c r="OJQ40" s="1349"/>
      <c r="OJR40" s="1349"/>
      <c r="OJS40" s="1349"/>
      <c r="OJT40" s="1349"/>
      <c r="OJU40" s="1349"/>
      <c r="OJV40" s="1349"/>
      <c r="OJW40" s="1349"/>
      <c r="OJX40" s="1349"/>
      <c r="OJY40" s="1349"/>
      <c r="OJZ40" s="1349"/>
      <c r="OKA40" s="1349"/>
      <c r="OKB40" s="1349"/>
      <c r="OKC40" s="1349"/>
      <c r="OKD40" s="1349"/>
      <c r="OKE40" s="1349"/>
      <c r="OKF40" s="1349"/>
      <c r="OKG40" s="1349"/>
      <c r="OKH40" s="1349"/>
      <c r="OKI40" s="1349"/>
      <c r="OKJ40" s="1349"/>
      <c r="OKK40" s="1349"/>
      <c r="OKL40" s="1349"/>
      <c r="OKM40" s="1349"/>
      <c r="OKN40" s="1349"/>
      <c r="OKO40" s="1349"/>
      <c r="OKP40" s="1349"/>
      <c r="OKQ40" s="1349"/>
      <c r="OKR40" s="1349"/>
      <c r="OKS40" s="1349"/>
      <c r="OKT40" s="1349"/>
      <c r="OKU40" s="1349"/>
      <c r="OKV40" s="1349"/>
      <c r="OKW40" s="1349"/>
      <c r="OKX40" s="1349"/>
      <c r="OKY40" s="1349"/>
      <c r="OKZ40" s="1349"/>
      <c r="OLA40" s="1349"/>
      <c r="OLB40" s="1349"/>
      <c r="OLC40" s="1349"/>
      <c r="OLD40" s="1349"/>
      <c r="OLE40" s="1349"/>
      <c r="OLF40" s="1349"/>
      <c r="OLG40" s="1349"/>
      <c r="OLH40" s="1349"/>
      <c r="OLI40" s="1349"/>
      <c r="OLJ40" s="1349"/>
      <c r="OLK40" s="1349"/>
      <c r="OLL40" s="1349"/>
      <c r="OLM40" s="1349"/>
      <c r="OLN40" s="1349"/>
      <c r="OLO40" s="1349"/>
      <c r="OLP40" s="1349"/>
      <c r="OLQ40" s="1349"/>
      <c r="OLR40" s="1349"/>
      <c r="OLS40" s="1349"/>
      <c r="OLT40" s="1349"/>
      <c r="OLU40" s="1349"/>
      <c r="OLV40" s="1349"/>
      <c r="OLW40" s="1349"/>
      <c r="OLX40" s="1349"/>
      <c r="OLY40" s="1349"/>
      <c r="OLZ40" s="1349"/>
      <c r="OMA40" s="1349"/>
      <c r="OMB40" s="1349"/>
      <c r="OMC40" s="1349"/>
      <c r="OMD40" s="1349"/>
      <c r="OME40" s="1349"/>
      <c r="OMF40" s="1349"/>
      <c r="OMG40" s="1349"/>
      <c r="OMH40" s="1349"/>
      <c r="OMI40" s="1349"/>
      <c r="OMJ40" s="1349"/>
      <c r="OMK40" s="1349"/>
      <c r="OML40" s="1349"/>
      <c r="OMM40" s="1349"/>
      <c r="OMN40" s="1349"/>
      <c r="OMO40" s="1349"/>
      <c r="OMP40" s="1349"/>
      <c r="OMQ40" s="1349"/>
      <c r="OMR40" s="1349"/>
      <c r="OMS40" s="1349"/>
      <c r="OMT40" s="1349"/>
      <c r="OMU40" s="1349"/>
      <c r="OMV40" s="1349"/>
      <c r="OMW40" s="1349"/>
      <c r="OMX40" s="1349"/>
      <c r="OMY40" s="1349"/>
      <c r="OMZ40" s="1349"/>
      <c r="ONA40" s="1349"/>
      <c r="ONB40" s="1349"/>
      <c r="ONC40" s="1349"/>
      <c r="OND40" s="1349"/>
      <c r="ONE40" s="1349"/>
      <c r="ONF40" s="1349"/>
      <c r="ONG40" s="1349"/>
      <c r="ONH40" s="1349"/>
      <c r="ONI40" s="1349"/>
      <c r="ONJ40" s="1349"/>
      <c r="ONK40" s="1349"/>
      <c r="ONL40" s="1349"/>
      <c r="ONM40" s="1349"/>
      <c r="ONN40" s="1349"/>
      <c r="ONO40" s="1349"/>
      <c r="ONP40" s="1349"/>
      <c r="ONQ40" s="1349"/>
      <c r="ONR40" s="1349"/>
      <c r="ONS40" s="1349"/>
      <c r="ONT40" s="1349"/>
      <c r="ONU40" s="1349"/>
      <c r="ONV40" s="1349"/>
      <c r="ONW40" s="1349"/>
      <c r="ONX40" s="1349"/>
      <c r="ONY40" s="1349"/>
      <c r="ONZ40" s="1349"/>
      <c r="OOA40" s="1349"/>
      <c r="OOB40" s="1349"/>
      <c r="OOC40" s="1349"/>
      <c r="OOD40" s="1349"/>
      <c r="OOE40" s="1349"/>
      <c r="OOF40" s="1349"/>
      <c r="OOG40" s="1349"/>
      <c r="OOH40" s="1349"/>
      <c r="OOI40" s="1349"/>
      <c r="OOJ40" s="1349"/>
      <c r="OOK40" s="1349"/>
      <c r="OOL40" s="1349"/>
      <c r="OOM40" s="1349"/>
      <c r="OON40" s="1349"/>
      <c r="OOO40" s="1349"/>
      <c r="OOP40" s="1349"/>
      <c r="OOQ40" s="1349"/>
      <c r="OOR40" s="1349"/>
      <c r="OOS40" s="1349"/>
      <c r="OOT40" s="1349"/>
      <c r="OOU40" s="1349"/>
      <c r="OOV40" s="1349"/>
      <c r="OOW40" s="1349"/>
      <c r="OOX40" s="1349"/>
      <c r="OOY40" s="1349"/>
      <c r="OOZ40" s="1349"/>
      <c r="OPA40" s="1349"/>
      <c r="OPB40" s="1349"/>
      <c r="OPC40" s="1349"/>
      <c r="OPD40" s="1349"/>
      <c r="OPE40" s="1349"/>
      <c r="OPF40" s="1349"/>
      <c r="OPG40" s="1349"/>
      <c r="OPH40" s="1349"/>
      <c r="OPI40" s="1349"/>
      <c r="OPJ40" s="1349"/>
      <c r="OPK40" s="1349"/>
      <c r="OPL40" s="1349"/>
      <c r="OPM40" s="1349"/>
      <c r="OPN40" s="1349"/>
      <c r="OPO40" s="1349"/>
      <c r="OPP40" s="1349"/>
      <c r="OPQ40" s="1349"/>
      <c r="OPR40" s="1349"/>
      <c r="OPS40" s="1349"/>
      <c r="OPT40" s="1349"/>
      <c r="OPU40" s="1349"/>
      <c r="OPV40" s="1349"/>
      <c r="OPW40" s="1349"/>
      <c r="OPX40" s="1349"/>
      <c r="OPY40" s="1349"/>
      <c r="OPZ40" s="1349"/>
      <c r="OQA40" s="1349"/>
      <c r="OQB40" s="1349"/>
      <c r="OQC40" s="1349"/>
      <c r="OQD40" s="1349"/>
      <c r="OQE40" s="1349"/>
      <c r="OQF40" s="1349"/>
      <c r="OQG40" s="1349"/>
      <c r="OQH40" s="1349"/>
      <c r="OQI40" s="1349"/>
      <c r="OQJ40" s="1349"/>
      <c r="OQK40" s="1349"/>
      <c r="OQL40" s="1349"/>
      <c r="OQM40" s="1349"/>
      <c r="OQN40" s="1349"/>
      <c r="OQO40" s="1349"/>
      <c r="OQP40" s="1349"/>
      <c r="OQQ40" s="1349"/>
      <c r="OQR40" s="1349"/>
      <c r="OQS40" s="1349"/>
      <c r="OQT40" s="1349"/>
      <c r="OQU40" s="1349"/>
      <c r="OQV40" s="1349"/>
      <c r="OQW40" s="1349"/>
      <c r="OQX40" s="1349"/>
      <c r="OQY40" s="1349"/>
      <c r="OQZ40" s="1349"/>
      <c r="ORA40" s="1349"/>
      <c r="ORB40" s="1349"/>
      <c r="ORC40" s="1349"/>
      <c r="ORD40" s="1349"/>
      <c r="ORE40" s="1349"/>
      <c r="ORF40" s="1349"/>
      <c r="ORG40" s="1349"/>
      <c r="ORH40" s="1349"/>
      <c r="ORI40" s="1349"/>
      <c r="ORJ40" s="1349"/>
      <c r="ORK40" s="1349"/>
      <c r="ORL40" s="1349"/>
      <c r="ORM40" s="1349"/>
      <c r="ORN40" s="1349"/>
      <c r="ORO40" s="1349"/>
      <c r="ORP40" s="1349"/>
      <c r="ORQ40" s="1349"/>
      <c r="ORR40" s="1349"/>
      <c r="ORS40" s="1349"/>
      <c r="ORT40" s="1349"/>
      <c r="ORU40" s="1349"/>
      <c r="ORV40" s="1349"/>
      <c r="ORW40" s="1349"/>
      <c r="ORX40" s="1349"/>
      <c r="ORY40" s="1349"/>
      <c r="ORZ40" s="1349"/>
      <c r="OSA40" s="1349"/>
      <c r="OSB40" s="1349"/>
      <c r="OSC40" s="1349"/>
      <c r="OSD40" s="1349"/>
      <c r="OSE40" s="1349"/>
      <c r="OSF40" s="1349"/>
      <c r="OSG40" s="1349"/>
      <c r="OSH40" s="1349"/>
      <c r="OSI40" s="1349"/>
      <c r="OSJ40" s="1349"/>
      <c r="OSK40" s="1349"/>
      <c r="OSL40" s="1349"/>
      <c r="OSM40" s="1349"/>
      <c r="OSN40" s="1349"/>
      <c r="OSO40" s="1349"/>
      <c r="OSP40" s="1349"/>
      <c r="OSQ40" s="1349"/>
      <c r="OSR40" s="1349"/>
      <c r="OSS40" s="1349"/>
      <c r="OST40" s="1349"/>
      <c r="OSU40" s="1349"/>
      <c r="OSV40" s="1349"/>
      <c r="OSW40" s="1349"/>
      <c r="OSX40" s="1349"/>
      <c r="OSY40" s="1349"/>
      <c r="OSZ40" s="1349"/>
      <c r="OTA40" s="1349"/>
      <c r="OTB40" s="1349"/>
      <c r="OTC40" s="1349"/>
      <c r="OTD40" s="1349"/>
      <c r="OTE40" s="1349"/>
      <c r="OTF40" s="1349"/>
      <c r="OTG40" s="1349"/>
      <c r="OTH40" s="1349"/>
      <c r="OTI40" s="1349"/>
      <c r="OTJ40" s="1349"/>
      <c r="OTK40" s="1349"/>
      <c r="OTL40" s="1349"/>
      <c r="OTM40" s="1349"/>
      <c r="OTN40" s="1349"/>
      <c r="OTO40" s="1349"/>
      <c r="OTP40" s="1349"/>
      <c r="OTQ40" s="1349"/>
      <c r="OTR40" s="1349"/>
      <c r="OTS40" s="1349"/>
      <c r="OTT40" s="1349"/>
      <c r="OTU40" s="1349"/>
      <c r="OTV40" s="1349"/>
      <c r="OTW40" s="1349"/>
      <c r="OTX40" s="1349"/>
      <c r="OTY40" s="1349"/>
      <c r="OTZ40" s="1349"/>
      <c r="OUA40" s="1349"/>
      <c r="OUB40" s="1349"/>
      <c r="OUC40" s="1349"/>
      <c r="OUD40" s="1349"/>
      <c r="OUE40" s="1349"/>
      <c r="OUF40" s="1349"/>
      <c r="OUG40" s="1349"/>
      <c r="OUH40" s="1349"/>
      <c r="OUI40" s="1349"/>
      <c r="OUJ40" s="1349"/>
      <c r="OUK40" s="1349"/>
      <c r="OUL40" s="1349"/>
      <c r="OUM40" s="1349"/>
      <c r="OUN40" s="1349"/>
      <c r="OUO40" s="1349"/>
      <c r="OUP40" s="1349"/>
      <c r="OUQ40" s="1349"/>
      <c r="OUR40" s="1349"/>
      <c r="OUS40" s="1349"/>
      <c r="OUT40" s="1349"/>
      <c r="OUU40" s="1349"/>
      <c r="OUV40" s="1349"/>
      <c r="OUW40" s="1349"/>
      <c r="OUX40" s="1349"/>
      <c r="OUY40" s="1349"/>
      <c r="OUZ40" s="1349"/>
      <c r="OVA40" s="1349"/>
      <c r="OVB40" s="1349"/>
      <c r="OVC40" s="1349"/>
      <c r="OVD40" s="1349"/>
      <c r="OVE40" s="1349"/>
      <c r="OVF40" s="1349"/>
      <c r="OVG40" s="1349"/>
      <c r="OVH40" s="1349"/>
      <c r="OVI40" s="1349"/>
      <c r="OVJ40" s="1349"/>
      <c r="OVK40" s="1349"/>
      <c r="OVL40" s="1349"/>
      <c r="OVM40" s="1349"/>
      <c r="OVN40" s="1349"/>
      <c r="OVO40" s="1349"/>
      <c r="OVP40" s="1349"/>
      <c r="OVQ40" s="1349"/>
      <c r="OVR40" s="1349"/>
      <c r="OVS40" s="1349"/>
      <c r="OVT40" s="1349"/>
      <c r="OVU40" s="1349"/>
      <c r="OVV40" s="1349"/>
      <c r="OVW40" s="1349"/>
      <c r="OVX40" s="1349"/>
      <c r="OVY40" s="1349"/>
      <c r="OVZ40" s="1349"/>
      <c r="OWA40" s="1349"/>
      <c r="OWB40" s="1349"/>
      <c r="OWC40" s="1349"/>
      <c r="OWD40" s="1349"/>
      <c r="OWE40" s="1349"/>
      <c r="OWF40" s="1349"/>
      <c r="OWG40" s="1349"/>
      <c r="OWH40" s="1349"/>
      <c r="OWI40" s="1349"/>
      <c r="OWJ40" s="1349"/>
      <c r="OWK40" s="1349"/>
      <c r="OWL40" s="1349"/>
      <c r="OWM40" s="1349"/>
      <c r="OWN40" s="1349"/>
      <c r="OWO40" s="1349"/>
      <c r="OWP40" s="1349"/>
      <c r="OWQ40" s="1349"/>
      <c r="OWR40" s="1349"/>
      <c r="OWS40" s="1349"/>
      <c r="OWT40" s="1349"/>
      <c r="OWU40" s="1349"/>
      <c r="OWV40" s="1349"/>
      <c r="OWW40" s="1349"/>
      <c r="OWX40" s="1349"/>
      <c r="OWY40" s="1349"/>
      <c r="OWZ40" s="1349"/>
      <c r="OXA40" s="1349"/>
      <c r="OXB40" s="1349"/>
      <c r="OXC40" s="1349"/>
      <c r="OXD40" s="1349"/>
      <c r="OXE40" s="1349"/>
      <c r="OXF40" s="1349"/>
      <c r="OXG40" s="1349"/>
      <c r="OXH40" s="1349"/>
      <c r="OXI40" s="1349"/>
      <c r="OXJ40" s="1349"/>
      <c r="OXK40" s="1349"/>
      <c r="OXL40" s="1349"/>
      <c r="OXM40" s="1349"/>
      <c r="OXN40" s="1349"/>
      <c r="OXO40" s="1349"/>
      <c r="OXP40" s="1349"/>
      <c r="OXQ40" s="1349"/>
      <c r="OXR40" s="1349"/>
      <c r="OXS40" s="1349"/>
      <c r="OXT40" s="1349"/>
      <c r="OXU40" s="1349"/>
      <c r="OXV40" s="1349"/>
      <c r="OXW40" s="1349"/>
      <c r="OXX40" s="1349"/>
      <c r="OXY40" s="1349"/>
      <c r="OXZ40" s="1349"/>
      <c r="OYA40" s="1349"/>
      <c r="OYB40" s="1349"/>
      <c r="OYC40" s="1349"/>
      <c r="OYD40" s="1349"/>
      <c r="OYE40" s="1349"/>
      <c r="OYF40" s="1349"/>
      <c r="OYG40" s="1349"/>
      <c r="OYH40" s="1349"/>
      <c r="OYI40" s="1349"/>
      <c r="OYJ40" s="1349"/>
      <c r="OYK40" s="1349"/>
      <c r="OYL40" s="1349"/>
      <c r="OYM40" s="1349"/>
      <c r="OYN40" s="1349"/>
      <c r="OYO40" s="1349"/>
      <c r="OYP40" s="1349"/>
      <c r="OYQ40" s="1349"/>
      <c r="OYR40" s="1349"/>
      <c r="OYS40" s="1349"/>
      <c r="OYT40" s="1349"/>
      <c r="OYU40" s="1349"/>
      <c r="OYV40" s="1349"/>
      <c r="OYW40" s="1349"/>
      <c r="OYX40" s="1349"/>
      <c r="OYY40" s="1349"/>
      <c r="OYZ40" s="1349"/>
      <c r="OZA40" s="1349"/>
      <c r="OZB40" s="1349"/>
      <c r="OZC40" s="1349"/>
      <c r="OZD40" s="1349"/>
      <c r="OZE40" s="1349"/>
      <c r="OZF40" s="1349"/>
      <c r="OZG40" s="1349"/>
      <c r="OZH40" s="1349"/>
      <c r="OZI40" s="1349"/>
      <c r="OZJ40" s="1349"/>
      <c r="OZK40" s="1349"/>
      <c r="OZL40" s="1349"/>
      <c r="OZM40" s="1349"/>
      <c r="OZN40" s="1349"/>
      <c r="OZO40" s="1349"/>
      <c r="OZP40" s="1349"/>
      <c r="OZQ40" s="1349"/>
      <c r="OZR40" s="1349"/>
      <c r="OZS40" s="1349"/>
      <c r="OZT40" s="1349"/>
      <c r="OZU40" s="1349"/>
      <c r="OZV40" s="1349"/>
      <c r="OZW40" s="1349"/>
      <c r="OZX40" s="1349"/>
      <c r="OZY40" s="1349"/>
      <c r="OZZ40" s="1349"/>
      <c r="PAA40" s="1349"/>
      <c r="PAB40" s="1349"/>
      <c r="PAC40" s="1349"/>
      <c r="PAD40" s="1349"/>
      <c r="PAE40" s="1349"/>
      <c r="PAF40" s="1349"/>
      <c r="PAG40" s="1349"/>
      <c r="PAH40" s="1349"/>
      <c r="PAI40" s="1349"/>
      <c r="PAJ40" s="1349"/>
      <c r="PAK40" s="1349"/>
      <c r="PAL40" s="1349"/>
      <c r="PAM40" s="1349"/>
      <c r="PAN40" s="1349"/>
      <c r="PAO40" s="1349"/>
      <c r="PAP40" s="1349"/>
      <c r="PAQ40" s="1349"/>
      <c r="PAR40" s="1349"/>
      <c r="PAS40" s="1349"/>
      <c r="PAT40" s="1349"/>
      <c r="PAU40" s="1349"/>
      <c r="PAV40" s="1349"/>
      <c r="PAW40" s="1349"/>
      <c r="PAX40" s="1349"/>
      <c r="PAY40" s="1349"/>
      <c r="PAZ40" s="1349"/>
      <c r="PBA40" s="1349"/>
      <c r="PBB40" s="1349"/>
      <c r="PBC40" s="1349"/>
      <c r="PBD40" s="1349"/>
      <c r="PBE40" s="1349"/>
      <c r="PBF40" s="1349"/>
      <c r="PBG40" s="1349"/>
      <c r="PBH40" s="1349"/>
      <c r="PBI40" s="1349"/>
      <c r="PBJ40" s="1349"/>
      <c r="PBK40" s="1349"/>
      <c r="PBL40" s="1349"/>
      <c r="PBM40" s="1349"/>
      <c r="PBN40" s="1349"/>
      <c r="PBO40" s="1349"/>
      <c r="PBP40" s="1349"/>
      <c r="PBQ40" s="1349"/>
      <c r="PBR40" s="1349"/>
      <c r="PBS40" s="1349"/>
      <c r="PBT40" s="1349"/>
      <c r="PBU40" s="1349"/>
      <c r="PBV40" s="1349"/>
      <c r="PBW40" s="1349"/>
      <c r="PBX40" s="1349"/>
      <c r="PBY40" s="1349"/>
      <c r="PBZ40" s="1349"/>
      <c r="PCA40" s="1349"/>
      <c r="PCB40" s="1349"/>
      <c r="PCC40" s="1349"/>
      <c r="PCD40" s="1349"/>
      <c r="PCE40" s="1349"/>
      <c r="PCF40" s="1349"/>
      <c r="PCG40" s="1349"/>
      <c r="PCH40" s="1349"/>
      <c r="PCI40" s="1349"/>
      <c r="PCJ40" s="1349"/>
      <c r="PCK40" s="1349"/>
      <c r="PCL40" s="1349"/>
      <c r="PCM40" s="1349"/>
      <c r="PCN40" s="1349"/>
      <c r="PCO40" s="1349"/>
      <c r="PCP40" s="1349"/>
      <c r="PCQ40" s="1349"/>
      <c r="PCR40" s="1349"/>
      <c r="PCS40" s="1349"/>
      <c r="PCT40" s="1349"/>
      <c r="PCU40" s="1349"/>
      <c r="PCV40" s="1349"/>
      <c r="PCW40" s="1349"/>
      <c r="PCX40" s="1349"/>
      <c r="PCY40" s="1349"/>
      <c r="PCZ40" s="1349"/>
      <c r="PDA40" s="1349"/>
      <c r="PDB40" s="1349"/>
      <c r="PDC40" s="1349"/>
      <c r="PDD40" s="1349"/>
      <c r="PDE40" s="1349"/>
      <c r="PDF40" s="1349"/>
      <c r="PDG40" s="1349"/>
      <c r="PDH40" s="1349"/>
      <c r="PDI40" s="1349"/>
      <c r="PDJ40" s="1349"/>
      <c r="PDK40" s="1349"/>
      <c r="PDL40" s="1349"/>
      <c r="PDM40" s="1349"/>
      <c r="PDN40" s="1349"/>
      <c r="PDO40" s="1349"/>
      <c r="PDP40" s="1349"/>
      <c r="PDQ40" s="1349"/>
      <c r="PDR40" s="1349"/>
      <c r="PDS40" s="1349"/>
      <c r="PDT40" s="1349"/>
      <c r="PDU40" s="1349"/>
      <c r="PDV40" s="1349"/>
      <c r="PDW40" s="1349"/>
      <c r="PDX40" s="1349"/>
      <c r="PDY40" s="1349"/>
      <c r="PDZ40" s="1349"/>
      <c r="PEA40" s="1349"/>
      <c r="PEB40" s="1349"/>
      <c r="PEC40" s="1349"/>
      <c r="PED40" s="1349"/>
      <c r="PEE40" s="1349"/>
      <c r="PEF40" s="1349"/>
      <c r="PEG40" s="1349"/>
      <c r="PEH40" s="1349"/>
      <c r="PEI40" s="1349"/>
      <c r="PEJ40" s="1349"/>
      <c r="PEK40" s="1349"/>
      <c r="PEL40" s="1349"/>
      <c r="PEM40" s="1349"/>
      <c r="PEN40" s="1349"/>
      <c r="PEO40" s="1349"/>
      <c r="PEP40" s="1349"/>
      <c r="PEQ40" s="1349"/>
      <c r="PER40" s="1349"/>
      <c r="PES40" s="1349"/>
      <c r="PET40" s="1349"/>
      <c r="PEU40" s="1349"/>
      <c r="PEV40" s="1349"/>
      <c r="PEW40" s="1349"/>
      <c r="PEX40" s="1349"/>
      <c r="PEY40" s="1349"/>
      <c r="PEZ40" s="1349"/>
      <c r="PFA40" s="1349"/>
      <c r="PFB40" s="1349"/>
      <c r="PFC40" s="1349"/>
      <c r="PFD40" s="1349"/>
      <c r="PFE40" s="1349"/>
      <c r="PFF40" s="1349"/>
      <c r="PFG40" s="1349"/>
      <c r="PFH40" s="1349"/>
      <c r="PFI40" s="1349"/>
      <c r="PFJ40" s="1349"/>
      <c r="PFK40" s="1349"/>
      <c r="PFL40" s="1349"/>
      <c r="PFM40" s="1349"/>
      <c r="PFN40" s="1349"/>
      <c r="PFO40" s="1349"/>
      <c r="PFP40" s="1349"/>
      <c r="PFQ40" s="1349"/>
      <c r="PFR40" s="1349"/>
      <c r="PFS40" s="1349"/>
      <c r="PFT40" s="1349"/>
      <c r="PFU40" s="1349"/>
      <c r="PFV40" s="1349"/>
      <c r="PFW40" s="1349"/>
      <c r="PFX40" s="1349"/>
      <c r="PFY40" s="1349"/>
      <c r="PFZ40" s="1349"/>
      <c r="PGA40" s="1349"/>
      <c r="PGB40" s="1349"/>
      <c r="PGC40" s="1349"/>
      <c r="PGD40" s="1349"/>
      <c r="PGE40" s="1349"/>
      <c r="PGF40" s="1349"/>
      <c r="PGG40" s="1349"/>
      <c r="PGH40" s="1349"/>
      <c r="PGI40" s="1349"/>
      <c r="PGJ40" s="1349"/>
      <c r="PGK40" s="1349"/>
      <c r="PGL40" s="1349"/>
      <c r="PGM40" s="1349"/>
      <c r="PGN40" s="1349"/>
      <c r="PGO40" s="1349"/>
      <c r="PGP40" s="1349"/>
      <c r="PGQ40" s="1349"/>
      <c r="PGR40" s="1349"/>
      <c r="PGS40" s="1349"/>
      <c r="PGT40" s="1349"/>
      <c r="PGU40" s="1349"/>
      <c r="PGV40" s="1349"/>
      <c r="PGW40" s="1349"/>
      <c r="PGX40" s="1349"/>
      <c r="PGY40" s="1349"/>
      <c r="PGZ40" s="1349"/>
      <c r="PHA40" s="1349"/>
      <c r="PHB40" s="1349"/>
      <c r="PHC40" s="1349"/>
      <c r="PHD40" s="1349"/>
      <c r="PHE40" s="1349"/>
      <c r="PHF40" s="1349"/>
      <c r="PHG40" s="1349"/>
      <c r="PHH40" s="1349"/>
      <c r="PHI40" s="1349"/>
      <c r="PHJ40" s="1349"/>
      <c r="PHK40" s="1349"/>
      <c r="PHL40" s="1349"/>
      <c r="PHM40" s="1349"/>
      <c r="PHN40" s="1349"/>
      <c r="PHO40" s="1349"/>
      <c r="PHP40" s="1349"/>
      <c r="PHQ40" s="1349"/>
      <c r="PHR40" s="1349"/>
      <c r="PHS40" s="1349"/>
      <c r="PHT40" s="1349"/>
      <c r="PHU40" s="1349"/>
      <c r="PHV40" s="1349"/>
      <c r="PHW40" s="1349"/>
      <c r="PHX40" s="1349"/>
      <c r="PHY40" s="1349"/>
      <c r="PHZ40" s="1349"/>
      <c r="PIA40" s="1349"/>
      <c r="PIB40" s="1349"/>
      <c r="PIC40" s="1349"/>
      <c r="PID40" s="1349"/>
      <c r="PIE40" s="1349"/>
      <c r="PIF40" s="1349"/>
      <c r="PIG40" s="1349"/>
      <c r="PIH40" s="1349"/>
      <c r="PII40" s="1349"/>
      <c r="PIJ40" s="1349"/>
      <c r="PIK40" s="1349"/>
      <c r="PIL40" s="1349"/>
      <c r="PIM40" s="1349"/>
      <c r="PIN40" s="1349"/>
      <c r="PIO40" s="1349"/>
      <c r="PIP40" s="1349"/>
      <c r="PIQ40" s="1349"/>
      <c r="PIR40" s="1349"/>
      <c r="PIS40" s="1349"/>
      <c r="PIT40" s="1349"/>
      <c r="PIU40" s="1349"/>
      <c r="PIV40" s="1349"/>
      <c r="PIW40" s="1349"/>
      <c r="PIX40" s="1349"/>
      <c r="PIY40" s="1349"/>
      <c r="PIZ40" s="1349"/>
      <c r="PJA40" s="1349"/>
      <c r="PJB40" s="1349"/>
      <c r="PJC40" s="1349"/>
      <c r="PJD40" s="1349"/>
      <c r="PJE40" s="1349"/>
      <c r="PJF40" s="1349"/>
      <c r="PJG40" s="1349"/>
      <c r="PJH40" s="1349"/>
      <c r="PJI40" s="1349"/>
      <c r="PJJ40" s="1349"/>
      <c r="PJK40" s="1349"/>
      <c r="PJL40" s="1349"/>
      <c r="PJM40" s="1349"/>
      <c r="PJN40" s="1349"/>
      <c r="PJO40" s="1349"/>
      <c r="PJP40" s="1349"/>
      <c r="PJQ40" s="1349"/>
      <c r="PJR40" s="1349"/>
      <c r="PJS40" s="1349"/>
      <c r="PJT40" s="1349"/>
      <c r="PJU40" s="1349"/>
      <c r="PJV40" s="1349"/>
      <c r="PJW40" s="1349"/>
      <c r="PJX40" s="1349"/>
      <c r="PJY40" s="1349"/>
      <c r="PJZ40" s="1349"/>
      <c r="PKA40" s="1349"/>
      <c r="PKB40" s="1349"/>
      <c r="PKC40" s="1349"/>
      <c r="PKD40" s="1349"/>
      <c r="PKE40" s="1349"/>
      <c r="PKF40" s="1349"/>
      <c r="PKG40" s="1349"/>
      <c r="PKH40" s="1349"/>
      <c r="PKI40" s="1349"/>
      <c r="PKJ40" s="1349"/>
      <c r="PKK40" s="1349"/>
      <c r="PKL40" s="1349"/>
      <c r="PKM40" s="1349"/>
      <c r="PKN40" s="1349"/>
      <c r="PKO40" s="1349"/>
      <c r="PKP40" s="1349"/>
      <c r="PKQ40" s="1349"/>
      <c r="PKR40" s="1349"/>
      <c r="PKS40" s="1349"/>
      <c r="PKT40" s="1349"/>
      <c r="PKU40" s="1349"/>
      <c r="PKV40" s="1349"/>
      <c r="PKW40" s="1349"/>
      <c r="PKX40" s="1349"/>
      <c r="PKY40" s="1349"/>
      <c r="PKZ40" s="1349"/>
      <c r="PLA40" s="1349"/>
      <c r="PLB40" s="1349"/>
      <c r="PLC40" s="1349"/>
      <c r="PLD40" s="1349"/>
      <c r="PLE40" s="1349"/>
      <c r="PLF40" s="1349"/>
      <c r="PLG40" s="1349"/>
      <c r="PLH40" s="1349"/>
      <c r="PLI40" s="1349"/>
      <c r="PLJ40" s="1349"/>
      <c r="PLK40" s="1349"/>
      <c r="PLL40" s="1349"/>
      <c r="PLM40" s="1349"/>
      <c r="PLN40" s="1349"/>
      <c r="PLO40" s="1349"/>
      <c r="PLP40" s="1349"/>
      <c r="PLQ40" s="1349"/>
      <c r="PLR40" s="1349"/>
      <c r="PLS40" s="1349"/>
      <c r="PLT40" s="1349"/>
      <c r="PLU40" s="1349"/>
      <c r="PLV40" s="1349"/>
      <c r="PLW40" s="1349"/>
      <c r="PLX40" s="1349"/>
      <c r="PLY40" s="1349"/>
      <c r="PLZ40" s="1349"/>
      <c r="PMA40" s="1349"/>
      <c r="PMB40" s="1349"/>
      <c r="PMC40" s="1349"/>
      <c r="PMD40" s="1349"/>
      <c r="PME40" s="1349"/>
      <c r="PMF40" s="1349"/>
      <c r="PMG40" s="1349"/>
      <c r="PMH40" s="1349"/>
      <c r="PMI40" s="1349"/>
      <c r="PMJ40" s="1349"/>
      <c r="PMK40" s="1349"/>
      <c r="PML40" s="1349"/>
      <c r="PMM40" s="1349"/>
      <c r="PMN40" s="1349"/>
      <c r="PMO40" s="1349"/>
      <c r="PMP40" s="1349"/>
      <c r="PMQ40" s="1349"/>
      <c r="PMR40" s="1349"/>
      <c r="PMS40" s="1349"/>
      <c r="PMT40" s="1349"/>
      <c r="PMU40" s="1349"/>
      <c r="PMV40" s="1349"/>
      <c r="PMW40" s="1349"/>
      <c r="PMX40" s="1349"/>
      <c r="PMY40" s="1349"/>
      <c r="PMZ40" s="1349"/>
      <c r="PNA40" s="1349"/>
      <c r="PNB40" s="1349"/>
      <c r="PNC40" s="1349"/>
      <c r="PND40" s="1349"/>
      <c r="PNE40" s="1349"/>
      <c r="PNF40" s="1349"/>
      <c r="PNG40" s="1349"/>
      <c r="PNH40" s="1349"/>
      <c r="PNI40" s="1349"/>
      <c r="PNJ40" s="1349"/>
      <c r="PNK40" s="1349"/>
      <c r="PNL40" s="1349"/>
      <c r="PNM40" s="1349"/>
      <c r="PNN40" s="1349"/>
      <c r="PNO40" s="1349"/>
      <c r="PNP40" s="1349"/>
      <c r="PNQ40" s="1349"/>
      <c r="PNR40" s="1349"/>
      <c r="PNS40" s="1349"/>
      <c r="PNT40" s="1349"/>
      <c r="PNU40" s="1349"/>
      <c r="PNV40" s="1349"/>
      <c r="PNW40" s="1349"/>
      <c r="PNX40" s="1349"/>
      <c r="PNY40" s="1349"/>
      <c r="PNZ40" s="1349"/>
      <c r="POA40" s="1349"/>
      <c r="POB40" s="1349"/>
      <c r="POC40" s="1349"/>
      <c r="POD40" s="1349"/>
      <c r="POE40" s="1349"/>
      <c r="POF40" s="1349"/>
      <c r="POG40" s="1349"/>
      <c r="POH40" s="1349"/>
      <c r="POI40" s="1349"/>
      <c r="POJ40" s="1349"/>
      <c r="POK40" s="1349"/>
      <c r="POL40" s="1349"/>
      <c r="POM40" s="1349"/>
      <c r="PON40" s="1349"/>
      <c r="POO40" s="1349"/>
      <c r="POP40" s="1349"/>
      <c r="POQ40" s="1349"/>
      <c r="POR40" s="1349"/>
      <c r="POS40" s="1349"/>
      <c r="POT40" s="1349"/>
      <c r="POU40" s="1349"/>
      <c r="POV40" s="1349"/>
      <c r="POW40" s="1349"/>
      <c r="POX40" s="1349"/>
      <c r="POY40" s="1349"/>
      <c r="POZ40" s="1349"/>
      <c r="PPA40" s="1349"/>
      <c r="PPB40" s="1349"/>
      <c r="PPC40" s="1349"/>
      <c r="PPD40" s="1349"/>
      <c r="PPE40" s="1349"/>
      <c r="PPF40" s="1349"/>
      <c r="PPG40" s="1349"/>
      <c r="PPH40" s="1349"/>
      <c r="PPI40" s="1349"/>
      <c r="PPJ40" s="1349"/>
      <c r="PPK40" s="1349"/>
      <c r="PPL40" s="1349"/>
      <c r="PPM40" s="1349"/>
      <c r="PPN40" s="1349"/>
      <c r="PPO40" s="1349"/>
      <c r="PPP40" s="1349"/>
      <c r="PPQ40" s="1349"/>
      <c r="PPR40" s="1349"/>
      <c r="PPS40" s="1349"/>
      <c r="PPT40" s="1349"/>
      <c r="PPU40" s="1349"/>
      <c r="PPV40" s="1349"/>
      <c r="PPW40" s="1349"/>
      <c r="PPX40" s="1349"/>
      <c r="PPY40" s="1349"/>
      <c r="PPZ40" s="1349"/>
      <c r="PQA40" s="1349"/>
      <c r="PQB40" s="1349"/>
      <c r="PQC40" s="1349"/>
      <c r="PQD40" s="1349"/>
      <c r="PQE40" s="1349"/>
      <c r="PQF40" s="1349"/>
      <c r="PQG40" s="1349"/>
      <c r="PQH40" s="1349"/>
      <c r="PQI40" s="1349"/>
      <c r="PQJ40" s="1349"/>
      <c r="PQK40" s="1349"/>
      <c r="PQL40" s="1349"/>
      <c r="PQM40" s="1349"/>
      <c r="PQN40" s="1349"/>
      <c r="PQO40" s="1349"/>
      <c r="PQP40" s="1349"/>
      <c r="PQQ40" s="1349"/>
      <c r="PQR40" s="1349"/>
      <c r="PQS40" s="1349"/>
      <c r="PQT40" s="1349"/>
      <c r="PQU40" s="1349"/>
      <c r="PQV40" s="1349"/>
      <c r="PQW40" s="1349"/>
      <c r="PQX40" s="1349"/>
      <c r="PQY40" s="1349"/>
      <c r="PQZ40" s="1349"/>
      <c r="PRA40" s="1349"/>
      <c r="PRB40" s="1349"/>
      <c r="PRC40" s="1349"/>
      <c r="PRD40" s="1349"/>
      <c r="PRE40" s="1349"/>
      <c r="PRF40" s="1349"/>
      <c r="PRG40" s="1349"/>
      <c r="PRH40" s="1349"/>
      <c r="PRI40" s="1349"/>
      <c r="PRJ40" s="1349"/>
      <c r="PRK40" s="1349"/>
      <c r="PRL40" s="1349"/>
      <c r="PRM40" s="1349"/>
      <c r="PRN40" s="1349"/>
      <c r="PRO40" s="1349"/>
      <c r="PRP40" s="1349"/>
      <c r="PRQ40" s="1349"/>
      <c r="PRR40" s="1349"/>
      <c r="PRS40" s="1349"/>
      <c r="PRT40" s="1349"/>
      <c r="PRU40" s="1349"/>
      <c r="PRV40" s="1349"/>
      <c r="PRW40" s="1349"/>
      <c r="PRX40" s="1349"/>
      <c r="PRY40" s="1349"/>
      <c r="PRZ40" s="1349"/>
      <c r="PSA40" s="1349"/>
      <c r="PSB40" s="1349"/>
      <c r="PSC40" s="1349"/>
      <c r="PSD40" s="1349"/>
      <c r="PSE40" s="1349"/>
      <c r="PSF40" s="1349"/>
      <c r="PSG40" s="1349"/>
      <c r="PSH40" s="1349"/>
      <c r="PSI40" s="1349"/>
      <c r="PSJ40" s="1349"/>
      <c r="PSK40" s="1349"/>
      <c r="PSL40" s="1349"/>
      <c r="PSM40" s="1349"/>
      <c r="PSN40" s="1349"/>
      <c r="PSO40" s="1349"/>
      <c r="PSP40" s="1349"/>
      <c r="PSQ40" s="1349"/>
      <c r="PSR40" s="1349"/>
      <c r="PSS40" s="1349"/>
      <c r="PST40" s="1349"/>
      <c r="PSU40" s="1349"/>
      <c r="PSV40" s="1349"/>
      <c r="PSW40" s="1349"/>
      <c r="PSX40" s="1349"/>
      <c r="PSY40" s="1349"/>
      <c r="PSZ40" s="1349"/>
      <c r="PTA40" s="1349"/>
      <c r="PTB40" s="1349"/>
      <c r="PTC40" s="1349"/>
      <c r="PTD40" s="1349"/>
      <c r="PTE40" s="1349"/>
      <c r="PTF40" s="1349"/>
      <c r="PTG40" s="1349"/>
      <c r="PTH40" s="1349"/>
      <c r="PTI40" s="1349"/>
      <c r="PTJ40" s="1349"/>
      <c r="PTK40" s="1349"/>
      <c r="PTL40" s="1349"/>
      <c r="PTM40" s="1349"/>
      <c r="PTN40" s="1349"/>
      <c r="PTO40" s="1349"/>
      <c r="PTP40" s="1349"/>
      <c r="PTQ40" s="1349"/>
      <c r="PTR40" s="1349"/>
      <c r="PTS40" s="1349"/>
      <c r="PTT40" s="1349"/>
      <c r="PTU40" s="1349"/>
      <c r="PTV40" s="1349"/>
      <c r="PTW40" s="1349"/>
      <c r="PTX40" s="1349"/>
      <c r="PTY40" s="1349"/>
      <c r="PTZ40" s="1349"/>
      <c r="PUA40" s="1349"/>
      <c r="PUB40" s="1349"/>
      <c r="PUC40" s="1349"/>
      <c r="PUD40" s="1349"/>
      <c r="PUE40" s="1349"/>
      <c r="PUF40" s="1349"/>
      <c r="PUG40" s="1349"/>
      <c r="PUH40" s="1349"/>
      <c r="PUI40" s="1349"/>
      <c r="PUJ40" s="1349"/>
      <c r="PUK40" s="1349"/>
      <c r="PUL40" s="1349"/>
      <c r="PUM40" s="1349"/>
      <c r="PUN40" s="1349"/>
      <c r="PUO40" s="1349"/>
      <c r="PUP40" s="1349"/>
      <c r="PUQ40" s="1349"/>
      <c r="PUR40" s="1349"/>
      <c r="PUS40" s="1349"/>
      <c r="PUT40" s="1349"/>
      <c r="PUU40" s="1349"/>
      <c r="PUV40" s="1349"/>
      <c r="PUW40" s="1349"/>
      <c r="PUX40" s="1349"/>
      <c r="PUY40" s="1349"/>
      <c r="PUZ40" s="1349"/>
      <c r="PVA40" s="1349"/>
      <c r="PVB40" s="1349"/>
      <c r="PVC40" s="1349"/>
      <c r="PVD40" s="1349"/>
      <c r="PVE40" s="1349"/>
      <c r="PVF40" s="1349"/>
      <c r="PVG40" s="1349"/>
      <c r="PVH40" s="1349"/>
      <c r="PVI40" s="1349"/>
      <c r="PVJ40" s="1349"/>
      <c r="PVK40" s="1349"/>
      <c r="PVL40" s="1349"/>
      <c r="PVM40" s="1349"/>
      <c r="PVN40" s="1349"/>
      <c r="PVO40" s="1349"/>
      <c r="PVP40" s="1349"/>
      <c r="PVQ40" s="1349"/>
      <c r="PVR40" s="1349"/>
      <c r="PVS40" s="1349"/>
      <c r="PVT40" s="1349"/>
      <c r="PVU40" s="1349"/>
      <c r="PVV40" s="1349"/>
      <c r="PVW40" s="1349"/>
      <c r="PVX40" s="1349"/>
      <c r="PVY40" s="1349"/>
      <c r="PVZ40" s="1349"/>
      <c r="PWA40" s="1349"/>
      <c r="PWB40" s="1349"/>
      <c r="PWC40" s="1349"/>
      <c r="PWD40" s="1349"/>
      <c r="PWE40" s="1349"/>
      <c r="PWF40" s="1349"/>
      <c r="PWG40" s="1349"/>
      <c r="PWH40" s="1349"/>
      <c r="PWI40" s="1349"/>
      <c r="PWJ40" s="1349"/>
      <c r="PWK40" s="1349"/>
      <c r="PWL40" s="1349"/>
      <c r="PWM40" s="1349"/>
      <c r="PWN40" s="1349"/>
      <c r="PWO40" s="1349"/>
      <c r="PWP40" s="1349"/>
      <c r="PWQ40" s="1349"/>
      <c r="PWR40" s="1349"/>
      <c r="PWS40" s="1349"/>
      <c r="PWT40" s="1349"/>
      <c r="PWU40" s="1349"/>
      <c r="PWV40" s="1349"/>
      <c r="PWW40" s="1349"/>
      <c r="PWX40" s="1349"/>
      <c r="PWY40" s="1349"/>
      <c r="PWZ40" s="1349"/>
      <c r="PXA40" s="1349"/>
      <c r="PXB40" s="1349"/>
      <c r="PXC40" s="1349"/>
      <c r="PXD40" s="1349"/>
      <c r="PXE40" s="1349"/>
      <c r="PXF40" s="1349"/>
      <c r="PXG40" s="1349"/>
      <c r="PXH40" s="1349"/>
      <c r="PXI40" s="1349"/>
      <c r="PXJ40" s="1349"/>
      <c r="PXK40" s="1349"/>
      <c r="PXL40" s="1349"/>
      <c r="PXM40" s="1349"/>
      <c r="PXN40" s="1349"/>
      <c r="PXO40" s="1349"/>
      <c r="PXP40" s="1349"/>
      <c r="PXQ40" s="1349"/>
      <c r="PXR40" s="1349"/>
      <c r="PXS40" s="1349"/>
      <c r="PXT40" s="1349"/>
      <c r="PXU40" s="1349"/>
      <c r="PXV40" s="1349"/>
      <c r="PXW40" s="1349"/>
      <c r="PXX40" s="1349"/>
      <c r="PXY40" s="1349"/>
      <c r="PXZ40" s="1349"/>
      <c r="PYA40" s="1349"/>
      <c r="PYB40" s="1349"/>
      <c r="PYC40" s="1349"/>
      <c r="PYD40" s="1349"/>
      <c r="PYE40" s="1349"/>
      <c r="PYF40" s="1349"/>
      <c r="PYG40" s="1349"/>
      <c r="PYH40" s="1349"/>
      <c r="PYI40" s="1349"/>
      <c r="PYJ40" s="1349"/>
      <c r="PYK40" s="1349"/>
      <c r="PYL40" s="1349"/>
      <c r="PYM40" s="1349"/>
      <c r="PYN40" s="1349"/>
      <c r="PYO40" s="1349"/>
      <c r="PYP40" s="1349"/>
      <c r="PYQ40" s="1349"/>
      <c r="PYR40" s="1349"/>
      <c r="PYS40" s="1349"/>
      <c r="PYT40" s="1349"/>
      <c r="PYU40" s="1349"/>
      <c r="PYV40" s="1349"/>
      <c r="PYW40" s="1349"/>
      <c r="PYX40" s="1349"/>
      <c r="PYY40" s="1349"/>
      <c r="PYZ40" s="1349"/>
      <c r="PZA40" s="1349"/>
      <c r="PZB40" s="1349"/>
      <c r="PZC40" s="1349"/>
      <c r="PZD40" s="1349"/>
      <c r="PZE40" s="1349"/>
      <c r="PZF40" s="1349"/>
      <c r="PZG40" s="1349"/>
      <c r="PZH40" s="1349"/>
      <c r="PZI40" s="1349"/>
      <c r="PZJ40" s="1349"/>
      <c r="PZK40" s="1349"/>
      <c r="PZL40" s="1349"/>
      <c r="PZM40" s="1349"/>
      <c r="PZN40" s="1349"/>
      <c r="PZO40" s="1349"/>
      <c r="PZP40" s="1349"/>
      <c r="PZQ40" s="1349"/>
      <c r="PZR40" s="1349"/>
      <c r="PZS40" s="1349"/>
      <c r="PZT40" s="1349"/>
      <c r="PZU40" s="1349"/>
      <c r="PZV40" s="1349"/>
      <c r="PZW40" s="1349"/>
      <c r="PZX40" s="1349"/>
      <c r="PZY40" s="1349"/>
      <c r="PZZ40" s="1349"/>
      <c r="QAA40" s="1349"/>
      <c r="QAB40" s="1349"/>
      <c r="QAC40" s="1349"/>
      <c r="QAD40" s="1349"/>
      <c r="QAE40" s="1349"/>
      <c r="QAF40" s="1349"/>
      <c r="QAG40" s="1349"/>
      <c r="QAH40" s="1349"/>
      <c r="QAI40" s="1349"/>
      <c r="QAJ40" s="1349"/>
      <c r="QAK40" s="1349"/>
      <c r="QAL40" s="1349"/>
      <c r="QAM40" s="1349"/>
      <c r="QAN40" s="1349"/>
      <c r="QAO40" s="1349"/>
      <c r="QAP40" s="1349"/>
      <c r="QAQ40" s="1349"/>
      <c r="QAR40" s="1349"/>
      <c r="QAS40" s="1349"/>
      <c r="QAT40" s="1349"/>
      <c r="QAU40" s="1349"/>
      <c r="QAV40" s="1349"/>
      <c r="QAW40" s="1349"/>
      <c r="QAX40" s="1349"/>
      <c r="QAY40" s="1349"/>
      <c r="QAZ40" s="1349"/>
      <c r="QBA40" s="1349"/>
      <c r="QBB40" s="1349"/>
      <c r="QBC40" s="1349"/>
      <c r="QBD40" s="1349"/>
      <c r="QBE40" s="1349"/>
      <c r="QBF40" s="1349"/>
      <c r="QBG40" s="1349"/>
      <c r="QBH40" s="1349"/>
      <c r="QBI40" s="1349"/>
      <c r="QBJ40" s="1349"/>
      <c r="QBK40" s="1349"/>
      <c r="QBL40" s="1349"/>
      <c r="QBM40" s="1349"/>
      <c r="QBN40" s="1349"/>
      <c r="QBO40" s="1349"/>
      <c r="QBP40" s="1349"/>
      <c r="QBQ40" s="1349"/>
      <c r="QBR40" s="1349"/>
      <c r="QBS40" s="1349"/>
      <c r="QBT40" s="1349"/>
      <c r="QBU40" s="1349"/>
      <c r="QBV40" s="1349"/>
      <c r="QBW40" s="1349"/>
      <c r="QBX40" s="1349"/>
      <c r="QBY40" s="1349"/>
      <c r="QBZ40" s="1349"/>
      <c r="QCA40" s="1349"/>
      <c r="QCB40" s="1349"/>
      <c r="QCC40" s="1349"/>
      <c r="QCD40" s="1349"/>
      <c r="QCE40" s="1349"/>
      <c r="QCF40" s="1349"/>
      <c r="QCG40" s="1349"/>
      <c r="QCH40" s="1349"/>
      <c r="QCI40" s="1349"/>
      <c r="QCJ40" s="1349"/>
      <c r="QCK40" s="1349"/>
      <c r="QCL40" s="1349"/>
      <c r="QCM40" s="1349"/>
      <c r="QCN40" s="1349"/>
      <c r="QCO40" s="1349"/>
      <c r="QCP40" s="1349"/>
      <c r="QCQ40" s="1349"/>
      <c r="QCR40" s="1349"/>
      <c r="QCS40" s="1349"/>
      <c r="QCT40" s="1349"/>
      <c r="QCU40" s="1349"/>
      <c r="QCV40" s="1349"/>
      <c r="QCW40" s="1349"/>
      <c r="QCX40" s="1349"/>
      <c r="QCY40" s="1349"/>
      <c r="QCZ40" s="1349"/>
      <c r="QDA40" s="1349"/>
      <c r="QDB40" s="1349"/>
      <c r="QDC40" s="1349"/>
      <c r="QDD40" s="1349"/>
      <c r="QDE40" s="1349"/>
      <c r="QDF40" s="1349"/>
      <c r="QDG40" s="1349"/>
      <c r="QDH40" s="1349"/>
      <c r="QDI40" s="1349"/>
      <c r="QDJ40" s="1349"/>
      <c r="QDK40" s="1349"/>
      <c r="QDL40" s="1349"/>
      <c r="QDM40" s="1349"/>
      <c r="QDN40" s="1349"/>
      <c r="QDO40" s="1349"/>
      <c r="QDP40" s="1349"/>
      <c r="QDQ40" s="1349"/>
      <c r="QDR40" s="1349"/>
      <c r="QDS40" s="1349"/>
      <c r="QDT40" s="1349"/>
      <c r="QDU40" s="1349"/>
      <c r="QDV40" s="1349"/>
      <c r="QDW40" s="1349"/>
      <c r="QDX40" s="1349"/>
      <c r="QDY40" s="1349"/>
      <c r="QDZ40" s="1349"/>
      <c r="QEA40" s="1349"/>
      <c r="QEB40" s="1349"/>
      <c r="QEC40" s="1349"/>
      <c r="QED40" s="1349"/>
      <c r="QEE40" s="1349"/>
      <c r="QEF40" s="1349"/>
      <c r="QEG40" s="1349"/>
      <c r="QEH40" s="1349"/>
      <c r="QEI40" s="1349"/>
      <c r="QEJ40" s="1349"/>
      <c r="QEK40" s="1349"/>
      <c r="QEL40" s="1349"/>
      <c r="QEM40" s="1349"/>
      <c r="QEN40" s="1349"/>
      <c r="QEO40" s="1349"/>
      <c r="QEP40" s="1349"/>
      <c r="QEQ40" s="1349"/>
      <c r="QER40" s="1349"/>
      <c r="QES40" s="1349"/>
      <c r="QET40" s="1349"/>
      <c r="QEU40" s="1349"/>
      <c r="QEV40" s="1349"/>
      <c r="QEW40" s="1349"/>
      <c r="QEX40" s="1349"/>
      <c r="QEY40" s="1349"/>
      <c r="QEZ40" s="1349"/>
      <c r="QFA40" s="1349"/>
      <c r="QFB40" s="1349"/>
      <c r="QFC40" s="1349"/>
      <c r="QFD40" s="1349"/>
      <c r="QFE40" s="1349"/>
      <c r="QFF40" s="1349"/>
      <c r="QFG40" s="1349"/>
      <c r="QFH40" s="1349"/>
      <c r="QFI40" s="1349"/>
      <c r="QFJ40" s="1349"/>
      <c r="QFK40" s="1349"/>
      <c r="QFL40" s="1349"/>
      <c r="QFM40" s="1349"/>
      <c r="QFN40" s="1349"/>
      <c r="QFO40" s="1349"/>
      <c r="QFP40" s="1349"/>
      <c r="QFQ40" s="1349"/>
      <c r="QFR40" s="1349"/>
      <c r="QFS40" s="1349"/>
      <c r="QFT40" s="1349"/>
      <c r="QFU40" s="1349"/>
      <c r="QFV40" s="1349"/>
      <c r="QFW40" s="1349"/>
      <c r="QFX40" s="1349"/>
      <c r="QFY40" s="1349"/>
      <c r="QFZ40" s="1349"/>
      <c r="QGA40" s="1349"/>
      <c r="QGB40" s="1349"/>
      <c r="QGC40" s="1349"/>
      <c r="QGD40" s="1349"/>
      <c r="QGE40" s="1349"/>
      <c r="QGF40" s="1349"/>
      <c r="QGG40" s="1349"/>
      <c r="QGH40" s="1349"/>
      <c r="QGI40" s="1349"/>
      <c r="QGJ40" s="1349"/>
      <c r="QGK40" s="1349"/>
      <c r="QGL40" s="1349"/>
      <c r="QGM40" s="1349"/>
      <c r="QGN40" s="1349"/>
      <c r="QGO40" s="1349"/>
      <c r="QGP40" s="1349"/>
      <c r="QGQ40" s="1349"/>
      <c r="QGR40" s="1349"/>
      <c r="QGS40" s="1349"/>
      <c r="QGT40" s="1349"/>
      <c r="QGU40" s="1349"/>
      <c r="QGV40" s="1349"/>
      <c r="QGW40" s="1349"/>
      <c r="QGX40" s="1349"/>
      <c r="QGY40" s="1349"/>
      <c r="QGZ40" s="1349"/>
      <c r="QHA40" s="1349"/>
      <c r="QHB40" s="1349"/>
      <c r="QHC40" s="1349"/>
      <c r="QHD40" s="1349"/>
      <c r="QHE40" s="1349"/>
      <c r="QHF40" s="1349"/>
      <c r="QHG40" s="1349"/>
      <c r="QHH40" s="1349"/>
      <c r="QHI40" s="1349"/>
      <c r="QHJ40" s="1349"/>
      <c r="QHK40" s="1349"/>
      <c r="QHL40" s="1349"/>
      <c r="QHM40" s="1349"/>
      <c r="QHN40" s="1349"/>
      <c r="QHO40" s="1349"/>
      <c r="QHP40" s="1349"/>
      <c r="QHQ40" s="1349"/>
      <c r="QHR40" s="1349"/>
      <c r="QHS40" s="1349"/>
      <c r="QHT40" s="1349"/>
      <c r="QHU40" s="1349"/>
      <c r="QHV40" s="1349"/>
      <c r="QHW40" s="1349"/>
      <c r="QHX40" s="1349"/>
      <c r="QHY40" s="1349"/>
      <c r="QHZ40" s="1349"/>
      <c r="QIA40" s="1349"/>
      <c r="QIB40" s="1349"/>
      <c r="QIC40" s="1349"/>
      <c r="QID40" s="1349"/>
      <c r="QIE40" s="1349"/>
      <c r="QIF40" s="1349"/>
      <c r="QIG40" s="1349"/>
      <c r="QIH40" s="1349"/>
      <c r="QII40" s="1349"/>
      <c r="QIJ40" s="1349"/>
      <c r="QIK40" s="1349"/>
      <c r="QIL40" s="1349"/>
      <c r="QIM40" s="1349"/>
      <c r="QIN40" s="1349"/>
      <c r="QIO40" s="1349"/>
      <c r="QIP40" s="1349"/>
      <c r="QIQ40" s="1349"/>
      <c r="QIR40" s="1349"/>
      <c r="QIS40" s="1349"/>
      <c r="QIT40" s="1349"/>
      <c r="QIU40" s="1349"/>
      <c r="QIV40" s="1349"/>
      <c r="QIW40" s="1349"/>
      <c r="QIX40" s="1349"/>
      <c r="QIY40" s="1349"/>
      <c r="QIZ40" s="1349"/>
      <c r="QJA40" s="1349"/>
      <c r="QJB40" s="1349"/>
      <c r="QJC40" s="1349"/>
      <c r="QJD40" s="1349"/>
      <c r="QJE40" s="1349"/>
      <c r="QJF40" s="1349"/>
      <c r="QJG40" s="1349"/>
      <c r="QJH40" s="1349"/>
      <c r="QJI40" s="1349"/>
      <c r="QJJ40" s="1349"/>
      <c r="QJK40" s="1349"/>
      <c r="QJL40" s="1349"/>
      <c r="QJM40" s="1349"/>
      <c r="QJN40" s="1349"/>
      <c r="QJO40" s="1349"/>
      <c r="QJP40" s="1349"/>
      <c r="QJQ40" s="1349"/>
      <c r="QJR40" s="1349"/>
      <c r="QJS40" s="1349"/>
      <c r="QJT40" s="1349"/>
      <c r="QJU40" s="1349"/>
      <c r="QJV40" s="1349"/>
      <c r="QJW40" s="1349"/>
      <c r="QJX40" s="1349"/>
      <c r="QJY40" s="1349"/>
      <c r="QJZ40" s="1349"/>
      <c r="QKA40" s="1349"/>
      <c r="QKB40" s="1349"/>
      <c r="QKC40" s="1349"/>
      <c r="QKD40" s="1349"/>
      <c r="QKE40" s="1349"/>
      <c r="QKF40" s="1349"/>
      <c r="QKG40" s="1349"/>
      <c r="QKH40" s="1349"/>
      <c r="QKI40" s="1349"/>
      <c r="QKJ40" s="1349"/>
      <c r="QKK40" s="1349"/>
      <c r="QKL40" s="1349"/>
      <c r="QKM40" s="1349"/>
      <c r="QKN40" s="1349"/>
      <c r="QKO40" s="1349"/>
      <c r="QKP40" s="1349"/>
      <c r="QKQ40" s="1349"/>
      <c r="QKR40" s="1349"/>
      <c r="QKS40" s="1349"/>
      <c r="QKT40" s="1349"/>
      <c r="QKU40" s="1349"/>
      <c r="QKV40" s="1349"/>
      <c r="QKW40" s="1349"/>
      <c r="QKX40" s="1349"/>
      <c r="QKY40" s="1349"/>
      <c r="QKZ40" s="1349"/>
      <c r="QLA40" s="1349"/>
      <c r="QLB40" s="1349"/>
      <c r="QLC40" s="1349"/>
      <c r="QLD40" s="1349"/>
      <c r="QLE40" s="1349"/>
      <c r="QLF40" s="1349"/>
      <c r="QLG40" s="1349"/>
      <c r="QLH40" s="1349"/>
      <c r="QLI40" s="1349"/>
      <c r="QLJ40" s="1349"/>
      <c r="QLK40" s="1349"/>
      <c r="QLL40" s="1349"/>
      <c r="QLM40" s="1349"/>
      <c r="QLN40" s="1349"/>
      <c r="QLO40" s="1349"/>
      <c r="QLP40" s="1349"/>
      <c r="QLQ40" s="1349"/>
      <c r="QLR40" s="1349"/>
      <c r="QLS40" s="1349"/>
      <c r="QLT40" s="1349"/>
      <c r="QLU40" s="1349"/>
      <c r="QLV40" s="1349"/>
      <c r="QLW40" s="1349"/>
      <c r="QLX40" s="1349"/>
      <c r="QLY40" s="1349"/>
      <c r="QLZ40" s="1349"/>
      <c r="QMA40" s="1349"/>
      <c r="QMB40" s="1349"/>
      <c r="QMC40" s="1349"/>
      <c r="QMD40" s="1349"/>
      <c r="QME40" s="1349"/>
      <c r="QMF40" s="1349"/>
      <c r="QMG40" s="1349"/>
      <c r="QMH40" s="1349"/>
      <c r="QMI40" s="1349"/>
      <c r="QMJ40" s="1349"/>
      <c r="QMK40" s="1349"/>
      <c r="QML40" s="1349"/>
      <c r="QMM40" s="1349"/>
      <c r="QMN40" s="1349"/>
      <c r="QMO40" s="1349"/>
      <c r="QMP40" s="1349"/>
      <c r="QMQ40" s="1349"/>
      <c r="QMR40" s="1349"/>
      <c r="QMS40" s="1349"/>
      <c r="QMT40" s="1349"/>
      <c r="QMU40" s="1349"/>
      <c r="QMV40" s="1349"/>
      <c r="QMW40" s="1349"/>
      <c r="QMX40" s="1349"/>
      <c r="QMY40" s="1349"/>
      <c r="QMZ40" s="1349"/>
      <c r="QNA40" s="1349"/>
      <c r="QNB40" s="1349"/>
      <c r="QNC40" s="1349"/>
      <c r="QND40" s="1349"/>
      <c r="QNE40" s="1349"/>
      <c r="QNF40" s="1349"/>
      <c r="QNG40" s="1349"/>
      <c r="QNH40" s="1349"/>
      <c r="QNI40" s="1349"/>
      <c r="QNJ40" s="1349"/>
      <c r="QNK40" s="1349"/>
      <c r="QNL40" s="1349"/>
      <c r="QNM40" s="1349"/>
      <c r="QNN40" s="1349"/>
      <c r="QNO40" s="1349"/>
      <c r="QNP40" s="1349"/>
      <c r="QNQ40" s="1349"/>
      <c r="QNR40" s="1349"/>
      <c r="QNS40" s="1349"/>
      <c r="QNT40" s="1349"/>
      <c r="QNU40" s="1349"/>
      <c r="QNV40" s="1349"/>
      <c r="QNW40" s="1349"/>
      <c r="QNX40" s="1349"/>
      <c r="QNY40" s="1349"/>
      <c r="QNZ40" s="1349"/>
      <c r="QOA40" s="1349"/>
      <c r="QOB40" s="1349"/>
      <c r="QOC40" s="1349"/>
      <c r="QOD40" s="1349"/>
      <c r="QOE40" s="1349"/>
      <c r="QOF40" s="1349"/>
      <c r="QOG40" s="1349"/>
      <c r="QOH40" s="1349"/>
      <c r="QOI40" s="1349"/>
      <c r="QOJ40" s="1349"/>
      <c r="QOK40" s="1349"/>
      <c r="QOL40" s="1349"/>
      <c r="QOM40" s="1349"/>
      <c r="QON40" s="1349"/>
      <c r="QOO40" s="1349"/>
      <c r="QOP40" s="1349"/>
      <c r="QOQ40" s="1349"/>
      <c r="QOR40" s="1349"/>
      <c r="QOS40" s="1349"/>
      <c r="QOT40" s="1349"/>
      <c r="QOU40" s="1349"/>
      <c r="QOV40" s="1349"/>
      <c r="QOW40" s="1349"/>
      <c r="QOX40" s="1349"/>
      <c r="QOY40" s="1349"/>
      <c r="QOZ40" s="1349"/>
      <c r="QPA40" s="1349"/>
      <c r="QPB40" s="1349"/>
      <c r="QPC40" s="1349"/>
      <c r="QPD40" s="1349"/>
      <c r="QPE40" s="1349"/>
      <c r="QPF40" s="1349"/>
      <c r="QPG40" s="1349"/>
      <c r="QPH40" s="1349"/>
      <c r="QPI40" s="1349"/>
      <c r="QPJ40" s="1349"/>
      <c r="QPK40" s="1349"/>
      <c r="QPL40" s="1349"/>
      <c r="QPM40" s="1349"/>
      <c r="QPN40" s="1349"/>
      <c r="QPO40" s="1349"/>
      <c r="QPP40" s="1349"/>
      <c r="QPQ40" s="1349"/>
      <c r="QPR40" s="1349"/>
      <c r="QPS40" s="1349"/>
      <c r="QPT40" s="1349"/>
      <c r="QPU40" s="1349"/>
      <c r="QPV40" s="1349"/>
      <c r="QPW40" s="1349"/>
      <c r="QPX40" s="1349"/>
      <c r="QPY40" s="1349"/>
      <c r="QPZ40" s="1349"/>
      <c r="QQA40" s="1349"/>
      <c r="QQB40" s="1349"/>
      <c r="QQC40" s="1349"/>
      <c r="QQD40" s="1349"/>
      <c r="QQE40" s="1349"/>
      <c r="QQF40" s="1349"/>
      <c r="QQG40" s="1349"/>
      <c r="QQH40" s="1349"/>
      <c r="QQI40" s="1349"/>
      <c r="QQJ40" s="1349"/>
      <c r="QQK40" s="1349"/>
      <c r="QQL40" s="1349"/>
      <c r="QQM40" s="1349"/>
      <c r="QQN40" s="1349"/>
      <c r="QQO40" s="1349"/>
      <c r="QQP40" s="1349"/>
      <c r="QQQ40" s="1349"/>
      <c r="QQR40" s="1349"/>
      <c r="QQS40" s="1349"/>
      <c r="QQT40" s="1349"/>
      <c r="QQU40" s="1349"/>
      <c r="QQV40" s="1349"/>
      <c r="QQW40" s="1349"/>
      <c r="QQX40" s="1349"/>
      <c r="QQY40" s="1349"/>
      <c r="QQZ40" s="1349"/>
      <c r="QRA40" s="1349"/>
      <c r="QRB40" s="1349"/>
      <c r="QRC40" s="1349"/>
      <c r="QRD40" s="1349"/>
      <c r="QRE40" s="1349"/>
      <c r="QRF40" s="1349"/>
      <c r="QRG40" s="1349"/>
      <c r="QRH40" s="1349"/>
      <c r="QRI40" s="1349"/>
      <c r="QRJ40" s="1349"/>
      <c r="QRK40" s="1349"/>
      <c r="QRL40" s="1349"/>
      <c r="QRM40" s="1349"/>
      <c r="QRN40" s="1349"/>
      <c r="QRO40" s="1349"/>
      <c r="QRP40" s="1349"/>
      <c r="QRQ40" s="1349"/>
      <c r="QRR40" s="1349"/>
      <c r="QRS40" s="1349"/>
      <c r="QRT40" s="1349"/>
      <c r="QRU40" s="1349"/>
      <c r="QRV40" s="1349"/>
      <c r="QRW40" s="1349"/>
      <c r="QRX40" s="1349"/>
      <c r="QRY40" s="1349"/>
      <c r="QRZ40" s="1349"/>
      <c r="QSA40" s="1349"/>
      <c r="QSB40" s="1349"/>
      <c r="QSC40" s="1349"/>
      <c r="QSD40" s="1349"/>
      <c r="QSE40" s="1349"/>
      <c r="QSF40" s="1349"/>
      <c r="QSG40" s="1349"/>
      <c r="QSH40" s="1349"/>
      <c r="QSI40" s="1349"/>
      <c r="QSJ40" s="1349"/>
      <c r="QSK40" s="1349"/>
      <c r="QSL40" s="1349"/>
      <c r="QSM40" s="1349"/>
      <c r="QSN40" s="1349"/>
      <c r="QSO40" s="1349"/>
      <c r="QSP40" s="1349"/>
      <c r="QSQ40" s="1349"/>
      <c r="QSR40" s="1349"/>
      <c r="QSS40" s="1349"/>
      <c r="QST40" s="1349"/>
      <c r="QSU40" s="1349"/>
      <c r="QSV40" s="1349"/>
      <c r="QSW40" s="1349"/>
      <c r="QSX40" s="1349"/>
      <c r="QSY40" s="1349"/>
      <c r="QSZ40" s="1349"/>
      <c r="QTA40" s="1349"/>
      <c r="QTB40" s="1349"/>
      <c r="QTC40" s="1349"/>
      <c r="QTD40" s="1349"/>
      <c r="QTE40" s="1349"/>
      <c r="QTF40" s="1349"/>
      <c r="QTG40" s="1349"/>
      <c r="QTH40" s="1349"/>
      <c r="QTI40" s="1349"/>
      <c r="QTJ40" s="1349"/>
      <c r="QTK40" s="1349"/>
      <c r="QTL40" s="1349"/>
      <c r="QTM40" s="1349"/>
      <c r="QTN40" s="1349"/>
      <c r="QTO40" s="1349"/>
      <c r="QTP40" s="1349"/>
      <c r="QTQ40" s="1349"/>
      <c r="QTR40" s="1349"/>
      <c r="QTS40" s="1349"/>
      <c r="QTT40" s="1349"/>
      <c r="QTU40" s="1349"/>
      <c r="QTV40" s="1349"/>
      <c r="QTW40" s="1349"/>
      <c r="QTX40" s="1349"/>
      <c r="QTY40" s="1349"/>
      <c r="QTZ40" s="1349"/>
      <c r="QUA40" s="1349"/>
      <c r="QUB40" s="1349"/>
      <c r="QUC40" s="1349"/>
      <c r="QUD40" s="1349"/>
      <c r="QUE40" s="1349"/>
      <c r="QUF40" s="1349"/>
      <c r="QUG40" s="1349"/>
      <c r="QUH40" s="1349"/>
      <c r="QUI40" s="1349"/>
      <c r="QUJ40" s="1349"/>
      <c r="QUK40" s="1349"/>
      <c r="QUL40" s="1349"/>
      <c r="QUM40" s="1349"/>
      <c r="QUN40" s="1349"/>
      <c r="QUO40" s="1349"/>
      <c r="QUP40" s="1349"/>
      <c r="QUQ40" s="1349"/>
      <c r="QUR40" s="1349"/>
      <c r="QUS40" s="1349"/>
      <c r="QUT40" s="1349"/>
      <c r="QUU40" s="1349"/>
      <c r="QUV40" s="1349"/>
      <c r="QUW40" s="1349"/>
      <c r="QUX40" s="1349"/>
      <c r="QUY40" s="1349"/>
      <c r="QUZ40" s="1349"/>
      <c r="QVA40" s="1349"/>
      <c r="QVB40" s="1349"/>
      <c r="QVC40" s="1349"/>
      <c r="QVD40" s="1349"/>
      <c r="QVE40" s="1349"/>
      <c r="QVF40" s="1349"/>
      <c r="QVG40" s="1349"/>
      <c r="QVH40" s="1349"/>
      <c r="QVI40" s="1349"/>
      <c r="QVJ40" s="1349"/>
      <c r="QVK40" s="1349"/>
      <c r="QVL40" s="1349"/>
      <c r="QVM40" s="1349"/>
      <c r="QVN40" s="1349"/>
      <c r="QVO40" s="1349"/>
      <c r="QVP40" s="1349"/>
      <c r="QVQ40" s="1349"/>
      <c r="QVR40" s="1349"/>
      <c r="QVS40" s="1349"/>
      <c r="QVT40" s="1349"/>
      <c r="QVU40" s="1349"/>
      <c r="QVV40" s="1349"/>
      <c r="QVW40" s="1349"/>
      <c r="QVX40" s="1349"/>
      <c r="QVY40" s="1349"/>
      <c r="QVZ40" s="1349"/>
      <c r="QWA40" s="1349"/>
      <c r="QWB40" s="1349"/>
      <c r="QWC40" s="1349"/>
      <c r="QWD40" s="1349"/>
      <c r="QWE40" s="1349"/>
      <c r="QWF40" s="1349"/>
      <c r="QWG40" s="1349"/>
      <c r="QWH40" s="1349"/>
      <c r="QWI40" s="1349"/>
      <c r="QWJ40" s="1349"/>
      <c r="QWK40" s="1349"/>
      <c r="QWL40" s="1349"/>
      <c r="QWM40" s="1349"/>
      <c r="QWN40" s="1349"/>
      <c r="QWO40" s="1349"/>
      <c r="QWP40" s="1349"/>
      <c r="QWQ40" s="1349"/>
      <c r="QWR40" s="1349"/>
      <c r="QWS40" s="1349"/>
      <c r="QWT40" s="1349"/>
      <c r="QWU40" s="1349"/>
      <c r="QWV40" s="1349"/>
      <c r="QWW40" s="1349"/>
      <c r="QWX40" s="1349"/>
      <c r="QWY40" s="1349"/>
      <c r="QWZ40" s="1349"/>
      <c r="QXA40" s="1349"/>
      <c r="QXB40" s="1349"/>
      <c r="QXC40" s="1349"/>
      <c r="QXD40" s="1349"/>
      <c r="QXE40" s="1349"/>
      <c r="QXF40" s="1349"/>
      <c r="QXG40" s="1349"/>
      <c r="QXH40" s="1349"/>
      <c r="QXI40" s="1349"/>
      <c r="QXJ40" s="1349"/>
      <c r="QXK40" s="1349"/>
      <c r="QXL40" s="1349"/>
      <c r="QXM40" s="1349"/>
      <c r="QXN40" s="1349"/>
      <c r="QXO40" s="1349"/>
      <c r="QXP40" s="1349"/>
      <c r="QXQ40" s="1349"/>
      <c r="QXR40" s="1349"/>
      <c r="QXS40" s="1349"/>
      <c r="QXT40" s="1349"/>
      <c r="QXU40" s="1349"/>
      <c r="QXV40" s="1349"/>
      <c r="QXW40" s="1349"/>
      <c r="QXX40" s="1349"/>
      <c r="QXY40" s="1349"/>
      <c r="QXZ40" s="1349"/>
      <c r="QYA40" s="1349"/>
      <c r="QYB40" s="1349"/>
      <c r="QYC40" s="1349"/>
      <c r="QYD40" s="1349"/>
      <c r="QYE40" s="1349"/>
      <c r="QYF40" s="1349"/>
      <c r="QYG40" s="1349"/>
      <c r="QYH40" s="1349"/>
      <c r="QYI40" s="1349"/>
      <c r="QYJ40" s="1349"/>
      <c r="QYK40" s="1349"/>
      <c r="QYL40" s="1349"/>
      <c r="QYM40" s="1349"/>
      <c r="QYN40" s="1349"/>
      <c r="QYO40" s="1349"/>
      <c r="QYP40" s="1349"/>
      <c r="QYQ40" s="1349"/>
      <c r="QYR40" s="1349"/>
      <c r="QYS40" s="1349"/>
      <c r="QYT40" s="1349"/>
      <c r="QYU40" s="1349"/>
      <c r="QYV40" s="1349"/>
      <c r="QYW40" s="1349"/>
      <c r="QYX40" s="1349"/>
      <c r="QYY40" s="1349"/>
      <c r="QYZ40" s="1349"/>
      <c r="QZA40" s="1349"/>
      <c r="QZB40" s="1349"/>
      <c r="QZC40" s="1349"/>
      <c r="QZD40" s="1349"/>
      <c r="QZE40" s="1349"/>
      <c r="QZF40" s="1349"/>
      <c r="QZG40" s="1349"/>
      <c r="QZH40" s="1349"/>
      <c r="QZI40" s="1349"/>
      <c r="QZJ40" s="1349"/>
      <c r="QZK40" s="1349"/>
      <c r="QZL40" s="1349"/>
      <c r="QZM40" s="1349"/>
      <c r="QZN40" s="1349"/>
      <c r="QZO40" s="1349"/>
      <c r="QZP40" s="1349"/>
      <c r="QZQ40" s="1349"/>
      <c r="QZR40" s="1349"/>
      <c r="QZS40" s="1349"/>
      <c r="QZT40" s="1349"/>
      <c r="QZU40" s="1349"/>
      <c r="QZV40" s="1349"/>
      <c r="QZW40" s="1349"/>
      <c r="QZX40" s="1349"/>
      <c r="QZY40" s="1349"/>
      <c r="QZZ40" s="1349"/>
      <c r="RAA40" s="1349"/>
      <c r="RAB40" s="1349"/>
      <c r="RAC40" s="1349"/>
      <c r="RAD40" s="1349"/>
      <c r="RAE40" s="1349"/>
      <c r="RAF40" s="1349"/>
      <c r="RAG40" s="1349"/>
      <c r="RAH40" s="1349"/>
      <c r="RAI40" s="1349"/>
      <c r="RAJ40" s="1349"/>
      <c r="RAK40" s="1349"/>
      <c r="RAL40" s="1349"/>
      <c r="RAM40" s="1349"/>
      <c r="RAN40" s="1349"/>
      <c r="RAO40" s="1349"/>
      <c r="RAP40" s="1349"/>
      <c r="RAQ40" s="1349"/>
      <c r="RAR40" s="1349"/>
      <c r="RAS40" s="1349"/>
      <c r="RAT40" s="1349"/>
      <c r="RAU40" s="1349"/>
      <c r="RAV40" s="1349"/>
      <c r="RAW40" s="1349"/>
      <c r="RAX40" s="1349"/>
      <c r="RAY40" s="1349"/>
      <c r="RAZ40" s="1349"/>
      <c r="RBA40" s="1349"/>
      <c r="RBB40" s="1349"/>
      <c r="RBC40" s="1349"/>
      <c r="RBD40" s="1349"/>
      <c r="RBE40" s="1349"/>
      <c r="RBF40" s="1349"/>
      <c r="RBG40" s="1349"/>
      <c r="RBH40" s="1349"/>
      <c r="RBI40" s="1349"/>
      <c r="RBJ40" s="1349"/>
      <c r="RBK40" s="1349"/>
      <c r="RBL40" s="1349"/>
      <c r="RBM40" s="1349"/>
      <c r="RBN40" s="1349"/>
      <c r="RBO40" s="1349"/>
      <c r="RBP40" s="1349"/>
      <c r="RBQ40" s="1349"/>
      <c r="RBR40" s="1349"/>
      <c r="RBS40" s="1349"/>
      <c r="RBT40" s="1349"/>
      <c r="RBU40" s="1349"/>
      <c r="RBV40" s="1349"/>
      <c r="RBW40" s="1349"/>
      <c r="RBX40" s="1349"/>
      <c r="RBY40" s="1349"/>
      <c r="RBZ40" s="1349"/>
      <c r="RCA40" s="1349"/>
      <c r="RCB40" s="1349"/>
      <c r="RCC40" s="1349"/>
      <c r="RCD40" s="1349"/>
      <c r="RCE40" s="1349"/>
      <c r="RCF40" s="1349"/>
      <c r="RCG40" s="1349"/>
      <c r="RCH40" s="1349"/>
      <c r="RCI40" s="1349"/>
      <c r="RCJ40" s="1349"/>
      <c r="RCK40" s="1349"/>
      <c r="RCL40" s="1349"/>
      <c r="RCM40" s="1349"/>
      <c r="RCN40" s="1349"/>
      <c r="RCO40" s="1349"/>
      <c r="RCP40" s="1349"/>
      <c r="RCQ40" s="1349"/>
      <c r="RCR40" s="1349"/>
      <c r="RCS40" s="1349"/>
      <c r="RCT40" s="1349"/>
      <c r="RCU40" s="1349"/>
      <c r="RCV40" s="1349"/>
      <c r="RCW40" s="1349"/>
      <c r="RCX40" s="1349"/>
      <c r="RCY40" s="1349"/>
      <c r="RCZ40" s="1349"/>
      <c r="RDA40" s="1349"/>
      <c r="RDB40" s="1349"/>
      <c r="RDC40" s="1349"/>
      <c r="RDD40" s="1349"/>
      <c r="RDE40" s="1349"/>
      <c r="RDF40" s="1349"/>
      <c r="RDG40" s="1349"/>
      <c r="RDH40" s="1349"/>
      <c r="RDI40" s="1349"/>
      <c r="RDJ40" s="1349"/>
      <c r="RDK40" s="1349"/>
      <c r="RDL40" s="1349"/>
      <c r="RDM40" s="1349"/>
      <c r="RDN40" s="1349"/>
      <c r="RDO40" s="1349"/>
      <c r="RDP40" s="1349"/>
      <c r="RDQ40" s="1349"/>
      <c r="RDR40" s="1349"/>
      <c r="RDS40" s="1349"/>
      <c r="RDT40" s="1349"/>
      <c r="RDU40" s="1349"/>
      <c r="RDV40" s="1349"/>
      <c r="RDW40" s="1349"/>
      <c r="RDX40" s="1349"/>
      <c r="RDY40" s="1349"/>
      <c r="RDZ40" s="1349"/>
      <c r="REA40" s="1349"/>
      <c r="REB40" s="1349"/>
      <c r="REC40" s="1349"/>
      <c r="RED40" s="1349"/>
      <c r="REE40" s="1349"/>
      <c r="REF40" s="1349"/>
      <c r="REG40" s="1349"/>
      <c r="REH40" s="1349"/>
      <c r="REI40" s="1349"/>
      <c r="REJ40" s="1349"/>
      <c r="REK40" s="1349"/>
      <c r="REL40" s="1349"/>
      <c r="REM40" s="1349"/>
      <c r="REN40" s="1349"/>
      <c r="REO40" s="1349"/>
      <c r="REP40" s="1349"/>
      <c r="REQ40" s="1349"/>
      <c r="RER40" s="1349"/>
      <c r="RES40" s="1349"/>
      <c r="RET40" s="1349"/>
      <c r="REU40" s="1349"/>
      <c r="REV40" s="1349"/>
      <c r="REW40" s="1349"/>
      <c r="REX40" s="1349"/>
      <c r="REY40" s="1349"/>
      <c r="REZ40" s="1349"/>
      <c r="RFA40" s="1349"/>
      <c r="RFB40" s="1349"/>
      <c r="RFC40" s="1349"/>
      <c r="RFD40" s="1349"/>
      <c r="RFE40" s="1349"/>
      <c r="RFF40" s="1349"/>
      <c r="RFG40" s="1349"/>
      <c r="RFH40" s="1349"/>
      <c r="RFI40" s="1349"/>
      <c r="RFJ40" s="1349"/>
      <c r="RFK40" s="1349"/>
      <c r="RFL40" s="1349"/>
      <c r="RFM40" s="1349"/>
      <c r="RFN40" s="1349"/>
      <c r="RFO40" s="1349"/>
      <c r="RFP40" s="1349"/>
      <c r="RFQ40" s="1349"/>
      <c r="RFR40" s="1349"/>
      <c r="RFS40" s="1349"/>
      <c r="RFT40" s="1349"/>
      <c r="RFU40" s="1349"/>
      <c r="RFV40" s="1349"/>
      <c r="RFW40" s="1349"/>
      <c r="RFX40" s="1349"/>
      <c r="RFY40" s="1349"/>
      <c r="RFZ40" s="1349"/>
      <c r="RGA40" s="1349"/>
      <c r="RGB40" s="1349"/>
      <c r="RGC40" s="1349"/>
      <c r="RGD40" s="1349"/>
      <c r="RGE40" s="1349"/>
      <c r="RGF40" s="1349"/>
      <c r="RGG40" s="1349"/>
      <c r="RGH40" s="1349"/>
      <c r="RGI40" s="1349"/>
      <c r="RGJ40" s="1349"/>
      <c r="RGK40" s="1349"/>
      <c r="RGL40" s="1349"/>
      <c r="RGM40" s="1349"/>
      <c r="RGN40" s="1349"/>
      <c r="RGO40" s="1349"/>
      <c r="RGP40" s="1349"/>
      <c r="RGQ40" s="1349"/>
      <c r="RGR40" s="1349"/>
      <c r="RGS40" s="1349"/>
      <c r="RGT40" s="1349"/>
      <c r="RGU40" s="1349"/>
      <c r="RGV40" s="1349"/>
      <c r="RGW40" s="1349"/>
      <c r="RGX40" s="1349"/>
      <c r="RGY40" s="1349"/>
      <c r="RGZ40" s="1349"/>
      <c r="RHA40" s="1349"/>
      <c r="RHB40" s="1349"/>
      <c r="RHC40" s="1349"/>
      <c r="RHD40" s="1349"/>
      <c r="RHE40" s="1349"/>
      <c r="RHF40" s="1349"/>
      <c r="RHG40" s="1349"/>
      <c r="RHH40" s="1349"/>
      <c r="RHI40" s="1349"/>
      <c r="RHJ40" s="1349"/>
      <c r="RHK40" s="1349"/>
      <c r="RHL40" s="1349"/>
      <c r="RHM40" s="1349"/>
      <c r="RHN40" s="1349"/>
      <c r="RHO40" s="1349"/>
      <c r="RHP40" s="1349"/>
      <c r="RHQ40" s="1349"/>
      <c r="RHR40" s="1349"/>
      <c r="RHS40" s="1349"/>
      <c r="RHT40" s="1349"/>
      <c r="RHU40" s="1349"/>
      <c r="RHV40" s="1349"/>
      <c r="RHW40" s="1349"/>
      <c r="RHX40" s="1349"/>
      <c r="RHY40" s="1349"/>
      <c r="RHZ40" s="1349"/>
      <c r="RIA40" s="1349"/>
      <c r="RIB40" s="1349"/>
      <c r="RIC40" s="1349"/>
      <c r="RID40" s="1349"/>
      <c r="RIE40" s="1349"/>
      <c r="RIF40" s="1349"/>
      <c r="RIG40" s="1349"/>
      <c r="RIH40" s="1349"/>
      <c r="RII40" s="1349"/>
      <c r="RIJ40" s="1349"/>
      <c r="RIK40" s="1349"/>
      <c r="RIL40" s="1349"/>
      <c r="RIM40" s="1349"/>
      <c r="RIN40" s="1349"/>
      <c r="RIO40" s="1349"/>
      <c r="RIP40" s="1349"/>
      <c r="RIQ40" s="1349"/>
      <c r="RIR40" s="1349"/>
      <c r="RIS40" s="1349"/>
      <c r="RIT40" s="1349"/>
      <c r="RIU40" s="1349"/>
      <c r="RIV40" s="1349"/>
      <c r="RIW40" s="1349"/>
      <c r="RIX40" s="1349"/>
      <c r="RIY40" s="1349"/>
      <c r="RIZ40" s="1349"/>
      <c r="RJA40" s="1349"/>
      <c r="RJB40" s="1349"/>
      <c r="RJC40" s="1349"/>
      <c r="RJD40" s="1349"/>
      <c r="RJE40" s="1349"/>
      <c r="RJF40" s="1349"/>
      <c r="RJG40" s="1349"/>
      <c r="RJH40" s="1349"/>
      <c r="RJI40" s="1349"/>
      <c r="RJJ40" s="1349"/>
      <c r="RJK40" s="1349"/>
      <c r="RJL40" s="1349"/>
      <c r="RJM40" s="1349"/>
      <c r="RJN40" s="1349"/>
      <c r="RJO40" s="1349"/>
      <c r="RJP40" s="1349"/>
      <c r="RJQ40" s="1349"/>
      <c r="RJR40" s="1349"/>
      <c r="RJS40" s="1349"/>
      <c r="RJT40" s="1349"/>
      <c r="RJU40" s="1349"/>
      <c r="RJV40" s="1349"/>
      <c r="RJW40" s="1349"/>
      <c r="RJX40" s="1349"/>
      <c r="RJY40" s="1349"/>
      <c r="RJZ40" s="1349"/>
      <c r="RKA40" s="1349"/>
      <c r="RKB40" s="1349"/>
      <c r="RKC40" s="1349"/>
      <c r="RKD40" s="1349"/>
      <c r="RKE40" s="1349"/>
      <c r="RKF40" s="1349"/>
      <c r="RKG40" s="1349"/>
      <c r="RKH40" s="1349"/>
      <c r="RKI40" s="1349"/>
      <c r="RKJ40" s="1349"/>
      <c r="RKK40" s="1349"/>
      <c r="RKL40" s="1349"/>
      <c r="RKM40" s="1349"/>
      <c r="RKN40" s="1349"/>
      <c r="RKO40" s="1349"/>
      <c r="RKP40" s="1349"/>
      <c r="RKQ40" s="1349"/>
      <c r="RKR40" s="1349"/>
      <c r="RKS40" s="1349"/>
      <c r="RKT40" s="1349"/>
      <c r="RKU40" s="1349"/>
      <c r="RKV40" s="1349"/>
      <c r="RKW40" s="1349"/>
      <c r="RKX40" s="1349"/>
      <c r="RKY40" s="1349"/>
      <c r="RKZ40" s="1349"/>
      <c r="RLA40" s="1349"/>
      <c r="RLB40" s="1349"/>
      <c r="RLC40" s="1349"/>
      <c r="RLD40" s="1349"/>
      <c r="RLE40" s="1349"/>
      <c r="RLF40" s="1349"/>
      <c r="RLG40" s="1349"/>
      <c r="RLH40" s="1349"/>
      <c r="RLI40" s="1349"/>
      <c r="RLJ40" s="1349"/>
      <c r="RLK40" s="1349"/>
      <c r="RLL40" s="1349"/>
      <c r="RLM40" s="1349"/>
      <c r="RLN40" s="1349"/>
      <c r="RLO40" s="1349"/>
      <c r="RLP40" s="1349"/>
      <c r="RLQ40" s="1349"/>
      <c r="RLR40" s="1349"/>
      <c r="RLS40" s="1349"/>
      <c r="RLT40" s="1349"/>
      <c r="RLU40" s="1349"/>
      <c r="RLV40" s="1349"/>
      <c r="RLW40" s="1349"/>
      <c r="RLX40" s="1349"/>
      <c r="RLY40" s="1349"/>
      <c r="RLZ40" s="1349"/>
      <c r="RMA40" s="1349"/>
      <c r="RMB40" s="1349"/>
      <c r="RMC40" s="1349"/>
      <c r="RMD40" s="1349"/>
      <c r="RME40" s="1349"/>
      <c r="RMF40" s="1349"/>
      <c r="RMG40" s="1349"/>
      <c r="RMH40" s="1349"/>
      <c r="RMI40" s="1349"/>
      <c r="RMJ40" s="1349"/>
      <c r="RMK40" s="1349"/>
      <c r="RML40" s="1349"/>
      <c r="RMM40" s="1349"/>
      <c r="RMN40" s="1349"/>
      <c r="RMO40" s="1349"/>
      <c r="RMP40" s="1349"/>
      <c r="RMQ40" s="1349"/>
      <c r="RMR40" s="1349"/>
      <c r="RMS40" s="1349"/>
      <c r="RMT40" s="1349"/>
      <c r="RMU40" s="1349"/>
      <c r="RMV40" s="1349"/>
      <c r="RMW40" s="1349"/>
      <c r="RMX40" s="1349"/>
      <c r="RMY40" s="1349"/>
      <c r="RMZ40" s="1349"/>
      <c r="RNA40" s="1349"/>
      <c r="RNB40" s="1349"/>
      <c r="RNC40" s="1349"/>
      <c r="RND40" s="1349"/>
      <c r="RNE40" s="1349"/>
      <c r="RNF40" s="1349"/>
      <c r="RNG40" s="1349"/>
      <c r="RNH40" s="1349"/>
      <c r="RNI40" s="1349"/>
      <c r="RNJ40" s="1349"/>
      <c r="RNK40" s="1349"/>
      <c r="RNL40" s="1349"/>
      <c r="RNM40" s="1349"/>
      <c r="RNN40" s="1349"/>
      <c r="RNO40" s="1349"/>
      <c r="RNP40" s="1349"/>
      <c r="RNQ40" s="1349"/>
      <c r="RNR40" s="1349"/>
      <c r="RNS40" s="1349"/>
      <c r="RNT40" s="1349"/>
      <c r="RNU40" s="1349"/>
      <c r="RNV40" s="1349"/>
      <c r="RNW40" s="1349"/>
      <c r="RNX40" s="1349"/>
      <c r="RNY40" s="1349"/>
      <c r="RNZ40" s="1349"/>
      <c r="ROA40" s="1349"/>
      <c r="ROB40" s="1349"/>
      <c r="ROC40" s="1349"/>
      <c r="ROD40" s="1349"/>
      <c r="ROE40" s="1349"/>
      <c r="ROF40" s="1349"/>
      <c r="ROG40" s="1349"/>
      <c r="ROH40" s="1349"/>
      <c r="ROI40" s="1349"/>
      <c r="ROJ40" s="1349"/>
      <c r="ROK40" s="1349"/>
      <c r="ROL40" s="1349"/>
      <c r="ROM40" s="1349"/>
      <c r="RON40" s="1349"/>
      <c r="ROO40" s="1349"/>
      <c r="ROP40" s="1349"/>
      <c r="ROQ40" s="1349"/>
      <c r="ROR40" s="1349"/>
      <c r="ROS40" s="1349"/>
      <c r="ROT40" s="1349"/>
      <c r="ROU40" s="1349"/>
      <c r="ROV40" s="1349"/>
      <c r="ROW40" s="1349"/>
      <c r="ROX40" s="1349"/>
      <c r="ROY40" s="1349"/>
      <c r="ROZ40" s="1349"/>
      <c r="RPA40" s="1349"/>
      <c r="RPB40" s="1349"/>
      <c r="RPC40" s="1349"/>
      <c r="RPD40" s="1349"/>
      <c r="RPE40" s="1349"/>
      <c r="RPF40" s="1349"/>
      <c r="RPG40" s="1349"/>
      <c r="RPH40" s="1349"/>
      <c r="RPI40" s="1349"/>
      <c r="RPJ40" s="1349"/>
      <c r="RPK40" s="1349"/>
      <c r="RPL40" s="1349"/>
      <c r="RPM40" s="1349"/>
      <c r="RPN40" s="1349"/>
      <c r="RPO40" s="1349"/>
      <c r="RPP40" s="1349"/>
      <c r="RPQ40" s="1349"/>
      <c r="RPR40" s="1349"/>
      <c r="RPS40" s="1349"/>
      <c r="RPT40" s="1349"/>
      <c r="RPU40" s="1349"/>
      <c r="RPV40" s="1349"/>
      <c r="RPW40" s="1349"/>
      <c r="RPX40" s="1349"/>
      <c r="RPY40" s="1349"/>
      <c r="RPZ40" s="1349"/>
      <c r="RQA40" s="1349"/>
      <c r="RQB40" s="1349"/>
      <c r="RQC40" s="1349"/>
      <c r="RQD40" s="1349"/>
      <c r="RQE40" s="1349"/>
      <c r="RQF40" s="1349"/>
      <c r="RQG40" s="1349"/>
      <c r="RQH40" s="1349"/>
      <c r="RQI40" s="1349"/>
      <c r="RQJ40" s="1349"/>
      <c r="RQK40" s="1349"/>
      <c r="RQL40" s="1349"/>
      <c r="RQM40" s="1349"/>
      <c r="RQN40" s="1349"/>
      <c r="RQO40" s="1349"/>
      <c r="RQP40" s="1349"/>
      <c r="RQQ40" s="1349"/>
      <c r="RQR40" s="1349"/>
      <c r="RQS40" s="1349"/>
      <c r="RQT40" s="1349"/>
      <c r="RQU40" s="1349"/>
      <c r="RQV40" s="1349"/>
      <c r="RQW40" s="1349"/>
      <c r="RQX40" s="1349"/>
      <c r="RQY40" s="1349"/>
      <c r="RQZ40" s="1349"/>
      <c r="RRA40" s="1349"/>
      <c r="RRB40" s="1349"/>
      <c r="RRC40" s="1349"/>
      <c r="RRD40" s="1349"/>
      <c r="RRE40" s="1349"/>
      <c r="RRF40" s="1349"/>
      <c r="RRG40" s="1349"/>
      <c r="RRH40" s="1349"/>
      <c r="RRI40" s="1349"/>
      <c r="RRJ40" s="1349"/>
      <c r="RRK40" s="1349"/>
      <c r="RRL40" s="1349"/>
      <c r="RRM40" s="1349"/>
      <c r="RRN40" s="1349"/>
      <c r="RRO40" s="1349"/>
      <c r="RRP40" s="1349"/>
      <c r="RRQ40" s="1349"/>
      <c r="RRR40" s="1349"/>
      <c r="RRS40" s="1349"/>
      <c r="RRT40" s="1349"/>
      <c r="RRU40" s="1349"/>
      <c r="RRV40" s="1349"/>
      <c r="RRW40" s="1349"/>
      <c r="RRX40" s="1349"/>
      <c r="RRY40" s="1349"/>
      <c r="RRZ40" s="1349"/>
      <c r="RSA40" s="1349"/>
      <c r="RSB40" s="1349"/>
      <c r="RSC40" s="1349"/>
      <c r="RSD40" s="1349"/>
      <c r="RSE40" s="1349"/>
      <c r="RSF40" s="1349"/>
      <c r="RSG40" s="1349"/>
      <c r="RSH40" s="1349"/>
      <c r="RSI40" s="1349"/>
      <c r="RSJ40" s="1349"/>
      <c r="RSK40" s="1349"/>
      <c r="RSL40" s="1349"/>
      <c r="RSM40" s="1349"/>
      <c r="RSN40" s="1349"/>
      <c r="RSO40" s="1349"/>
      <c r="RSP40" s="1349"/>
      <c r="RSQ40" s="1349"/>
      <c r="RSR40" s="1349"/>
      <c r="RSS40" s="1349"/>
      <c r="RST40" s="1349"/>
      <c r="RSU40" s="1349"/>
      <c r="RSV40" s="1349"/>
      <c r="RSW40" s="1349"/>
      <c r="RSX40" s="1349"/>
      <c r="RSY40" s="1349"/>
      <c r="RSZ40" s="1349"/>
      <c r="RTA40" s="1349"/>
      <c r="RTB40" s="1349"/>
      <c r="RTC40" s="1349"/>
      <c r="RTD40" s="1349"/>
      <c r="RTE40" s="1349"/>
      <c r="RTF40" s="1349"/>
      <c r="RTG40" s="1349"/>
      <c r="RTH40" s="1349"/>
      <c r="RTI40" s="1349"/>
      <c r="RTJ40" s="1349"/>
      <c r="RTK40" s="1349"/>
      <c r="RTL40" s="1349"/>
      <c r="RTM40" s="1349"/>
      <c r="RTN40" s="1349"/>
      <c r="RTO40" s="1349"/>
      <c r="RTP40" s="1349"/>
      <c r="RTQ40" s="1349"/>
      <c r="RTR40" s="1349"/>
      <c r="RTS40" s="1349"/>
      <c r="RTT40" s="1349"/>
      <c r="RTU40" s="1349"/>
      <c r="RTV40" s="1349"/>
      <c r="RTW40" s="1349"/>
      <c r="RTX40" s="1349"/>
      <c r="RTY40" s="1349"/>
      <c r="RTZ40" s="1349"/>
      <c r="RUA40" s="1349"/>
      <c r="RUB40" s="1349"/>
      <c r="RUC40" s="1349"/>
      <c r="RUD40" s="1349"/>
      <c r="RUE40" s="1349"/>
      <c r="RUF40" s="1349"/>
      <c r="RUG40" s="1349"/>
      <c r="RUH40" s="1349"/>
      <c r="RUI40" s="1349"/>
      <c r="RUJ40" s="1349"/>
      <c r="RUK40" s="1349"/>
      <c r="RUL40" s="1349"/>
      <c r="RUM40" s="1349"/>
      <c r="RUN40" s="1349"/>
      <c r="RUO40" s="1349"/>
      <c r="RUP40" s="1349"/>
      <c r="RUQ40" s="1349"/>
      <c r="RUR40" s="1349"/>
      <c r="RUS40" s="1349"/>
      <c r="RUT40" s="1349"/>
      <c r="RUU40" s="1349"/>
      <c r="RUV40" s="1349"/>
      <c r="RUW40" s="1349"/>
      <c r="RUX40" s="1349"/>
      <c r="RUY40" s="1349"/>
      <c r="RUZ40" s="1349"/>
      <c r="RVA40" s="1349"/>
      <c r="RVB40" s="1349"/>
      <c r="RVC40" s="1349"/>
      <c r="RVD40" s="1349"/>
      <c r="RVE40" s="1349"/>
      <c r="RVF40" s="1349"/>
      <c r="RVG40" s="1349"/>
      <c r="RVH40" s="1349"/>
      <c r="RVI40" s="1349"/>
      <c r="RVJ40" s="1349"/>
      <c r="RVK40" s="1349"/>
      <c r="RVL40" s="1349"/>
      <c r="RVM40" s="1349"/>
      <c r="RVN40" s="1349"/>
      <c r="RVO40" s="1349"/>
      <c r="RVP40" s="1349"/>
      <c r="RVQ40" s="1349"/>
      <c r="RVR40" s="1349"/>
      <c r="RVS40" s="1349"/>
      <c r="RVT40" s="1349"/>
      <c r="RVU40" s="1349"/>
      <c r="RVV40" s="1349"/>
      <c r="RVW40" s="1349"/>
      <c r="RVX40" s="1349"/>
      <c r="RVY40" s="1349"/>
      <c r="RVZ40" s="1349"/>
      <c r="RWA40" s="1349"/>
      <c r="RWB40" s="1349"/>
      <c r="RWC40" s="1349"/>
      <c r="RWD40" s="1349"/>
      <c r="RWE40" s="1349"/>
      <c r="RWF40" s="1349"/>
      <c r="RWG40" s="1349"/>
      <c r="RWH40" s="1349"/>
      <c r="RWI40" s="1349"/>
      <c r="RWJ40" s="1349"/>
      <c r="RWK40" s="1349"/>
      <c r="RWL40" s="1349"/>
      <c r="RWM40" s="1349"/>
      <c r="RWN40" s="1349"/>
      <c r="RWO40" s="1349"/>
      <c r="RWP40" s="1349"/>
      <c r="RWQ40" s="1349"/>
      <c r="RWR40" s="1349"/>
      <c r="RWS40" s="1349"/>
      <c r="RWT40" s="1349"/>
      <c r="RWU40" s="1349"/>
      <c r="RWV40" s="1349"/>
      <c r="RWW40" s="1349"/>
      <c r="RWX40" s="1349"/>
      <c r="RWY40" s="1349"/>
      <c r="RWZ40" s="1349"/>
      <c r="RXA40" s="1349"/>
      <c r="RXB40" s="1349"/>
      <c r="RXC40" s="1349"/>
      <c r="RXD40" s="1349"/>
      <c r="RXE40" s="1349"/>
      <c r="RXF40" s="1349"/>
      <c r="RXG40" s="1349"/>
      <c r="RXH40" s="1349"/>
      <c r="RXI40" s="1349"/>
      <c r="RXJ40" s="1349"/>
      <c r="RXK40" s="1349"/>
      <c r="RXL40" s="1349"/>
      <c r="RXM40" s="1349"/>
      <c r="RXN40" s="1349"/>
      <c r="RXO40" s="1349"/>
      <c r="RXP40" s="1349"/>
      <c r="RXQ40" s="1349"/>
      <c r="RXR40" s="1349"/>
      <c r="RXS40" s="1349"/>
      <c r="RXT40" s="1349"/>
      <c r="RXU40" s="1349"/>
      <c r="RXV40" s="1349"/>
      <c r="RXW40" s="1349"/>
      <c r="RXX40" s="1349"/>
      <c r="RXY40" s="1349"/>
      <c r="RXZ40" s="1349"/>
      <c r="RYA40" s="1349"/>
      <c r="RYB40" s="1349"/>
      <c r="RYC40" s="1349"/>
      <c r="RYD40" s="1349"/>
      <c r="RYE40" s="1349"/>
      <c r="RYF40" s="1349"/>
      <c r="RYG40" s="1349"/>
      <c r="RYH40" s="1349"/>
      <c r="RYI40" s="1349"/>
      <c r="RYJ40" s="1349"/>
      <c r="RYK40" s="1349"/>
      <c r="RYL40" s="1349"/>
      <c r="RYM40" s="1349"/>
      <c r="RYN40" s="1349"/>
      <c r="RYO40" s="1349"/>
      <c r="RYP40" s="1349"/>
      <c r="RYQ40" s="1349"/>
      <c r="RYR40" s="1349"/>
      <c r="RYS40" s="1349"/>
      <c r="RYT40" s="1349"/>
      <c r="RYU40" s="1349"/>
      <c r="RYV40" s="1349"/>
      <c r="RYW40" s="1349"/>
      <c r="RYX40" s="1349"/>
      <c r="RYY40" s="1349"/>
      <c r="RYZ40" s="1349"/>
      <c r="RZA40" s="1349"/>
      <c r="RZB40" s="1349"/>
      <c r="RZC40" s="1349"/>
      <c r="RZD40" s="1349"/>
      <c r="RZE40" s="1349"/>
      <c r="RZF40" s="1349"/>
      <c r="RZG40" s="1349"/>
      <c r="RZH40" s="1349"/>
      <c r="RZI40" s="1349"/>
      <c r="RZJ40" s="1349"/>
      <c r="RZK40" s="1349"/>
      <c r="RZL40" s="1349"/>
      <c r="RZM40" s="1349"/>
      <c r="RZN40" s="1349"/>
      <c r="RZO40" s="1349"/>
      <c r="RZP40" s="1349"/>
      <c r="RZQ40" s="1349"/>
      <c r="RZR40" s="1349"/>
      <c r="RZS40" s="1349"/>
      <c r="RZT40" s="1349"/>
      <c r="RZU40" s="1349"/>
      <c r="RZV40" s="1349"/>
      <c r="RZW40" s="1349"/>
      <c r="RZX40" s="1349"/>
      <c r="RZY40" s="1349"/>
      <c r="RZZ40" s="1349"/>
      <c r="SAA40" s="1349"/>
      <c r="SAB40" s="1349"/>
      <c r="SAC40" s="1349"/>
      <c r="SAD40" s="1349"/>
      <c r="SAE40" s="1349"/>
      <c r="SAF40" s="1349"/>
      <c r="SAG40" s="1349"/>
      <c r="SAH40" s="1349"/>
      <c r="SAI40" s="1349"/>
      <c r="SAJ40" s="1349"/>
      <c r="SAK40" s="1349"/>
      <c r="SAL40" s="1349"/>
      <c r="SAM40" s="1349"/>
      <c r="SAN40" s="1349"/>
      <c r="SAO40" s="1349"/>
      <c r="SAP40" s="1349"/>
      <c r="SAQ40" s="1349"/>
      <c r="SAR40" s="1349"/>
      <c r="SAS40" s="1349"/>
      <c r="SAT40" s="1349"/>
      <c r="SAU40" s="1349"/>
      <c r="SAV40" s="1349"/>
      <c r="SAW40" s="1349"/>
      <c r="SAX40" s="1349"/>
      <c r="SAY40" s="1349"/>
      <c r="SAZ40" s="1349"/>
      <c r="SBA40" s="1349"/>
      <c r="SBB40" s="1349"/>
      <c r="SBC40" s="1349"/>
      <c r="SBD40" s="1349"/>
      <c r="SBE40" s="1349"/>
      <c r="SBF40" s="1349"/>
      <c r="SBG40" s="1349"/>
      <c r="SBH40" s="1349"/>
      <c r="SBI40" s="1349"/>
      <c r="SBJ40" s="1349"/>
      <c r="SBK40" s="1349"/>
      <c r="SBL40" s="1349"/>
      <c r="SBM40" s="1349"/>
      <c r="SBN40" s="1349"/>
      <c r="SBO40" s="1349"/>
      <c r="SBP40" s="1349"/>
      <c r="SBQ40" s="1349"/>
      <c r="SBR40" s="1349"/>
      <c r="SBS40" s="1349"/>
      <c r="SBT40" s="1349"/>
      <c r="SBU40" s="1349"/>
      <c r="SBV40" s="1349"/>
      <c r="SBW40" s="1349"/>
      <c r="SBX40" s="1349"/>
      <c r="SBY40" s="1349"/>
      <c r="SBZ40" s="1349"/>
      <c r="SCA40" s="1349"/>
      <c r="SCB40" s="1349"/>
      <c r="SCC40" s="1349"/>
      <c r="SCD40" s="1349"/>
      <c r="SCE40" s="1349"/>
      <c r="SCF40" s="1349"/>
      <c r="SCG40" s="1349"/>
      <c r="SCH40" s="1349"/>
      <c r="SCI40" s="1349"/>
      <c r="SCJ40" s="1349"/>
      <c r="SCK40" s="1349"/>
      <c r="SCL40" s="1349"/>
      <c r="SCM40" s="1349"/>
      <c r="SCN40" s="1349"/>
      <c r="SCO40" s="1349"/>
      <c r="SCP40" s="1349"/>
      <c r="SCQ40" s="1349"/>
      <c r="SCR40" s="1349"/>
      <c r="SCS40" s="1349"/>
      <c r="SCT40" s="1349"/>
      <c r="SCU40" s="1349"/>
      <c r="SCV40" s="1349"/>
      <c r="SCW40" s="1349"/>
      <c r="SCX40" s="1349"/>
      <c r="SCY40" s="1349"/>
      <c r="SCZ40" s="1349"/>
      <c r="SDA40" s="1349"/>
      <c r="SDB40" s="1349"/>
      <c r="SDC40" s="1349"/>
      <c r="SDD40" s="1349"/>
      <c r="SDE40" s="1349"/>
      <c r="SDF40" s="1349"/>
      <c r="SDG40" s="1349"/>
      <c r="SDH40" s="1349"/>
      <c r="SDI40" s="1349"/>
      <c r="SDJ40" s="1349"/>
      <c r="SDK40" s="1349"/>
      <c r="SDL40" s="1349"/>
      <c r="SDM40" s="1349"/>
      <c r="SDN40" s="1349"/>
      <c r="SDO40" s="1349"/>
      <c r="SDP40" s="1349"/>
      <c r="SDQ40" s="1349"/>
      <c r="SDR40" s="1349"/>
      <c r="SDS40" s="1349"/>
      <c r="SDT40" s="1349"/>
      <c r="SDU40" s="1349"/>
      <c r="SDV40" s="1349"/>
      <c r="SDW40" s="1349"/>
      <c r="SDX40" s="1349"/>
      <c r="SDY40" s="1349"/>
      <c r="SDZ40" s="1349"/>
      <c r="SEA40" s="1349"/>
      <c r="SEB40" s="1349"/>
      <c r="SEC40" s="1349"/>
      <c r="SED40" s="1349"/>
      <c r="SEE40" s="1349"/>
      <c r="SEF40" s="1349"/>
      <c r="SEG40" s="1349"/>
      <c r="SEH40" s="1349"/>
      <c r="SEI40" s="1349"/>
      <c r="SEJ40" s="1349"/>
      <c r="SEK40" s="1349"/>
      <c r="SEL40" s="1349"/>
      <c r="SEM40" s="1349"/>
      <c r="SEN40" s="1349"/>
      <c r="SEO40" s="1349"/>
      <c r="SEP40" s="1349"/>
      <c r="SEQ40" s="1349"/>
      <c r="SER40" s="1349"/>
      <c r="SES40" s="1349"/>
      <c r="SET40" s="1349"/>
      <c r="SEU40" s="1349"/>
      <c r="SEV40" s="1349"/>
      <c r="SEW40" s="1349"/>
      <c r="SEX40" s="1349"/>
      <c r="SEY40" s="1349"/>
      <c r="SEZ40" s="1349"/>
      <c r="SFA40" s="1349"/>
      <c r="SFB40" s="1349"/>
      <c r="SFC40" s="1349"/>
      <c r="SFD40" s="1349"/>
      <c r="SFE40" s="1349"/>
      <c r="SFF40" s="1349"/>
      <c r="SFG40" s="1349"/>
      <c r="SFH40" s="1349"/>
      <c r="SFI40" s="1349"/>
      <c r="SFJ40" s="1349"/>
      <c r="SFK40" s="1349"/>
      <c r="SFL40" s="1349"/>
      <c r="SFM40" s="1349"/>
      <c r="SFN40" s="1349"/>
      <c r="SFO40" s="1349"/>
      <c r="SFP40" s="1349"/>
      <c r="SFQ40" s="1349"/>
      <c r="SFR40" s="1349"/>
      <c r="SFS40" s="1349"/>
      <c r="SFT40" s="1349"/>
      <c r="SFU40" s="1349"/>
      <c r="SFV40" s="1349"/>
      <c r="SFW40" s="1349"/>
      <c r="SFX40" s="1349"/>
      <c r="SFY40" s="1349"/>
      <c r="SFZ40" s="1349"/>
      <c r="SGA40" s="1349"/>
      <c r="SGB40" s="1349"/>
      <c r="SGC40" s="1349"/>
      <c r="SGD40" s="1349"/>
      <c r="SGE40" s="1349"/>
      <c r="SGF40" s="1349"/>
      <c r="SGG40" s="1349"/>
      <c r="SGH40" s="1349"/>
      <c r="SGI40" s="1349"/>
      <c r="SGJ40" s="1349"/>
      <c r="SGK40" s="1349"/>
      <c r="SGL40" s="1349"/>
      <c r="SGM40" s="1349"/>
      <c r="SGN40" s="1349"/>
      <c r="SGO40" s="1349"/>
      <c r="SGP40" s="1349"/>
      <c r="SGQ40" s="1349"/>
      <c r="SGR40" s="1349"/>
      <c r="SGS40" s="1349"/>
      <c r="SGT40" s="1349"/>
      <c r="SGU40" s="1349"/>
      <c r="SGV40" s="1349"/>
      <c r="SGW40" s="1349"/>
      <c r="SGX40" s="1349"/>
      <c r="SGY40" s="1349"/>
      <c r="SGZ40" s="1349"/>
      <c r="SHA40" s="1349"/>
      <c r="SHB40" s="1349"/>
      <c r="SHC40" s="1349"/>
      <c r="SHD40" s="1349"/>
      <c r="SHE40" s="1349"/>
      <c r="SHF40" s="1349"/>
      <c r="SHG40" s="1349"/>
      <c r="SHH40" s="1349"/>
      <c r="SHI40" s="1349"/>
      <c r="SHJ40" s="1349"/>
      <c r="SHK40" s="1349"/>
      <c r="SHL40" s="1349"/>
      <c r="SHM40" s="1349"/>
      <c r="SHN40" s="1349"/>
      <c r="SHO40" s="1349"/>
      <c r="SHP40" s="1349"/>
      <c r="SHQ40" s="1349"/>
      <c r="SHR40" s="1349"/>
      <c r="SHS40" s="1349"/>
      <c r="SHT40" s="1349"/>
      <c r="SHU40" s="1349"/>
      <c r="SHV40" s="1349"/>
      <c r="SHW40" s="1349"/>
      <c r="SHX40" s="1349"/>
      <c r="SHY40" s="1349"/>
      <c r="SHZ40" s="1349"/>
      <c r="SIA40" s="1349"/>
      <c r="SIB40" s="1349"/>
      <c r="SIC40" s="1349"/>
      <c r="SID40" s="1349"/>
      <c r="SIE40" s="1349"/>
      <c r="SIF40" s="1349"/>
      <c r="SIG40" s="1349"/>
      <c r="SIH40" s="1349"/>
      <c r="SII40" s="1349"/>
      <c r="SIJ40" s="1349"/>
      <c r="SIK40" s="1349"/>
      <c r="SIL40" s="1349"/>
      <c r="SIM40" s="1349"/>
      <c r="SIN40" s="1349"/>
      <c r="SIO40" s="1349"/>
      <c r="SIP40" s="1349"/>
      <c r="SIQ40" s="1349"/>
      <c r="SIR40" s="1349"/>
      <c r="SIS40" s="1349"/>
      <c r="SIT40" s="1349"/>
      <c r="SIU40" s="1349"/>
      <c r="SIV40" s="1349"/>
      <c r="SIW40" s="1349"/>
      <c r="SIX40" s="1349"/>
      <c r="SIY40" s="1349"/>
      <c r="SIZ40" s="1349"/>
      <c r="SJA40" s="1349"/>
      <c r="SJB40" s="1349"/>
      <c r="SJC40" s="1349"/>
      <c r="SJD40" s="1349"/>
      <c r="SJE40" s="1349"/>
      <c r="SJF40" s="1349"/>
      <c r="SJG40" s="1349"/>
      <c r="SJH40" s="1349"/>
      <c r="SJI40" s="1349"/>
      <c r="SJJ40" s="1349"/>
      <c r="SJK40" s="1349"/>
      <c r="SJL40" s="1349"/>
      <c r="SJM40" s="1349"/>
      <c r="SJN40" s="1349"/>
      <c r="SJO40" s="1349"/>
      <c r="SJP40" s="1349"/>
      <c r="SJQ40" s="1349"/>
      <c r="SJR40" s="1349"/>
      <c r="SJS40" s="1349"/>
      <c r="SJT40" s="1349"/>
      <c r="SJU40" s="1349"/>
      <c r="SJV40" s="1349"/>
      <c r="SJW40" s="1349"/>
      <c r="SJX40" s="1349"/>
      <c r="SJY40" s="1349"/>
      <c r="SJZ40" s="1349"/>
      <c r="SKA40" s="1349"/>
      <c r="SKB40" s="1349"/>
      <c r="SKC40" s="1349"/>
      <c r="SKD40" s="1349"/>
      <c r="SKE40" s="1349"/>
      <c r="SKF40" s="1349"/>
      <c r="SKG40" s="1349"/>
      <c r="SKH40" s="1349"/>
      <c r="SKI40" s="1349"/>
      <c r="SKJ40" s="1349"/>
      <c r="SKK40" s="1349"/>
      <c r="SKL40" s="1349"/>
      <c r="SKM40" s="1349"/>
      <c r="SKN40" s="1349"/>
      <c r="SKO40" s="1349"/>
      <c r="SKP40" s="1349"/>
      <c r="SKQ40" s="1349"/>
      <c r="SKR40" s="1349"/>
      <c r="SKS40" s="1349"/>
      <c r="SKT40" s="1349"/>
      <c r="SKU40" s="1349"/>
      <c r="SKV40" s="1349"/>
      <c r="SKW40" s="1349"/>
      <c r="SKX40" s="1349"/>
      <c r="SKY40" s="1349"/>
      <c r="SKZ40" s="1349"/>
      <c r="SLA40" s="1349"/>
      <c r="SLB40" s="1349"/>
      <c r="SLC40" s="1349"/>
      <c r="SLD40" s="1349"/>
      <c r="SLE40" s="1349"/>
      <c r="SLF40" s="1349"/>
      <c r="SLG40" s="1349"/>
      <c r="SLH40" s="1349"/>
      <c r="SLI40" s="1349"/>
      <c r="SLJ40" s="1349"/>
      <c r="SLK40" s="1349"/>
      <c r="SLL40" s="1349"/>
      <c r="SLM40" s="1349"/>
      <c r="SLN40" s="1349"/>
      <c r="SLO40" s="1349"/>
      <c r="SLP40" s="1349"/>
      <c r="SLQ40" s="1349"/>
      <c r="SLR40" s="1349"/>
      <c r="SLS40" s="1349"/>
      <c r="SLT40" s="1349"/>
      <c r="SLU40" s="1349"/>
      <c r="SLV40" s="1349"/>
      <c r="SLW40" s="1349"/>
      <c r="SLX40" s="1349"/>
      <c r="SLY40" s="1349"/>
      <c r="SLZ40" s="1349"/>
      <c r="SMA40" s="1349"/>
      <c r="SMB40" s="1349"/>
      <c r="SMC40" s="1349"/>
      <c r="SMD40" s="1349"/>
      <c r="SME40" s="1349"/>
      <c r="SMF40" s="1349"/>
      <c r="SMG40" s="1349"/>
      <c r="SMH40" s="1349"/>
      <c r="SMI40" s="1349"/>
      <c r="SMJ40" s="1349"/>
      <c r="SMK40" s="1349"/>
      <c r="SML40" s="1349"/>
      <c r="SMM40" s="1349"/>
      <c r="SMN40" s="1349"/>
      <c r="SMO40" s="1349"/>
      <c r="SMP40" s="1349"/>
      <c r="SMQ40" s="1349"/>
      <c r="SMR40" s="1349"/>
      <c r="SMS40" s="1349"/>
      <c r="SMT40" s="1349"/>
      <c r="SMU40" s="1349"/>
      <c r="SMV40" s="1349"/>
      <c r="SMW40" s="1349"/>
      <c r="SMX40" s="1349"/>
      <c r="SMY40" s="1349"/>
      <c r="SMZ40" s="1349"/>
      <c r="SNA40" s="1349"/>
      <c r="SNB40" s="1349"/>
      <c r="SNC40" s="1349"/>
      <c r="SND40" s="1349"/>
      <c r="SNE40" s="1349"/>
      <c r="SNF40" s="1349"/>
      <c r="SNG40" s="1349"/>
      <c r="SNH40" s="1349"/>
      <c r="SNI40" s="1349"/>
      <c r="SNJ40" s="1349"/>
      <c r="SNK40" s="1349"/>
      <c r="SNL40" s="1349"/>
      <c r="SNM40" s="1349"/>
      <c r="SNN40" s="1349"/>
      <c r="SNO40" s="1349"/>
      <c r="SNP40" s="1349"/>
      <c r="SNQ40" s="1349"/>
      <c r="SNR40" s="1349"/>
      <c r="SNS40" s="1349"/>
      <c r="SNT40" s="1349"/>
      <c r="SNU40" s="1349"/>
      <c r="SNV40" s="1349"/>
      <c r="SNW40" s="1349"/>
      <c r="SNX40" s="1349"/>
      <c r="SNY40" s="1349"/>
      <c r="SNZ40" s="1349"/>
      <c r="SOA40" s="1349"/>
      <c r="SOB40" s="1349"/>
      <c r="SOC40" s="1349"/>
      <c r="SOD40" s="1349"/>
      <c r="SOE40" s="1349"/>
      <c r="SOF40" s="1349"/>
      <c r="SOG40" s="1349"/>
      <c r="SOH40" s="1349"/>
      <c r="SOI40" s="1349"/>
      <c r="SOJ40" s="1349"/>
      <c r="SOK40" s="1349"/>
      <c r="SOL40" s="1349"/>
      <c r="SOM40" s="1349"/>
      <c r="SON40" s="1349"/>
      <c r="SOO40" s="1349"/>
      <c r="SOP40" s="1349"/>
      <c r="SOQ40" s="1349"/>
      <c r="SOR40" s="1349"/>
      <c r="SOS40" s="1349"/>
      <c r="SOT40" s="1349"/>
      <c r="SOU40" s="1349"/>
      <c r="SOV40" s="1349"/>
      <c r="SOW40" s="1349"/>
      <c r="SOX40" s="1349"/>
      <c r="SOY40" s="1349"/>
      <c r="SOZ40" s="1349"/>
      <c r="SPA40" s="1349"/>
      <c r="SPB40" s="1349"/>
      <c r="SPC40" s="1349"/>
      <c r="SPD40" s="1349"/>
      <c r="SPE40" s="1349"/>
      <c r="SPF40" s="1349"/>
      <c r="SPG40" s="1349"/>
      <c r="SPH40" s="1349"/>
      <c r="SPI40" s="1349"/>
      <c r="SPJ40" s="1349"/>
      <c r="SPK40" s="1349"/>
      <c r="SPL40" s="1349"/>
      <c r="SPM40" s="1349"/>
      <c r="SPN40" s="1349"/>
      <c r="SPO40" s="1349"/>
      <c r="SPP40" s="1349"/>
      <c r="SPQ40" s="1349"/>
      <c r="SPR40" s="1349"/>
      <c r="SPS40" s="1349"/>
      <c r="SPT40" s="1349"/>
      <c r="SPU40" s="1349"/>
      <c r="SPV40" s="1349"/>
      <c r="SPW40" s="1349"/>
      <c r="SPX40" s="1349"/>
      <c r="SPY40" s="1349"/>
      <c r="SPZ40" s="1349"/>
      <c r="SQA40" s="1349"/>
      <c r="SQB40" s="1349"/>
      <c r="SQC40" s="1349"/>
      <c r="SQD40" s="1349"/>
      <c r="SQE40" s="1349"/>
      <c r="SQF40" s="1349"/>
      <c r="SQG40" s="1349"/>
      <c r="SQH40" s="1349"/>
      <c r="SQI40" s="1349"/>
      <c r="SQJ40" s="1349"/>
      <c r="SQK40" s="1349"/>
      <c r="SQL40" s="1349"/>
      <c r="SQM40" s="1349"/>
      <c r="SQN40" s="1349"/>
      <c r="SQO40" s="1349"/>
      <c r="SQP40" s="1349"/>
      <c r="SQQ40" s="1349"/>
      <c r="SQR40" s="1349"/>
      <c r="SQS40" s="1349"/>
      <c r="SQT40" s="1349"/>
      <c r="SQU40" s="1349"/>
      <c r="SQV40" s="1349"/>
      <c r="SQW40" s="1349"/>
      <c r="SQX40" s="1349"/>
      <c r="SQY40" s="1349"/>
      <c r="SQZ40" s="1349"/>
      <c r="SRA40" s="1349"/>
      <c r="SRB40" s="1349"/>
      <c r="SRC40" s="1349"/>
      <c r="SRD40" s="1349"/>
      <c r="SRE40" s="1349"/>
      <c r="SRF40" s="1349"/>
      <c r="SRG40" s="1349"/>
      <c r="SRH40" s="1349"/>
      <c r="SRI40" s="1349"/>
      <c r="SRJ40" s="1349"/>
      <c r="SRK40" s="1349"/>
      <c r="SRL40" s="1349"/>
      <c r="SRM40" s="1349"/>
      <c r="SRN40" s="1349"/>
      <c r="SRO40" s="1349"/>
      <c r="SRP40" s="1349"/>
      <c r="SRQ40" s="1349"/>
      <c r="SRR40" s="1349"/>
      <c r="SRS40" s="1349"/>
      <c r="SRT40" s="1349"/>
      <c r="SRU40" s="1349"/>
      <c r="SRV40" s="1349"/>
      <c r="SRW40" s="1349"/>
      <c r="SRX40" s="1349"/>
      <c r="SRY40" s="1349"/>
      <c r="SRZ40" s="1349"/>
      <c r="SSA40" s="1349"/>
      <c r="SSB40" s="1349"/>
      <c r="SSC40" s="1349"/>
      <c r="SSD40" s="1349"/>
      <c r="SSE40" s="1349"/>
      <c r="SSF40" s="1349"/>
      <c r="SSG40" s="1349"/>
      <c r="SSH40" s="1349"/>
      <c r="SSI40" s="1349"/>
      <c r="SSJ40" s="1349"/>
      <c r="SSK40" s="1349"/>
      <c r="SSL40" s="1349"/>
      <c r="SSM40" s="1349"/>
      <c r="SSN40" s="1349"/>
      <c r="SSO40" s="1349"/>
      <c r="SSP40" s="1349"/>
      <c r="SSQ40" s="1349"/>
      <c r="SSR40" s="1349"/>
      <c r="SSS40" s="1349"/>
      <c r="SST40" s="1349"/>
      <c r="SSU40" s="1349"/>
      <c r="SSV40" s="1349"/>
      <c r="SSW40" s="1349"/>
      <c r="SSX40" s="1349"/>
      <c r="SSY40" s="1349"/>
      <c r="SSZ40" s="1349"/>
      <c r="STA40" s="1349"/>
      <c r="STB40" s="1349"/>
      <c r="STC40" s="1349"/>
      <c r="STD40" s="1349"/>
      <c r="STE40" s="1349"/>
      <c r="STF40" s="1349"/>
      <c r="STG40" s="1349"/>
      <c r="STH40" s="1349"/>
      <c r="STI40" s="1349"/>
      <c r="STJ40" s="1349"/>
      <c r="STK40" s="1349"/>
      <c r="STL40" s="1349"/>
      <c r="STM40" s="1349"/>
      <c r="STN40" s="1349"/>
      <c r="STO40" s="1349"/>
      <c r="STP40" s="1349"/>
      <c r="STQ40" s="1349"/>
      <c r="STR40" s="1349"/>
      <c r="STS40" s="1349"/>
      <c r="STT40" s="1349"/>
      <c r="STU40" s="1349"/>
      <c r="STV40" s="1349"/>
      <c r="STW40" s="1349"/>
      <c r="STX40" s="1349"/>
      <c r="STY40" s="1349"/>
      <c r="STZ40" s="1349"/>
      <c r="SUA40" s="1349"/>
      <c r="SUB40" s="1349"/>
      <c r="SUC40" s="1349"/>
      <c r="SUD40" s="1349"/>
      <c r="SUE40" s="1349"/>
      <c r="SUF40" s="1349"/>
      <c r="SUG40" s="1349"/>
      <c r="SUH40" s="1349"/>
      <c r="SUI40" s="1349"/>
      <c r="SUJ40" s="1349"/>
      <c r="SUK40" s="1349"/>
      <c r="SUL40" s="1349"/>
      <c r="SUM40" s="1349"/>
      <c r="SUN40" s="1349"/>
      <c r="SUO40" s="1349"/>
      <c r="SUP40" s="1349"/>
      <c r="SUQ40" s="1349"/>
      <c r="SUR40" s="1349"/>
      <c r="SUS40" s="1349"/>
      <c r="SUT40" s="1349"/>
      <c r="SUU40" s="1349"/>
      <c r="SUV40" s="1349"/>
      <c r="SUW40" s="1349"/>
      <c r="SUX40" s="1349"/>
      <c r="SUY40" s="1349"/>
      <c r="SUZ40" s="1349"/>
      <c r="SVA40" s="1349"/>
      <c r="SVB40" s="1349"/>
      <c r="SVC40" s="1349"/>
      <c r="SVD40" s="1349"/>
      <c r="SVE40" s="1349"/>
      <c r="SVF40" s="1349"/>
      <c r="SVG40" s="1349"/>
      <c r="SVH40" s="1349"/>
      <c r="SVI40" s="1349"/>
      <c r="SVJ40" s="1349"/>
      <c r="SVK40" s="1349"/>
      <c r="SVL40" s="1349"/>
      <c r="SVM40" s="1349"/>
      <c r="SVN40" s="1349"/>
      <c r="SVO40" s="1349"/>
      <c r="SVP40" s="1349"/>
      <c r="SVQ40" s="1349"/>
      <c r="SVR40" s="1349"/>
      <c r="SVS40" s="1349"/>
      <c r="SVT40" s="1349"/>
      <c r="SVU40" s="1349"/>
      <c r="SVV40" s="1349"/>
      <c r="SVW40" s="1349"/>
      <c r="SVX40" s="1349"/>
      <c r="SVY40" s="1349"/>
      <c r="SVZ40" s="1349"/>
      <c r="SWA40" s="1349"/>
      <c r="SWB40" s="1349"/>
      <c r="SWC40" s="1349"/>
      <c r="SWD40" s="1349"/>
      <c r="SWE40" s="1349"/>
      <c r="SWF40" s="1349"/>
      <c r="SWG40" s="1349"/>
      <c r="SWH40" s="1349"/>
      <c r="SWI40" s="1349"/>
      <c r="SWJ40" s="1349"/>
      <c r="SWK40" s="1349"/>
      <c r="SWL40" s="1349"/>
      <c r="SWM40" s="1349"/>
      <c r="SWN40" s="1349"/>
      <c r="SWO40" s="1349"/>
      <c r="SWP40" s="1349"/>
      <c r="SWQ40" s="1349"/>
      <c r="SWR40" s="1349"/>
      <c r="SWS40" s="1349"/>
      <c r="SWT40" s="1349"/>
      <c r="SWU40" s="1349"/>
      <c r="SWV40" s="1349"/>
      <c r="SWW40" s="1349"/>
      <c r="SWX40" s="1349"/>
      <c r="SWY40" s="1349"/>
      <c r="SWZ40" s="1349"/>
      <c r="SXA40" s="1349"/>
      <c r="SXB40" s="1349"/>
      <c r="SXC40" s="1349"/>
      <c r="SXD40" s="1349"/>
      <c r="SXE40" s="1349"/>
      <c r="SXF40" s="1349"/>
      <c r="SXG40" s="1349"/>
      <c r="SXH40" s="1349"/>
      <c r="SXI40" s="1349"/>
      <c r="SXJ40" s="1349"/>
      <c r="SXK40" s="1349"/>
      <c r="SXL40" s="1349"/>
      <c r="SXM40" s="1349"/>
      <c r="SXN40" s="1349"/>
      <c r="SXO40" s="1349"/>
      <c r="SXP40" s="1349"/>
      <c r="SXQ40" s="1349"/>
      <c r="SXR40" s="1349"/>
      <c r="SXS40" s="1349"/>
      <c r="SXT40" s="1349"/>
      <c r="SXU40" s="1349"/>
      <c r="SXV40" s="1349"/>
      <c r="SXW40" s="1349"/>
      <c r="SXX40" s="1349"/>
      <c r="SXY40" s="1349"/>
      <c r="SXZ40" s="1349"/>
      <c r="SYA40" s="1349"/>
      <c r="SYB40" s="1349"/>
      <c r="SYC40" s="1349"/>
      <c r="SYD40" s="1349"/>
      <c r="SYE40" s="1349"/>
      <c r="SYF40" s="1349"/>
      <c r="SYG40" s="1349"/>
      <c r="SYH40" s="1349"/>
      <c r="SYI40" s="1349"/>
      <c r="SYJ40" s="1349"/>
      <c r="SYK40" s="1349"/>
      <c r="SYL40" s="1349"/>
      <c r="SYM40" s="1349"/>
      <c r="SYN40" s="1349"/>
      <c r="SYO40" s="1349"/>
      <c r="SYP40" s="1349"/>
      <c r="SYQ40" s="1349"/>
      <c r="SYR40" s="1349"/>
      <c r="SYS40" s="1349"/>
      <c r="SYT40" s="1349"/>
      <c r="SYU40" s="1349"/>
      <c r="SYV40" s="1349"/>
      <c r="SYW40" s="1349"/>
      <c r="SYX40" s="1349"/>
      <c r="SYY40" s="1349"/>
      <c r="SYZ40" s="1349"/>
      <c r="SZA40" s="1349"/>
      <c r="SZB40" s="1349"/>
      <c r="SZC40" s="1349"/>
      <c r="SZD40" s="1349"/>
      <c r="SZE40" s="1349"/>
      <c r="SZF40" s="1349"/>
      <c r="SZG40" s="1349"/>
      <c r="SZH40" s="1349"/>
      <c r="SZI40" s="1349"/>
      <c r="SZJ40" s="1349"/>
      <c r="SZK40" s="1349"/>
      <c r="SZL40" s="1349"/>
      <c r="SZM40" s="1349"/>
      <c r="SZN40" s="1349"/>
      <c r="SZO40" s="1349"/>
      <c r="SZP40" s="1349"/>
      <c r="SZQ40" s="1349"/>
      <c r="SZR40" s="1349"/>
      <c r="SZS40" s="1349"/>
      <c r="SZT40" s="1349"/>
      <c r="SZU40" s="1349"/>
      <c r="SZV40" s="1349"/>
      <c r="SZW40" s="1349"/>
      <c r="SZX40" s="1349"/>
      <c r="SZY40" s="1349"/>
      <c r="SZZ40" s="1349"/>
      <c r="TAA40" s="1349"/>
      <c r="TAB40" s="1349"/>
      <c r="TAC40" s="1349"/>
      <c r="TAD40" s="1349"/>
      <c r="TAE40" s="1349"/>
      <c r="TAF40" s="1349"/>
      <c r="TAG40" s="1349"/>
      <c r="TAH40" s="1349"/>
      <c r="TAI40" s="1349"/>
      <c r="TAJ40" s="1349"/>
      <c r="TAK40" s="1349"/>
      <c r="TAL40" s="1349"/>
      <c r="TAM40" s="1349"/>
      <c r="TAN40" s="1349"/>
      <c r="TAO40" s="1349"/>
      <c r="TAP40" s="1349"/>
      <c r="TAQ40" s="1349"/>
      <c r="TAR40" s="1349"/>
      <c r="TAS40" s="1349"/>
      <c r="TAT40" s="1349"/>
      <c r="TAU40" s="1349"/>
      <c r="TAV40" s="1349"/>
      <c r="TAW40" s="1349"/>
      <c r="TAX40" s="1349"/>
      <c r="TAY40" s="1349"/>
      <c r="TAZ40" s="1349"/>
      <c r="TBA40" s="1349"/>
      <c r="TBB40" s="1349"/>
      <c r="TBC40" s="1349"/>
      <c r="TBD40" s="1349"/>
      <c r="TBE40" s="1349"/>
      <c r="TBF40" s="1349"/>
      <c r="TBG40" s="1349"/>
      <c r="TBH40" s="1349"/>
      <c r="TBI40" s="1349"/>
      <c r="TBJ40" s="1349"/>
      <c r="TBK40" s="1349"/>
      <c r="TBL40" s="1349"/>
      <c r="TBM40" s="1349"/>
      <c r="TBN40" s="1349"/>
      <c r="TBO40" s="1349"/>
      <c r="TBP40" s="1349"/>
      <c r="TBQ40" s="1349"/>
      <c r="TBR40" s="1349"/>
      <c r="TBS40" s="1349"/>
      <c r="TBT40" s="1349"/>
      <c r="TBU40" s="1349"/>
      <c r="TBV40" s="1349"/>
      <c r="TBW40" s="1349"/>
      <c r="TBX40" s="1349"/>
      <c r="TBY40" s="1349"/>
      <c r="TBZ40" s="1349"/>
      <c r="TCA40" s="1349"/>
      <c r="TCB40" s="1349"/>
      <c r="TCC40" s="1349"/>
      <c r="TCD40" s="1349"/>
      <c r="TCE40" s="1349"/>
      <c r="TCF40" s="1349"/>
      <c r="TCG40" s="1349"/>
      <c r="TCH40" s="1349"/>
      <c r="TCI40" s="1349"/>
      <c r="TCJ40" s="1349"/>
      <c r="TCK40" s="1349"/>
      <c r="TCL40" s="1349"/>
      <c r="TCM40" s="1349"/>
      <c r="TCN40" s="1349"/>
      <c r="TCO40" s="1349"/>
      <c r="TCP40" s="1349"/>
      <c r="TCQ40" s="1349"/>
      <c r="TCR40" s="1349"/>
      <c r="TCS40" s="1349"/>
      <c r="TCT40" s="1349"/>
      <c r="TCU40" s="1349"/>
      <c r="TCV40" s="1349"/>
      <c r="TCW40" s="1349"/>
      <c r="TCX40" s="1349"/>
      <c r="TCY40" s="1349"/>
      <c r="TCZ40" s="1349"/>
      <c r="TDA40" s="1349"/>
      <c r="TDB40" s="1349"/>
      <c r="TDC40" s="1349"/>
      <c r="TDD40" s="1349"/>
      <c r="TDE40" s="1349"/>
      <c r="TDF40" s="1349"/>
      <c r="TDG40" s="1349"/>
      <c r="TDH40" s="1349"/>
      <c r="TDI40" s="1349"/>
      <c r="TDJ40" s="1349"/>
      <c r="TDK40" s="1349"/>
      <c r="TDL40" s="1349"/>
      <c r="TDM40" s="1349"/>
      <c r="TDN40" s="1349"/>
      <c r="TDO40" s="1349"/>
      <c r="TDP40" s="1349"/>
      <c r="TDQ40" s="1349"/>
      <c r="TDR40" s="1349"/>
      <c r="TDS40" s="1349"/>
      <c r="TDT40" s="1349"/>
      <c r="TDU40" s="1349"/>
      <c r="TDV40" s="1349"/>
      <c r="TDW40" s="1349"/>
      <c r="TDX40" s="1349"/>
      <c r="TDY40" s="1349"/>
      <c r="TDZ40" s="1349"/>
      <c r="TEA40" s="1349"/>
      <c r="TEB40" s="1349"/>
      <c r="TEC40" s="1349"/>
      <c r="TED40" s="1349"/>
      <c r="TEE40" s="1349"/>
      <c r="TEF40" s="1349"/>
      <c r="TEG40" s="1349"/>
      <c r="TEH40" s="1349"/>
      <c r="TEI40" s="1349"/>
      <c r="TEJ40" s="1349"/>
      <c r="TEK40" s="1349"/>
      <c r="TEL40" s="1349"/>
      <c r="TEM40" s="1349"/>
      <c r="TEN40" s="1349"/>
      <c r="TEO40" s="1349"/>
      <c r="TEP40" s="1349"/>
      <c r="TEQ40" s="1349"/>
      <c r="TER40" s="1349"/>
      <c r="TES40" s="1349"/>
      <c r="TET40" s="1349"/>
      <c r="TEU40" s="1349"/>
      <c r="TEV40" s="1349"/>
      <c r="TEW40" s="1349"/>
      <c r="TEX40" s="1349"/>
      <c r="TEY40" s="1349"/>
      <c r="TEZ40" s="1349"/>
      <c r="TFA40" s="1349"/>
      <c r="TFB40" s="1349"/>
      <c r="TFC40" s="1349"/>
      <c r="TFD40" s="1349"/>
      <c r="TFE40" s="1349"/>
      <c r="TFF40" s="1349"/>
      <c r="TFG40" s="1349"/>
      <c r="TFH40" s="1349"/>
      <c r="TFI40" s="1349"/>
      <c r="TFJ40" s="1349"/>
      <c r="TFK40" s="1349"/>
      <c r="TFL40" s="1349"/>
      <c r="TFM40" s="1349"/>
      <c r="TFN40" s="1349"/>
      <c r="TFO40" s="1349"/>
      <c r="TFP40" s="1349"/>
      <c r="TFQ40" s="1349"/>
      <c r="TFR40" s="1349"/>
      <c r="TFS40" s="1349"/>
      <c r="TFT40" s="1349"/>
      <c r="TFU40" s="1349"/>
      <c r="TFV40" s="1349"/>
      <c r="TFW40" s="1349"/>
      <c r="TFX40" s="1349"/>
      <c r="TFY40" s="1349"/>
      <c r="TFZ40" s="1349"/>
      <c r="TGA40" s="1349"/>
      <c r="TGB40" s="1349"/>
      <c r="TGC40" s="1349"/>
      <c r="TGD40" s="1349"/>
      <c r="TGE40" s="1349"/>
      <c r="TGF40" s="1349"/>
      <c r="TGG40" s="1349"/>
      <c r="TGH40" s="1349"/>
      <c r="TGI40" s="1349"/>
      <c r="TGJ40" s="1349"/>
      <c r="TGK40" s="1349"/>
      <c r="TGL40" s="1349"/>
      <c r="TGM40" s="1349"/>
      <c r="TGN40" s="1349"/>
      <c r="TGO40" s="1349"/>
      <c r="TGP40" s="1349"/>
      <c r="TGQ40" s="1349"/>
      <c r="TGR40" s="1349"/>
      <c r="TGS40" s="1349"/>
      <c r="TGT40" s="1349"/>
      <c r="TGU40" s="1349"/>
      <c r="TGV40" s="1349"/>
      <c r="TGW40" s="1349"/>
      <c r="TGX40" s="1349"/>
      <c r="TGY40" s="1349"/>
      <c r="TGZ40" s="1349"/>
      <c r="THA40" s="1349"/>
      <c r="THB40" s="1349"/>
      <c r="THC40" s="1349"/>
      <c r="THD40" s="1349"/>
      <c r="THE40" s="1349"/>
      <c r="THF40" s="1349"/>
      <c r="THG40" s="1349"/>
      <c r="THH40" s="1349"/>
      <c r="THI40" s="1349"/>
      <c r="THJ40" s="1349"/>
      <c r="THK40" s="1349"/>
      <c r="THL40" s="1349"/>
      <c r="THM40" s="1349"/>
      <c r="THN40" s="1349"/>
      <c r="THO40" s="1349"/>
      <c r="THP40" s="1349"/>
      <c r="THQ40" s="1349"/>
      <c r="THR40" s="1349"/>
      <c r="THS40" s="1349"/>
      <c r="THT40" s="1349"/>
      <c r="THU40" s="1349"/>
      <c r="THV40" s="1349"/>
      <c r="THW40" s="1349"/>
      <c r="THX40" s="1349"/>
      <c r="THY40" s="1349"/>
      <c r="THZ40" s="1349"/>
      <c r="TIA40" s="1349"/>
      <c r="TIB40" s="1349"/>
      <c r="TIC40" s="1349"/>
      <c r="TID40" s="1349"/>
      <c r="TIE40" s="1349"/>
      <c r="TIF40" s="1349"/>
      <c r="TIG40" s="1349"/>
      <c r="TIH40" s="1349"/>
      <c r="TII40" s="1349"/>
      <c r="TIJ40" s="1349"/>
      <c r="TIK40" s="1349"/>
      <c r="TIL40" s="1349"/>
      <c r="TIM40" s="1349"/>
      <c r="TIN40" s="1349"/>
      <c r="TIO40" s="1349"/>
      <c r="TIP40" s="1349"/>
      <c r="TIQ40" s="1349"/>
      <c r="TIR40" s="1349"/>
      <c r="TIS40" s="1349"/>
      <c r="TIT40" s="1349"/>
      <c r="TIU40" s="1349"/>
      <c r="TIV40" s="1349"/>
      <c r="TIW40" s="1349"/>
      <c r="TIX40" s="1349"/>
      <c r="TIY40" s="1349"/>
      <c r="TIZ40" s="1349"/>
      <c r="TJA40" s="1349"/>
      <c r="TJB40" s="1349"/>
      <c r="TJC40" s="1349"/>
      <c r="TJD40" s="1349"/>
      <c r="TJE40" s="1349"/>
      <c r="TJF40" s="1349"/>
      <c r="TJG40" s="1349"/>
      <c r="TJH40" s="1349"/>
      <c r="TJI40" s="1349"/>
      <c r="TJJ40" s="1349"/>
      <c r="TJK40" s="1349"/>
      <c r="TJL40" s="1349"/>
      <c r="TJM40" s="1349"/>
      <c r="TJN40" s="1349"/>
      <c r="TJO40" s="1349"/>
      <c r="TJP40" s="1349"/>
      <c r="TJQ40" s="1349"/>
      <c r="TJR40" s="1349"/>
      <c r="TJS40" s="1349"/>
      <c r="TJT40" s="1349"/>
      <c r="TJU40" s="1349"/>
      <c r="TJV40" s="1349"/>
      <c r="TJW40" s="1349"/>
      <c r="TJX40" s="1349"/>
      <c r="TJY40" s="1349"/>
      <c r="TJZ40" s="1349"/>
      <c r="TKA40" s="1349"/>
      <c r="TKB40" s="1349"/>
      <c r="TKC40" s="1349"/>
      <c r="TKD40" s="1349"/>
      <c r="TKE40" s="1349"/>
      <c r="TKF40" s="1349"/>
      <c r="TKG40" s="1349"/>
      <c r="TKH40" s="1349"/>
      <c r="TKI40" s="1349"/>
      <c r="TKJ40" s="1349"/>
      <c r="TKK40" s="1349"/>
      <c r="TKL40" s="1349"/>
      <c r="TKM40" s="1349"/>
      <c r="TKN40" s="1349"/>
      <c r="TKO40" s="1349"/>
      <c r="TKP40" s="1349"/>
      <c r="TKQ40" s="1349"/>
      <c r="TKR40" s="1349"/>
      <c r="TKS40" s="1349"/>
      <c r="TKT40" s="1349"/>
      <c r="TKU40" s="1349"/>
      <c r="TKV40" s="1349"/>
      <c r="TKW40" s="1349"/>
      <c r="TKX40" s="1349"/>
      <c r="TKY40" s="1349"/>
      <c r="TKZ40" s="1349"/>
      <c r="TLA40" s="1349"/>
      <c r="TLB40" s="1349"/>
      <c r="TLC40" s="1349"/>
      <c r="TLD40" s="1349"/>
      <c r="TLE40" s="1349"/>
      <c r="TLF40" s="1349"/>
      <c r="TLG40" s="1349"/>
      <c r="TLH40" s="1349"/>
      <c r="TLI40" s="1349"/>
      <c r="TLJ40" s="1349"/>
      <c r="TLK40" s="1349"/>
      <c r="TLL40" s="1349"/>
      <c r="TLM40" s="1349"/>
      <c r="TLN40" s="1349"/>
      <c r="TLO40" s="1349"/>
      <c r="TLP40" s="1349"/>
      <c r="TLQ40" s="1349"/>
      <c r="TLR40" s="1349"/>
      <c r="TLS40" s="1349"/>
      <c r="TLT40" s="1349"/>
      <c r="TLU40" s="1349"/>
      <c r="TLV40" s="1349"/>
      <c r="TLW40" s="1349"/>
      <c r="TLX40" s="1349"/>
      <c r="TLY40" s="1349"/>
      <c r="TLZ40" s="1349"/>
      <c r="TMA40" s="1349"/>
      <c r="TMB40" s="1349"/>
      <c r="TMC40" s="1349"/>
      <c r="TMD40" s="1349"/>
      <c r="TME40" s="1349"/>
      <c r="TMF40" s="1349"/>
      <c r="TMG40" s="1349"/>
      <c r="TMH40" s="1349"/>
      <c r="TMI40" s="1349"/>
      <c r="TMJ40" s="1349"/>
      <c r="TMK40" s="1349"/>
      <c r="TML40" s="1349"/>
      <c r="TMM40" s="1349"/>
      <c r="TMN40" s="1349"/>
      <c r="TMO40" s="1349"/>
      <c r="TMP40" s="1349"/>
      <c r="TMQ40" s="1349"/>
      <c r="TMR40" s="1349"/>
      <c r="TMS40" s="1349"/>
      <c r="TMT40" s="1349"/>
      <c r="TMU40" s="1349"/>
      <c r="TMV40" s="1349"/>
      <c r="TMW40" s="1349"/>
      <c r="TMX40" s="1349"/>
      <c r="TMY40" s="1349"/>
      <c r="TMZ40" s="1349"/>
      <c r="TNA40" s="1349"/>
      <c r="TNB40" s="1349"/>
      <c r="TNC40" s="1349"/>
      <c r="TND40" s="1349"/>
      <c r="TNE40" s="1349"/>
      <c r="TNF40" s="1349"/>
      <c r="TNG40" s="1349"/>
      <c r="TNH40" s="1349"/>
      <c r="TNI40" s="1349"/>
      <c r="TNJ40" s="1349"/>
      <c r="TNK40" s="1349"/>
      <c r="TNL40" s="1349"/>
      <c r="TNM40" s="1349"/>
      <c r="TNN40" s="1349"/>
      <c r="TNO40" s="1349"/>
      <c r="TNP40" s="1349"/>
      <c r="TNQ40" s="1349"/>
      <c r="TNR40" s="1349"/>
      <c r="TNS40" s="1349"/>
      <c r="TNT40" s="1349"/>
      <c r="TNU40" s="1349"/>
      <c r="TNV40" s="1349"/>
      <c r="TNW40" s="1349"/>
      <c r="TNX40" s="1349"/>
      <c r="TNY40" s="1349"/>
      <c r="TNZ40" s="1349"/>
      <c r="TOA40" s="1349"/>
      <c r="TOB40" s="1349"/>
      <c r="TOC40" s="1349"/>
      <c r="TOD40" s="1349"/>
      <c r="TOE40" s="1349"/>
      <c r="TOF40" s="1349"/>
      <c r="TOG40" s="1349"/>
      <c r="TOH40" s="1349"/>
      <c r="TOI40" s="1349"/>
      <c r="TOJ40" s="1349"/>
      <c r="TOK40" s="1349"/>
      <c r="TOL40" s="1349"/>
      <c r="TOM40" s="1349"/>
      <c r="TON40" s="1349"/>
      <c r="TOO40" s="1349"/>
      <c r="TOP40" s="1349"/>
      <c r="TOQ40" s="1349"/>
      <c r="TOR40" s="1349"/>
      <c r="TOS40" s="1349"/>
      <c r="TOT40" s="1349"/>
      <c r="TOU40" s="1349"/>
      <c r="TOV40" s="1349"/>
      <c r="TOW40" s="1349"/>
      <c r="TOX40" s="1349"/>
      <c r="TOY40" s="1349"/>
      <c r="TOZ40" s="1349"/>
      <c r="TPA40" s="1349"/>
      <c r="TPB40" s="1349"/>
      <c r="TPC40" s="1349"/>
      <c r="TPD40" s="1349"/>
      <c r="TPE40" s="1349"/>
      <c r="TPF40" s="1349"/>
      <c r="TPG40" s="1349"/>
      <c r="TPH40" s="1349"/>
      <c r="TPI40" s="1349"/>
      <c r="TPJ40" s="1349"/>
      <c r="TPK40" s="1349"/>
      <c r="TPL40" s="1349"/>
      <c r="TPM40" s="1349"/>
      <c r="TPN40" s="1349"/>
      <c r="TPO40" s="1349"/>
      <c r="TPP40" s="1349"/>
      <c r="TPQ40" s="1349"/>
      <c r="TPR40" s="1349"/>
      <c r="TPS40" s="1349"/>
      <c r="TPT40" s="1349"/>
      <c r="TPU40" s="1349"/>
      <c r="TPV40" s="1349"/>
      <c r="TPW40" s="1349"/>
      <c r="TPX40" s="1349"/>
      <c r="TPY40" s="1349"/>
      <c r="TPZ40" s="1349"/>
      <c r="TQA40" s="1349"/>
      <c r="TQB40" s="1349"/>
      <c r="TQC40" s="1349"/>
      <c r="TQD40" s="1349"/>
      <c r="TQE40" s="1349"/>
      <c r="TQF40" s="1349"/>
      <c r="TQG40" s="1349"/>
      <c r="TQH40" s="1349"/>
      <c r="TQI40" s="1349"/>
      <c r="TQJ40" s="1349"/>
      <c r="TQK40" s="1349"/>
      <c r="TQL40" s="1349"/>
      <c r="TQM40" s="1349"/>
      <c r="TQN40" s="1349"/>
      <c r="TQO40" s="1349"/>
      <c r="TQP40" s="1349"/>
      <c r="TQQ40" s="1349"/>
      <c r="TQR40" s="1349"/>
      <c r="TQS40" s="1349"/>
      <c r="TQT40" s="1349"/>
      <c r="TQU40" s="1349"/>
      <c r="TQV40" s="1349"/>
      <c r="TQW40" s="1349"/>
      <c r="TQX40" s="1349"/>
      <c r="TQY40" s="1349"/>
      <c r="TQZ40" s="1349"/>
      <c r="TRA40" s="1349"/>
      <c r="TRB40" s="1349"/>
      <c r="TRC40" s="1349"/>
      <c r="TRD40" s="1349"/>
      <c r="TRE40" s="1349"/>
      <c r="TRF40" s="1349"/>
      <c r="TRG40" s="1349"/>
      <c r="TRH40" s="1349"/>
      <c r="TRI40" s="1349"/>
      <c r="TRJ40" s="1349"/>
      <c r="TRK40" s="1349"/>
      <c r="TRL40" s="1349"/>
      <c r="TRM40" s="1349"/>
      <c r="TRN40" s="1349"/>
      <c r="TRO40" s="1349"/>
      <c r="TRP40" s="1349"/>
      <c r="TRQ40" s="1349"/>
      <c r="TRR40" s="1349"/>
      <c r="TRS40" s="1349"/>
      <c r="TRT40" s="1349"/>
      <c r="TRU40" s="1349"/>
      <c r="TRV40" s="1349"/>
      <c r="TRW40" s="1349"/>
      <c r="TRX40" s="1349"/>
      <c r="TRY40" s="1349"/>
      <c r="TRZ40" s="1349"/>
      <c r="TSA40" s="1349"/>
      <c r="TSB40" s="1349"/>
      <c r="TSC40" s="1349"/>
      <c r="TSD40" s="1349"/>
      <c r="TSE40" s="1349"/>
      <c r="TSF40" s="1349"/>
      <c r="TSG40" s="1349"/>
      <c r="TSH40" s="1349"/>
      <c r="TSI40" s="1349"/>
      <c r="TSJ40" s="1349"/>
      <c r="TSK40" s="1349"/>
      <c r="TSL40" s="1349"/>
      <c r="TSM40" s="1349"/>
      <c r="TSN40" s="1349"/>
      <c r="TSO40" s="1349"/>
      <c r="TSP40" s="1349"/>
      <c r="TSQ40" s="1349"/>
      <c r="TSR40" s="1349"/>
      <c r="TSS40" s="1349"/>
      <c r="TST40" s="1349"/>
      <c r="TSU40" s="1349"/>
      <c r="TSV40" s="1349"/>
      <c r="TSW40" s="1349"/>
      <c r="TSX40" s="1349"/>
      <c r="TSY40" s="1349"/>
      <c r="TSZ40" s="1349"/>
      <c r="TTA40" s="1349"/>
      <c r="TTB40" s="1349"/>
      <c r="TTC40" s="1349"/>
      <c r="TTD40" s="1349"/>
      <c r="TTE40" s="1349"/>
      <c r="TTF40" s="1349"/>
      <c r="TTG40" s="1349"/>
      <c r="TTH40" s="1349"/>
      <c r="TTI40" s="1349"/>
      <c r="TTJ40" s="1349"/>
      <c r="TTK40" s="1349"/>
      <c r="TTL40" s="1349"/>
      <c r="TTM40" s="1349"/>
      <c r="TTN40" s="1349"/>
      <c r="TTO40" s="1349"/>
      <c r="TTP40" s="1349"/>
      <c r="TTQ40" s="1349"/>
      <c r="TTR40" s="1349"/>
      <c r="TTS40" s="1349"/>
      <c r="TTT40" s="1349"/>
      <c r="TTU40" s="1349"/>
      <c r="TTV40" s="1349"/>
      <c r="TTW40" s="1349"/>
      <c r="TTX40" s="1349"/>
      <c r="TTY40" s="1349"/>
      <c r="TTZ40" s="1349"/>
      <c r="TUA40" s="1349"/>
      <c r="TUB40" s="1349"/>
      <c r="TUC40" s="1349"/>
      <c r="TUD40" s="1349"/>
      <c r="TUE40" s="1349"/>
      <c r="TUF40" s="1349"/>
      <c r="TUG40" s="1349"/>
      <c r="TUH40" s="1349"/>
      <c r="TUI40" s="1349"/>
      <c r="TUJ40" s="1349"/>
      <c r="TUK40" s="1349"/>
      <c r="TUL40" s="1349"/>
      <c r="TUM40" s="1349"/>
      <c r="TUN40" s="1349"/>
      <c r="TUO40" s="1349"/>
      <c r="TUP40" s="1349"/>
      <c r="TUQ40" s="1349"/>
      <c r="TUR40" s="1349"/>
      <c r="TUS40" s="1349"/>
      <c r="TUT40" s="1349"/>
      <c r="TUU40" s="1349"/>
      <c r="TUV40" s="1349"/>
      <c r="TUW40" s="1349"/>
      <c r="TUX40" s="1349"/>
      <c r="TUY40" s="1349"/>
      <c r="TUZ40" s="1349"/>
      <c r="TVA40" s="1349"/>
      <c r="TVB40" s="1349"/>
      <c r="TVC40" s="1349"/>
      <c r="TVD40" s="1349"/>
      <c r="TVE40" s="1349"/>
      <c r="TVF40" s="1349"/>
      <c r="TVG40" s="1349"/>
      <c r="TVH40" s="1349"/>
      <c r="TVI40" s="1349"/>
      <c r="TVJ40" s="1349"/>
      <c r="TVK40" s="1349"/>
      <c r="TVL40" s="1349"/>
      <c r="TVM40" s="1349"/>
      <c r="TVN40" s="1349"/>
      <c r="TVO40" s="1349"/>
      <c r="TVP40" s="1349"/>
      <c r="TVQ40" s="1349"/>
      <c r="TVR40" s="1349"/>
      <c r="TVS40" s="1349"/>
      <c r="TVT40" s="1349"/>
      <c r="TVU40" s="1349"/>
      <c r="TVV40" s="1349"/>
      <c r="TVW40" s="1349"/>
      <c r="TVX40" s="1349"/>
      <c r="TVY40" s="1349"/>
      <c r="TVZ40" s="1349"/>
      <c r="TWA40" s="1349"/>
      <c r="TWB40" s="1349"/>
      <c r="TWC40" s="1349"/>
      <c r="TWD40" s="1349"/>
      <c r="TWE40" s="1349"/>
      <c r="TWF40" s="1349"/>
      <c r="TWG40" s="1349"/>
      <c r="TWH40" s="1349"/>
      <c r="TWI40" s="1349"/>
      <c r="TWJ40" s="1349"/>
      <c r="TWK40" s="1349"/>
      <c r="TWL40" s="1349"/>
      <c r="TWM40" s="1349"/>
      <c r="TWN40" s="1349"/>
      <c r="TWO40" s="1349"/>
      <c r="TWP40" s="1349"/>
      <c r="TWQ40" s="1349"/>
      <c r="TWR40" s="1349"/>
      <c r="TWS40" s="1349"/>
      <c r="TWT40" s="1349"/>
      <c r="TWU40" s="1349"/>
      <c r="TWV40" s="1349"/>
      <c r="TWW40" s="1349"/>
      <c r="TWX40" s="1349"/>
      <c r="TWY40" s="1349"/>
      <c r="TWZ40" s="1349"/>
      <c r="TXA40" s="1349"/>
      <c r="TXB40" s="1349"/>
      <c r="TXC40" s="1349"/>
      <c r="TXD40" s="1349"/>
      <c r="TXE40" s="1349"/>
      <c r="TXF40" s="1349"/>
      <c r="TXG40" s="1349"/>
      <c r="TXH40" s="1349"/>
      <c r="TXI40" s="1349"/>
      <c r="TXJ40" s="1349"/>
      <c r="TXK40" s="1349"/>
      <c r="TXL40" s="1349"/>
      <c r="TXM40" s="1349"/>
      <c r="TXN40" s="1349"/>
      <c r="TXO40" s="1349"/>
      <c r="TXP40" s="1349"/>
      <c r="TXQ40" s="1349"/>
      <c r="TXR40" s="1349"/>
      <c r="TXS40" s="1349"/>
      <c r="TXT40" s="1349"/>
      <c r="TXU40" s="1349"/>
      <c r="TXV40" s="1349"/>
      <c r="TXW40" s="1349"/>
      <c r="TXX40" s="1349"/>
      <c r="TXY40" s="1349"/>
      <c r="TXZ40" s="1349"/>
      <c r="TYA40" s="1349"/>
      <c r="TYB40" s="1349"/>
      <c r="TYC40" s="1349"/>
      <c r="TYD40" s="1349"/>
      <c r="TYE40" s="1349"/>
      <c r="TYF40" s="1349"/>
      <c r="TYG40" s="1349"/>
      <c r="TYH40" s="1349"/>
      <c r="TYI40" s="1349"/>
      <c r="TYJ40" s="1349"/>
      <c r="TYK40" s="1349"/>
      <c r="TYL40" s="1349"/>
      <c r="TYM40" s="1349"/>
      <c r="TYN40" s="1349"/>
      <c r="TYO40" s="1349"/>
      <c r="TYP40" s="1349"/>
      <c r="TYQ40" s="1349"/>
      <c r="TYR40" s="1349"/>
      <c r="TYS40" s="1349"/>
      <c r="TYT40" s="1349"/>
      <c r="TYU40" s="1349"/>
      <c r="TYV40" s="1349"/>
      <c r="TYW40" s="1349"/>
      <c r="TYX40" s="1349"/>
      <c r="TYY40" s="1349"/>
      <c r="TYZ40" s="1349"/>
      <c r="TZA40" s="1349"/>
      <c r="TZB40" s="1349"/>
      <c r="TZC40" s="1349"/>
      <c r="TZD40" s="1349"/>
      <c r="TZE40" s="1349"/>
      <c r="TZF40" s="1349"/>
      <c r="TZG40" s="1349"/>
      <c r="TZH40" s="1349"/>
      <c r="TZI40" s="1349"/>
      <c r="TZJ40" s="1349"/>
      <c r="TZK40" s="1349"/>
      <c r="TZL40" s="1349"/>
      <c r="TZM40" s="1349"/>
      <c r="TZN40" s="1349"/>
      <c r="TZO40" s="1349"/>
      <c r="TZP40" s="1349"/>
      <c r="TZQ40" s="1349"/>
      <c r="TZR40" s="1349"/>
      <c r="TZS40" s="1349"/>
      <c r="TZT40" s="1349"/>
      <c r="TZU40" s="1349"/>
      <c r="TZV40" s="1349"/>
      <c r="TZW40" s="1349"/>
      <c r="TZX40" s="1349"/>
      <c r="TZY40" s="1349"/>
      <c r="TZZ40" s="1349"/>
      <c r="UAA40" s="1349"/>
      <c r="UAB40" s="1349"/>
      <c r="UAC40" s="1349"/>
      <c r="UAD40" s="1349"/>
      <c r="UAE40" s="1349"/>
      <c r="UAF40" s="1349"/>
      <c r="UAG40" s="1349"/>
      <c r="UAH40" s="1349"/>
      <c r="UAI40" s="1349"/>
      <c r="UAJ40" s="1349"/>
      <c r="UAK40" s="1349"/>
      <c r="UAL40" s="1349"/>
      <c r="UAM40" s="1349"/>
      <c r="UAN40" s="1349"/>
      <c r="UAO40" s="1349"/>
      <c r="UAP40" s="1349"/>
      <c r="UAQ40" s="1349"/>
      <c r="UAR40" s="1349"/>
      <c r="UAS40" s="1349"/>
      <c r="UAT40" s="1349"/>
      <c r="UAU40" s="1349"/>
      <c r="UAV40" s="1349"/>
      <c r="UAW40" s="1349"/>
      <c r="UAX40" s="1349"/>
      <c r="UAY40" s="1349"/>
      <c r="UAZ40" s="1349"/>
      <c r="UBA40" s="1349"/>
      <c r="UBB40" s="1349"/>
      <c r="UBC40" s="1349"/>
      <c r="UBD40" s="1349"/>
      <c r="UBE40" s="1349"/>
      <c r="UBF40" s="1349"/>
      <c r="UBG40" s="1349"/>
      <c r="UBH40" s="1349"/>
      <c r="UBI40" s="1349"/>
      <c r="UBJ40" s="1349"/>
      <c r="UBK40" s="1349"/>
      <c r="UBL40" s="1349"/>
      <c r="UBM40" s="1349"/>
      <c r="UBN40" s="1349"/>
      <c r="UBO40" s="1349"/>
      <c r="UBP40" s="1349"/>
      <c r="UBQ40" s="1349"/>
      <c r="UBR40" s="1349"/>
      <c r="UBS40" s="1349"/>
      <c r="UBT40" s="1349"/>
      <c r="UBU40" s="1349"/>
      <c r="UBV40" s="1349"/>
      <c r="UBW40" s="1349"/>
      <c r="UBX40" s="1349"/>
      <c r="UBY40" s="1349"/>
      <c r="UBZ40" s="1349"/>
      <c r="UCA40" s="1349"/>
      <c r="UCB40" s="1349"/>
      <c r="UCC40" s="1349"/>
      <c r="UCD40" s="1349"/>
      <c r="UCE40" s="1349"/>
      <c r="UCF40" s="1349"/>
      <c r="UCG40" s="1349"/>
      <c r="UCH40" s="1349"/>
      <c r="UCI40" s="1349"/>
      <c r="UCJ40" s="1349"/>
      <c r="UCK40" s="1349"/>
      <c r="UCL40" s="1349"/>
      <c r="UCM40" s="1349"/>
      <c r="UCN40" s="1349"/>
      <c r="UCO40" s="1349"/>
      <c r="UCP40" s="1349"/>
      <c r="UCQ40" s="1349"/>
      <c r="UCR40" s="1349"/>
      <c r="UCS40" s="1349"/>
      <c r="UCT40" s="1349"/>
      <c r="UCU40" s="1349"/>
      <c r="UCV40" s="1349"/>
      <c r="UCW40" s="1349"/>
      <c r="UCX40" s="1349"/>
      <c r="UCY40" s="1349"/>
      <c r="UCZ40" s="1349"/>
      <c r="UDA40" s="1349"/>
      <c r="UDB40" s="1349"/>
      <c r="UDC40" s="1349"/>
      <c r="UDD40" s="1349"/>
      <c r="UDE40" s="1349"/>
      <c r="UDF40" s="1349"/>
      <c r="UDG40" s="1349"/>
      <c r="UDH40" s="1349"/>
      <c r="UDI40" s="1349"/>
      <c r="UDJ40" s="1349"/>
      <c r="UDK40" s="1349"/>
      <c r="UDL40" s="1349"/>
      <c r="UDM40" s="1349"/>
      <c r="UDN40" s="1349"/>
      <c r="UDO40" s="1349"/>
      <c r="UDP40" s="1349"/>
      <c r="UDQ40" s="1349"/>
      <c r="UDR40" s="1349"/>
      <c r="UDS40" s="1349"/>
      <c r="UDT40" s="1349"/>
      <c r="UDU40" s="1349"/>
      <c r="UDV40" s="1349"/>
      <c r="UDW40" s="1349"/>
      <c r="UDX40" s="1349"/>
      <c r="UDY40" s="1349"/>
      <c r="UDZ40" s="1349"/>
      <c r="UEA40" s="1349"/>
      <c r="UEB40" s="1349"/>
      <c r="UEC40" s="1349"/>
      <c r="UED40" s="1349"/>
      <c r="UEE40" s="1349"/>
      <c r="UEF40" s="1349"/>
      <c r="UEG40" s="1349"/>
      <c r="UEH40" s="1349"/>
      <c r="UEI40" s="1349"/>
      <c r="UEJ40" s="1349"/>
      <c r="UEK40" s="1349"/>
      <c r="UEL40" s="1349"/>
      <c r="UEM40" s="1349"/>
      <c r="UEN40" s="1349"/>
      <c r="UEO40" s="1349"/>
      <c r="UEP40" s="1349"/>
      <c r="UEQ40" s="1349"/>
      <c r="UER40" s="1349"/>
      <c r="UES40" s="1349"/>
      <c r="UET40" s="1349"/>
      <c r="UEU40" s="1349"/>
      <c r="UEV40" s="1349"/>
      <c r="UEW40" s="1349"/>
      <c r="UEX40" s="1349"/>
      <c r="UEY40" s="1349"/>
      <c r="UEZ40" s="1349"/>
      <c r="UFA40" s="1349"/>
      <c r="UFB40" s="1349"/>
      <c r="UFC40" s="1349"/>
      <c r="UFD40" s="1349"/>
      <c r="UFE40" s="1349"/>
      <c r="UFF40" s="1349"/>
      <c r="UFG40" s="1349"/>
      <c r="UFH40" s="1349"/>
      <c r="UFI40" s="1349"/>
      <c r="UFJ40" s="1349"/>
      <c r="UFK40" s="1349"/>
      <c r="UFL40" s="1349"/>
      <c r="UFM40" s="1349"/>
      <c r="UFN40" s="1349"/>
      <c r="UFO40" s="1349"/>
      <c r="UFP40" s="1349"/>
      <c r="UFQ40" s="1349"/>
      <c r="UFR40" s="1349"/>
      <c r="UFS40" s="1349"/>
      <c r="UFT40" s="1349"/>
      <c r="UFU40" s="1349"/>
      <c r="UFV40" s="1349"/>
      <c r="UFW40" s="1349"/>
      <c r="UFX40" s="1349"/>
      <c r="UFY40" s="1349"/>
      <c r="UFZ40" s="1349"/>
      <c r="UGA40" s="1349"/>
      <c r="UGB40" s="1349"/>
      <c r="UGC40" s="1349"/>
      <c r="UGD40" s="1349"/>
      <c r="UGE40" s="1349"/>
      <c r="UGF40" s="1349"/>
      <c r="UGG40" s="1349"/>
      <c r="UGH40" s="1349"/>
      <c r="UGI40" s="1349"/>
      <c r="UGJ40" s="1349"/>
      <c r="UGK40" s="1349"/>
      <c r="UGL40" s="1349"/>
      <c r="UGM40" s="1349"/>
      <c r="UGN40" s="1349"/>
      <c r="UGO40" s="1349"/>
      <c r="UGP40" s="1349"/>
      <c r="UGQ40" s="1349"/>
      <c r="UGR40" s="1349"/>
      <c r="UGS40" s="1349"/>
      <c r="UGT40" s="1349"/>
      <c r="UGU40" s="1349"/>
      <c r="UGV40" s="1349"/>
      <c r="UGW40" s="1349"/>
      <c r="UGX40" s="1349"/>
      <c r="UGY40" s="1349"/>
      <c r="UGZ40" s="1349"/>
      <c r="UHA40" s="1349"/>
      <c r="UHB40" s="1349"/>
      <c r="UHC40" s="1349"/>
      <c r="UHD40" s="1349"/>
      <c r="UHE40" s="1349"/>
      <c r="UHF40" s="1349"/>
      <c r="UHG40" s="1349"/>
      <c r="UHH40" s="1349"/>
      <c r="UHI40" s="1349"/>
      <c r="UHJ40" s="1349"/>
      <c r="UHK40" s="1349"/>
      <c r="UHL40" s="1349"/>
      <c r="UHM40" s="1349"/>
      <c r="UHN40" s="1349"/>
      <c r="UHO40" s="1349"/>
      <c r="UHP40" s="1349"/>
      <c r="UHQ40" s="1349"/>
      <c r="UHR40" s="1349"/>
      <c r="UHS40" s="1349"/>
      <c r="UHT40" s="1349"/>
      <c r="UHU40" s="1349"/>
      <c r="UHV40" s="1349"/>
      <c r="UHW40" s="1349"/>
      <c r="UHX40" s="1349"/>
      <c r="UHY40" s="1349"/>
      <c r="UHZ40" s="1349"/>
      <c r="UIA40" s="1349"/>
      <c r="UIB40" s="1349"/>
      <c r="UIC40" s="1349"/>
      <c r="UID40" s="1349"/>
      <c r="UIE40" s="1349"/>
      <c r="UIF40" s="1349"/>
      <c r="UIG40" s="1349"/>
      <c r="UIH40" s="1349"/>
      <c r="UII40" s="1349"/>
      <c r="UIJ40" s="1349"/>
      <c r="UIK40" s="1349"/>
      <c r="UIL40" s="1349"/>
      <c r="UIM40" s="1349"/>
      <c r="UIN40" s="1349"/>
      <c r="UIO40" s="1349"/>
      <c r="UIP40" s="1349"/>
      <c r="UIQ40" s="1349"/>
      <c r="UIR40" s="1349"/>
      <c r="UIS40" s="1349"/>
      <c r="UIT40" s="1349"/>
      <c r="UIU40" s="1349"/>
      <c r="UIV40" s="1349"/>
      <c r="UIW40" s="1349"/>
      <c r="UIX40" s="1349"/>
      <c r="UIY40" s="1349"/>
      <c r="UIZ40" s="1349"/>
      <c r="UJA40" s="1349"/>
      <c r="UJB40" s="1349"/>
      <c r="UJC40" s="1349"/>
      <c r="UJD40" s="1349"/>
      <c r="UJE40" s="1349"/>
      <c r="UJF40" s="1349"/>
      <c r="UJG40" s="1349"/>
      <c r="UJH40" s="1349"/>
      <c r="UJI40" s="1349"/>
      <c r="UJJ40" s="1349"/>
      <c r="UJK40" s="1349"/>
      <c r="UJL40" s="1349"/>
      <c r="UJM40" s="1349"/>
      <c r="UJN40" s="1349"/>
      <c r="UJO40" s="1349"/>
      <c r="UJP40" s="1349"/>
      <c r="UJQ40" s="1349"/>
      <c r="UJR40" s="1349"/>
      <c r="UJS40" s="1349"/>
      <c r="UJT40" s="1349"/>
      <c r="UJU40" s="1349"/>
      <c r="UJV40" s="1349"/>
      <c r="UJW40" s="1349"/>
      <c r="UJX40" s="1349"/>
      <c r="UJY40" s="1349"/>
      <c r="UJZ40" s="1349"/>
      <c r="UKA40" s="1349"/>
      <c r="UKB40" s="1349"/>
      <c r="UKC40" s="1349"/>
      <c r="UKD40" s="1349"/>
      <c r="UKE40" s="1349"/>
      <c r="UKF40" s="1349"/>
      <c r="UKG40" s="1349"/>
      <c r="UKH40" s="1349"/>
      <c r="UKI40" s="1349"/>
      <c r="UKJ40" s="1349"/>
      <c r="UKK40" s="1349"/>
      <c r="UKL40" s="1349"/>
      <c r="UKM40" s="1349"/>
      <c r="UKN40" s="1349"/>
      <c r="UKO40" s="1349"/>
      <c r="UKP40" s="1349"/>
      <c r="UKQ40" s="1349"/>
      <c r="UKR40" s="1349"/>
      <c r="UKS40" s="1349"/>
      <c r="UKT40" s="1349"/>
      <c r="UKU40" s="1349"/>
      <c r="UKV40" s="1349"/>
      <c r="UKW40" s="1349"/>
      <c r="UKX40" s="1349"/>
      <c r="UKY40" s="1349"/>
      <c r="UKZ40" s="1349"/>
      <c r="ULA40" s="1349"/>
      <c r="ULB40" s="1349"/>
      <c r="ULC40" s="1349"/>
      <c r="ULD40" s="1349"/>
      <c r="ULE40" s="1349"/>
      <c r="ULF40" s="1349"/>
      <c r="ULG40" s="1349"/>
      <c r="ULH40" s="1349"/>
      <c r="ULI40" s="1349"/>
      <c r="ULJ40" s="1349"/>
      <c r="ULK40" s="1349"/>
      <c r="ULL40" s="1349"/>
      <c r="ULM40" s="1349"/>
      <c r="ULN40" s="1349"/>
      <c r="ULO40" s="1349"/>
      <c r="ULP40" s="1349"/>
      <c r="ULQ40" s="1349"/>
      <c r="ULR40" s="1349"/>
      <c r="ULS40" s="1349"/>
      <c r="ULT40" s="1349"/>
      <c r="ULU40" s="1349"/>
      <c r="ULV40" s="1349"/>
      <c r="ULW40" s="1349"/>
      <c r="ULX40" s="1349"/>
      <c r="ULY40" s="1349"/>
      <c r="ULZ40" s="1349"/>
      <c r="UMA40" s="1349"/>
      <c r="UMB40" s="1349"/>
      <c r="UMC40" s="1349"/>
      <c r="UMD40" s="1349"/>
      <c r="UME40" s="1349"/>
      <c r="UMF40" s="1349"/>
      <c r="UMG40" s="1349"/>
      <c r="UMH40" s="1349"/>
      <c r="UMI40" s="1349"/>
      <c r="UMJ40" s="1349"/>
      <c r="UMK40" s="1349"/>
      <c r="UML40" s="1349"/>
      <c r="UMM40" s="1349"/>
      <c r="UMN40" s="1349"/>
      <c r="UMO40" s="1349"/>
      <c r="UMP40" s="1349"/>
      <c r="UMQ40" s="1349"/>
      <c r="UMR40" s="1349"/>
      <c r="UMS40" s="1349"/>
      <c r="UMT40" s="1349"/>
      <c r="UMU40" s="1349"/>
      <c r="UMV40" s="1349"/>
      <c r="UMW40" s="1349"/>
      <c r="UMX40" s="1349"/>
      <c r="UMY40" s="1349"/>
      <c r="UMZ40" s="1349"/>
      <c r="UNA40" s="1349"/>
      <c r="UNB40" s="1349"/>
      <c r="UNC40" s="1349"/>
      <c r="UND40" s="1349"/>
      <c r="UNE40" s="1349"/>
      <c r="UNF40" s="1349"/>
      <c r="UNG40" s="1349"/>
      <c r="UNH40" s="1349"/>
      <c r="UNI40" s="1349"/>
      <c r="UNJ40" s="1349"/>
      <c r="UNK40" s="1349"/>
      <c r="UNL40" s="1349"/>
      <c r="UNM40" s="1349"/>
      <c r="UNN40" s="1349"/>
      <c r="UNO40" s="1349"/>
      <c r="UNP40" s="1349"/>
      <c r="UNQ40" s="1349"/>
      <c r="UNR40" s="1349"/>
      <c r="UNS40" s="1349"/>
      <c r="UNT40" s="1349"/>
      <c r="UNU40" s="1349"/>
      <c r="UNV40" s="1349"/>
      <c r="UNW40" s="1349"/>
      <c r="UNX40" s="1349"/>
      <c r="UNY40" s="1349"/>
      <c r="UNZ40" s="1349"/>
      <c r="UOA40" s="1349"/>
      <c r="UOB40" s="1349"/>
      <c r="UOC40" s="1349"/>
      <c r="UOD40" s="1349"/>
      <c r="UOE40" s="1349"/>
      <c r="UOF40" s="1349"/>
      <c r="UOG40" s="1349"/>
      <c r="UOH40" s="1349"/>
      <c r="UOI40" s="1349"/>
      <c r="UOJ40" s="1349"/>
      <c r="UOK40" s="1349"/>
      <c r="UOL40" s="1349"/>
      <c r="UOM40" s="1349"/>
      <c r="UON40" s="1349"/>
      <c r="UOO40" s="1349"/>
      <c r="UOP40" s="1349"/>
      <c r="UOQ40" s="1349"/>
      <c r="UOR40" s="1349"/>
      <c r="UOS40" s="1349"/>
      <c r="UOT40" s="1349"/>
      <c r="UOU40" s="1349"/>
      <c r="UOV40" s="1349"/>
      <c r="UOW40" s="1349"/>
      <c r="UOX40" s="1349"/>
      <c r="UOY40" s="1349"/>
      <c r="UOZ40" s="1349"/>
      <c r="UPA40" s="1349"/>
      <c r="UPB40" s="1349"/>
      <c r="UPC40" s="1349"/>
      <c r="UPD40" s="1349"/>
      <c r="UPE40" s="1349"/>
      <c r="UPF40" s="1349"/>
      <c r="UPG40" s="1349"/>
      <c r="UPH40" s="1349"/>
      <c r="UPI40" s="1349"/>
      <c r="UPJ40" s="1349"/>
      <c r="UPK40" s="1349"/>
      <c r="UPL40" s="1349"/>
      <c r="UPM40" s="1349"/>
      <c r="UPN40" s="1349"/>
      <c r="UPO40" s="1349"/>
      <c r="UPP40" s="1349"/>
      <c r="UPQ40" s="1349"/>
      <c r="UPR40" s="1349"/>
      <c r="UPS40" s="1349"/>
      <c r="UPT40" s="1349"/>
      <c r="UPU40" s="1349"/>
      <c r="UPV40" s="1349"/>
      <c r="UPW40" s="1349"/>
      <c r="UPX40" s="1349"/>
      <c r="UPY40" s="1349"/>
      <c r="UPZ40" s="1349"/>
      <c r="UQA40" s="1349"/>
      <c r="UQB40" s="1349"/>
      <c r="UQC40" s="1349"/>
      <c r="UQD40" s="1349"/>
      <c r="UQE40" s="1349"/>
      <c r="UQF40" s="1349"/>
      <c r="UQG40" s="1349"/>
      <c r="UQH40" s="1349"/>
      <c r="UQI40" s="1349"/>
      <c r="UQJ40" s="1349"/>
      <c r="UQK40" s="1349"/>
      <c r="UQL40" s="1349"/>
      <c r="UQM40" s="1349"/>
      <c r="UQN40" s="1349"/>
      <c r="UQO40" s="1349"/>
      <c r="UQP40" s="1349"/>
      <c r="UQQ40" s="1349"/>
      <c r="UQR40" s="1349"/>
      <c r="UQS40" s="1349"/>
      <c r="UQT40" s="1349"/>
      <c r="UQU40" s="1349"/>
      <c r="UQV40" s="1349"/>
      <c r="UQW40" s="1349"/>
      <c r="UQX40" s="1349"/>
      <c r="UQY40" s="1349"/>
      <c r="UQZ40" s="1349"/>
      <c r="URA40" s="1349"/>
      <c r="URB40" s="1349"/>
      <c r="URC40" s="1349"/>
      <c r="URD40" s="1349"/>
      <c r="URE40" s="1349"/>
      <c r="URF40" s="1349"/>
      <c r="URG40" s="1349"/>
      <c r="URH40" s="1349"/>
      <c r="URI40" s="1349"/>
      <c r="URJ40" s="1349"/>
      <c r="URK40" s="1349"/>
      <c r="URL40" s="1349"/>
      <c r="URM40" s="1349"/>
      <c r="URN40" s="1349"/>
      <c r="URO40" s="1349"/>
      <c r="URP40" s="1349"/>
      <c r="URQ40" s="1349"/>
      <c r="URR40" s="1349"/>
      <c r="URS40" s="1349"/>
      <c r="URT40" s="1349"/>
      <c r="URU40" s="1349"/>
      <c r="URV40" s="1349"/>
      <c r="URW40" s="1349"/>
      <c r="URX40" s="1349"/>
      <c r="URY40" s="1349"/>
      <c r="URZ40" s="1349"/>
      <c r="USA40" s="1349"/>
      <c r="USB40" s="1349"/>
      <c r="USC40" s="1349"/>
      <c r="USD40" s="1349"/>
      <c r="USE40" s="1349"/>
      <c r="USF40" s="1349"/>
      <c r="USG40" s="1349"/>
      <c r="USH40" s="1349"/>
      <c r="USI40" s="1349"/>
      <c r="USJ40" s="1349"/>
      <c r="USK40" s="1349"/>
      <c r="USL40" s="1349"/>
      <c r="USM40" s="1349"/>
      <c r="USN40" s="1349"/>
      <c r="USO40" s="1349"/>
      <c r="USP40" s="1349"/>
      <c r="USQ40" s="1349"/>
      <c r="USR40" s="1349"/>
      <c r="USS40" s="1349"/>
      <c r="UST40" s="1349"/>
      <c r="USU40" s="1349"/>
      <c r="USV40" s="1349"/>
      <c r="USW40" s="1349"/>
      <c r="USX40" s="1349"/>
      <c r="USY40" s="1349"/>
      <c r="USZ40" s="1349"/>
      <c r="UTA40" s="1349"/>
      <c r="UTB40" s="1349"/>
      <c r="UTC40" s="1349"/>
      <c r="UTD40" s="1349"/>
      <c r="UTE40" s="1349"/>
      <c r="UTF40" s="1349"/>
      <c r="UTG40" s="1349"/>
      <c r="UTH40" s="1349"/>
      <c r="UTI40" s="1349"/>
      <c r="UTJ40" s="1349"/>
      <c r="UTK40" s="1349"/>
      <c r="UTL40" s="1349"/>
      <c r="UTM40" s="1349"/>
      <c r="UTN40" s="1349"/>
      <c r="UTO40" s="1349"/>
      <c r="UTP40" s="1349"/>
      <c r="UTQ40" s="1349"/>
      <c r="UTR40" s="1349"/>
      <c r="UTS40" s="1349"/>
      <c r="UTT40" s="1349"/>
      <c r="UTU40" s="1349"/>
      <c r="UTV40" s="1349"/>
      <c r="UTW40" s="1349"/>
      <c r="UTX40" s="1349"/>
      <c r="UTY40" s="1349"/>
      <c r="UTZ40" s="1349"/>
      <c r="UUA40" s="1349"/>
      <c r="UUB40" s="1349"/>
      <c r="UUC40" s="1349"/>
      <c r="UUD40" s="1349"/>
      <c r="UUE40" s="1349"/>
      <c r="UUF40" s="1349"/>
      <c r="UUG40" s="1349"/>
      <c r="UUH40" s="1349"/>
      <c r="UUI40" s="1349"/>
      <c r="UUJ40" s="1349"/>
      <c r="UUK40" s="1349"/>
      <c r="UUL40" s="1349"/>
      <c r="UUM40" s="1349"/>
      <c r="UUN40" s="1349"/>
      <c r="UUO40" s="1349"/>
      <c r="UUP40" s="1349"/>
      <c r="UUQ40" s="1349"/>
      <c r="UUR40" s="1349"/>
      <c r="UUS40" s="1349"/>
      <c r="UUT40" s="1349"/>
      <c r="UUU40" s="1349"/>
      <c r="UUV40" s="1349"/>
      <c r="UUW40" s="1349"/>
      <c r="UUX40" s="1349"/>
      <c r="UUY40" s="1349"/>
      <c r="UUZ40" s="1349"/>
      <c r="UVA40" s="1349"/>
      <c r="UVB40" s="1349"/>
      <c r="UVC40" s="1349"/>
      <c r="UVD40" s="1349"/>
      <c r="UVE40" s="1349"/>
      <c r="UVF40" s="1349"/>
      <c r="UVG40" s="1349"/>
      <c r="UVH40" s="1349"/>
      <c r="UVI40" s="1349"/>
      <c r="UVJ40" s="1349"/>
      <c r="UVK40" s="1349"/>
      <c r="UVL40" s="1349"/>
      <c r="UVM40" s="1349"/>
      <c r="UVN40" s="1349"/>
      <c r="UVO40" s="1349"/>
      <c r="UVP40" s="1349"/>
      <c r="UVQ40" s="1349"/>
      <c r="UVR40" s="1349"/>
      <c r="UVS40" s="1349"/>
      <c r="UVT40" s="1349"/>
      <c r="UVU40" s="1349"/>
      <c r="UVV40" s="1349"/>
      <c r="UVW40" s="1349"/>
      <c r="UVX40" s="1349"/>
      <c r="UVY40" s="1349"/>
      <c r="UVZ40" s="1349"/>
      <c r="UWA40" s="1349"/>
      <c r="UWB40" s="1349"/>
      <c r="UWC40" s="1349"/>
      <c r="UWD40" s="1349"/>
      <c r="UWE40" s="1349"/>
      <c r="UWF40" s="1349"/>
      <c r="UWG40" s="1349"/>
      <c r="UWH40" s="1349"/>
      <c r="UWI40" s="1349"/>
      <c r="UWJ40" s="1349"/>
      <c r="UWK40" s="1349"/>
      <c r="UWL40" s="1349"/>
      <c r="UWM40" s="1349"/>
      <c r="UWN40" s="1349"/>
      <c r="UWO40" s="1349"/>
      <c r="UWP40" s="1349"/>
      <c r="UWQ40" s="1349"/>
      <c r="UWR40" s="1349"/>
      <c r="UWS40" s="1349"/>
      <c r="UWT40" s="1349"/>
      <c r="UWU40" s="1349"/>
      <c r="UWV40" s="1349"/>
      <c r="UWW40" s="1349"/>
      <c r="UWX40" s="1349"/>
      <c r="UWY40" s="1349"/>
      <c r="UWZ40" s="1349"/>
      <c r="UXA40" s="1349"/>
      <c r="UXB40" s="1349"/>
      <c r="UXC40" s="1349"/>
      <c r="UXD40" s="1349"/>
      <c r="UXE40" s="1349"/>
      <c r="UXF40" s="1349"/>
      <c r="UXG40" s="1349"/>
      <c r="UXH40" s="1349"/>
      <c r="UXI40" s="1349"/>
      <c r="UXJ40" s="1349"/>
      <c r="UXK40" s="1349"/>
      <c r="UXL40" s="1349"/>
      <c r="UXM40" s="1349"/>
      <c r="UXN40" s="1349"/>
      <c r="UXO40" s="1349"/>
      <c r="UXP40" s="1349"/>
      <c r="UXQ40" s="1349"/>
      <c r="UXR40" s="1349"/>
      <c r="UXS40" s="1349"/>
      <c r="UXT40" s="1349"/>
      <c r="UXU40" s="1349"/>
      <c r="UXV40" s="1349"/>
      <c r="UXW40" s="1349"/>
      <c r="UXX40" s="1349"/>
      <c r="UXY40" s="1349"/>
      <c r="UXZ40" s="1349"/>
      <c r="UYA40" s="1349"/>
      <c r="UYB40" s="1349"/>
      <c r="UYC40" s="1349"/>
      <c r="UYD40" s="1349"/>
      <c r="UYE40" s="1349"/>
      <c r="UYF40" s="1349"/>
      <c r="UYG40" s="1349"/>
      <c r="UYH40" s="1349"/>
      <c r="UYI40" s="1349"/>
      <c r="UYJ40" s="1349"/>
      <c r="UYK40" s="1349"/>
      <c r="UYL40" s="1349"/>
      <c r="UYM40" s="1349"/>
      <c r="UYN40" s="1349"/>
      <c r="UYO40" s="1349"/>
      <c r="UYP40" s="1349"/>
      <c r="UYQ40" s="1349"/>
      <c r="UYR40" s="1349"/>
      <c r="UYS40" s="1349"/>
      <c r="UYT40" s="1349"/>
      <c r="UYU40" s="1349"/>
      <c r="UYV40" s="1349"/>
      <c r="UYW40" s="1349"/>
      <c r="UYX40" s="1349"/>
      <c r="UYY40" s="1349"/>
      <c r="UYZ40" s="1349"/>
      <c r="UZA40" s="1349"/>
      <c r="UZB40" s="1349"/>
      <c r="UZC40" s="1349"/>
      <c r="UZD40" s="1349"/>
      <c r="UZE40" s="1349"/>
      <c r="UZF40" s="1349"/>
      <c r="UZG40" s="1349"/>
      <c r="UZH40" s="1349"/>
      <c r="UZI40" s="1349"/>
      <c r="UZJ40" s="1349"/>
      <c r="UZK40" s="1349"/>
      <c r="UZL40" s="1349"/>
      <c r="UZM40" s="1349"/>
      <c r="UZN40" s="1349"/>
      <c r="UZO40" s="1349"/>
      <c r="UZP40" s="1349"/>
      <c r="UZQ40" s="1349"/>
      <c r="UZR40" s="1349"/>
      <c r="UZS40" s="1349"/>
      <c r="UZT40" s="1349"/>
      <c r="UZU40" s="1349"/>
      <c r="UZV40" s="1349"/>
      <c r="UZW40" s="1349"/>
      <c r="UZX40" s="1349"/>
      <c r="UZY40" s="1349"/>
      <c r="UZZ40" s="1349"/>
      <c r="VAA40" s="1349"/>
      <c r="VAB40" s="1349"/>
      <c r="VAC40" s="1349"/>
      <c r="VAD40" s="1349"/>
      <c r="VAE40" s="1349"/>
      <c r="VAF40" s="1349"/>
      <c r="VAG40" s="1349"/>
      <c r="VAH40" s="1349"/>
      <c r="VAI40" s="1349"/>
      <c r="VAJ40" s="1349"/>
      <c r="VAK40" s="1349"/>
      <c r="VAL40" s="1349"/>
      <c r="VAM40" s="1349"/>
      <c r="VAN40" s="1349"/>
      <c r="VAO40" s="1349"/>
      <c r="VAP40" s="1349"/>
      <c r="VAQ40" s="1349"/>
      <c r="VAR40" s="1349"/>
      <c r="VAS40" s="1349"/>
      <c r="VAT40" s="1349"/>
      <c r="VAU40" s="1349"/>
      <c r="VAV40" s="1349"/>
      <c r="VAW40" s="1349"/>
      <c r="VAX40" s="1349"/>
      <c r="VAY40" s="1349"/>
      <c r="VAZ40" s="1349"/>
      <c r="VBA40" s="1349"/>
      <c r="VBB40" s="1349"/>
      <c r="VBC40" s="1349"/>
      <c r="VBD40" s="1349"/>
      <c r="VBE40" s="1349"/>
      <c r="VBF40" s="1349"/>
      <c r="VBG40" s="1349"/>
      <c r="VBH40" s="1349"/>
      <c r="VBI40" s="1349"/>
      <c r="VBJ40" s="1349"/>
      <c r="VBK40" s="1349"/>
      <c r="VBL40" s="1349"/>
      <c r="VBM40" s="1349"/>
      <c r="VBN40" s="1349"/>
      <c r="VBO40" s="1349"/>
      <c r="VBP40" s="1349"/>
      <c r="VBQ40" s="1349"/>
      <c r="VBR40" s="1349"/>
      <c r="VBS40" s="1349"/>
      <c r="VBT40" s="1349"/>
      <c r="VBU40" s="1349"/>
      <c r="VBV40" s="1349"/>
      <c r="VBW40" s="1349"/>
      <c r="VBX40" s="1349"/>
      <c r="VBY40" s="1349"/>
      <c r="VBZ40" s="1349"/>
      <c r="VCA40" s="1349"/>
      <c r="VCB40" s="1349"/>
      <c r="VCC40" s="1349"/>
      <c r="VCD40" s="1349"/>
      <c r="VCE40" s="1349"/>
      <c r="VCF40" s="1349"/>
      <c r="VCG40" s="1349"/>
      <c r="VCH40" s="1349"/>
      <c r="VCI40" s="1349"/>
      <c r="VCJ40" s="1349"/>
      <c r="VCK40" s="1349"/>
      <c r="VCL40" s="1349"/>
      <c r="VCM40" s="1349"/>
      <c r="VCN40" s="1349"/>
      <c r="VCO40" s="1349"/>
      <c r="VCP40" s="1349"/>
      <c r="VCQ40" s="1349"/>
      <c r="VCR40" s="1349"/>
      <c r="VCS40" s="1349"/>
      <c r="VCT40" s="1349"/>
      <c r="VCU40" s="1349"/>
      <c r="VCV40" s="1349"/>
      <c r="VCW40" s="1349"/>
      <c r="VCX40" s="1349"/>
      <c r="VCY40" s="1349"/>
      <c r="VCZ40" s="1349"/>
      <c r="VDA40" s="1349"/>
      <c r="VDB40" s="1349"/>
      <c r="VDC40" s="1349"/>
      <c r="VDD40" s="1349"/>
      <c r="VDE40" s="1349"/>
      <c r="VDF40" s="1349"/>
      <c r="VDG40" s="1349"/>
      <c r="VDH40" s="1349"/>
      <c r="VDI40" s="1349"/>
      <c r="VDJ40" s="1349"/>
      <c r="VDK40" s="1349"/>
      <c r="VDL40" s="1349"/>
      <c r="VDM40" s="1349"/>
      <c r="VDN40" s="1349"/>
      <c r="VDO40" s="1349"/>
      <c r="VDP40" s="1349"/>
      <c r="VDQ40" s="1349"/>
      <c r="VDR40" s="1349"/>
      <c r="VDS40" s="1349"/>
      <c r="VDT40" s="1349"/>
      <c r="VDU40" s="1349"/>
      <c r="VDV40" s="1349"/>
      <c r="VDW40" s="1349"/>
      <c r="VDX40" s="1349"/>
      <c r="VDY40" s="1349"/>
      <c r="VDZ40" s="1349"/>
      <c r="VEA40" s="1349"/>
      <c r="VEB40" s="1349"/>
      <c r="VEC40" s="1349"/>
      <c r="VED40" s="1349"/>
      <c r="VEE40" s="1349"/>
      <c r="VEF40" s="1349"/>
      <c r="VEG40" s="1349"/>
      <c r="VEH40" s="1349"/>
      <c r="VEI40" s="1349"/>
      <c r="VEJ40" s="1349"/>
      <c r="VEK40" s="1349"/>
      <c r="VEL40" s="1349"/>
      <c r="VEM40" s="1349"/>
      <c r="VEN40" s="1349"/>
      <c r="VEO40" s="1349"/>
      <c r="VEP40" s="1349"/>
      <c r="VEQ40" s="1349"/>
      <c r="VER40" s="1349"/>
      <c r="VES40" s="1349"/>
      <c r="VET40" s="1349"/>
      <c r="VEU40" s="1349"/>
      <c r="VEV40" s="1349"/>
      <c r="VEW40" s="1349"/>
      <c r="VEX40" s="1349"/>
      <c r="VEY40" s="1349"/>
      <c r="VEZ40" s="1349"/>
      <c r="VFA40" s="1349"/>
      <c r="VFB40" s="1349"/>
      <c r="VFC40" s="1349"/>
      <c r="VFD40" s="1349"/>
      <c r="VFE40" s="1349"/>
      <c r="VFF40" s="1349"/>
      <c r="VFG40" s="1349"/>
      <c r="VFH40" s="1349"/>
      <c r="VFI40" s="1349"/>
      <c r="VFJ40" s="1349"/>
      <c r="VFK40" s="1349"/>
      <c r="VFL40" s="1349"/>
      <c r="VFM40" s="1349"/>
      <c r="VFN40" s="1349"/>
      <c r="VFO40" s="1349"/>
      <c r="VFP40" s="1349"/>
      <c r="VFQ40" s="1349"/>
      <c r="VFR40" s="1349"/>
      <c r="VFS40" s="1349"/>
      <c r="VFT40" s="1349"/>
      <c r="VFU40" s="1349"/>
      <c r="VFV40" s="1349"/>
      <c r="VFW40" s="1349"/>
      <c r="VFX40" s="1349"/>
      <c r="VFY40" s="1349"/>
      <c r="VFZ40" s="1349"/>
      <c r="VGA40" s="1349"/>
      <c r="VGB40" s="1349"/>
      <c r="VGC40" s="1349"/>
      <c r="VGD40" s="1349"/>
      <c r="VGE40" s="1349"/>
      <c r="VGF40" s="1349"/>
      <c r="VGG40" s="1349"/>
      <c r="VGH40" s="1349"/>
      <c r="VGI40" s="1349"/>
      <c r="VGJ40" s="1349"/>
      <c r="VGK40" s="1349"/>
      <c r="VGL40" s="1349"/>
      <c r="VGM40" s="1349"/>
      <c r="VGN40" s="1349"/>
      <c r="VGO40" s="1349"/>
      <c r="VGP40" s="1349"/>
      <c r="VGQ40" s="1349"/>
      <c r="VGR40" s="1349"/>
      <c r="VGS40" s="1349"/>
      <c r="VGT40" s="1349"/>
      <c r="VGU40" s="1349"/>
      <c r="VGV40" s="1349"/>
      <c r="VGW40" s="1349"/>
      <c r="VGX40" s="1349"/>
      <c r="VGY40" s="1349"/>
      <c r="VGZ40" s="1349"/>
      <c r="VHA40" s="1349"/>
      <c r="VHB40" s="1349"/>
      <c r="VHC40" s="1349"/>
      <c r="VHD40" s="1349"/>
      <c r="VHE40" s="1349"/>
      <c r="VHF40" s="1349"/>
      <c r="VHG40" s="1349"/>
      <c r="VHH40" s="1349"/>
      <c r="VHI40" s="1349"/>
      <c r="VHJ40" s="1349"/>
      <c r="VHK40" s="1349"/>
      <c r="VHL40" s="1349"/>
      <c r="VHM40" s="1349"/>
      <c r="VHN40" s="1349"/>
      <c r="VHO40" s="1349"/>
      <c r="VHP40" s="1349"/>
      <c r="VHQ40" s="1349"/>
      <c r="VHR40" s="1349"/>
      <c r="VHS40" s="1349"/>
      <c r="VHT40" s="1349"/>
      <c r="VHU40" s="1349"/>
      <c r="VHV40" s="1349"/>
      <c r="VHW40" s="1349"/>
      <c r="VHX40" s="1349"/>
      <c r="VHY40" s="1349"/>
      <c r="VHZ40" s="1349"/>
      <c r="VIA40" s="1349"/>
      <c r="VIB40" s="1349"/>
      <c r="VIC40" s="1349"/>
      <c r="VID40" s="1349"/>
      <c r="VIE40" s="1349"/>
      <c r="VIF40" s="1349"/>
      <c r="VIG40" s="1349"/>
      <c r="VIH40" s="1349"/>
      <c r="VII40" s="1349"/>
      <c r="VIJ40" s="1349"/>
      <c r="VIK40" s="1349"/>
      <c r="VIL40" s="1349"/>
      <c r="VIM40" s="1349"/>
      <c r="VIN40" s="1349"/>
      <c r="VIO40" s="1349"/>
      <c r="VIP40" s="1349"/>
      <c r="VIQ40" s="1349"/>
      <c r="VIR40" s="1349"/>
      <c r="VIS40" s="1349"/>
      <c r="VIT40" s="1349"/>
      <c r="VIU40" s="1349"/>
      <c r="VIV40" s="1349"/>
      <c r="VIW40" s="1349"/>
      <c r="VIX40" s="1349"/>
      <c r="VIY40" s="1349"/>
      <c r="VIZ40" s="1349"/>
      <c r="VJA40" s="1349"/>
      <c r="VJB40" s="1349"/>
      <c r="VJC40" s="1349"/>
      <c r="VJD40" s="1349"/>
      <c r="VJE40" s="1349"/>
      <c r="VJF40" s="1349"/>
      <c r="VJG40" s="1349"/>
      <c r="VJH40" s="1349"/>
      <c r="VJI40" s="1349"/>
      <c r="VJJ40" s="1349"/>
      <c r="VJK40" s="1349"/>
      <c r="VJL40" s="1349"/>
      <c r="VJM40" s="1349"/>
      <c r="VJN40" s="1349"/>
      <c r="VJO40" s="1349"/>
      <c r="VJP40" s="1349"/>
      <c r="VJQ40" s="1349"/>
      <c r="VJR40" s="1349"/>
      <c r="VJS40" s="1349"/>
      <c r="VJT40" s="1349"/>
      <c r="VJU40" s="1349"/>
      <c r="VJV40" s="1349"/>
      <c r="VJW40" s="1349"/>
      <c r="VJX40" s="1349"/>
      <c r="VJY40" s="1349"/>
      <c r="VJZ40" s="1349"/>
      <c r="VKA40" s="1349"/>
      <c r="VKB40" s="1349"/>
      <c r="VKC40" s="1349"/>
      <c r="VKD40" s="1349"/>
      <c r="VKE40" s="1349"/>
      <c r="VKF40" s="1349"/>
      <c r="VKG40" s="1349"/>
      <c r="VKH40" s="1349"/>
      <c r="VKI40" s="1349"/>
      <c r="VKJ40" s="1349"/>
      <c r="VKK40" s="1349"/>
      <c r="VKL40" s="1349"/>
      <c r="VKM40" s="1349"/>
      <c r="VKN40" s="1349"/>
      <c r="VKO40" s="1349"/>
      <c r="VKP40" s="1349"/>
      <c r="VKQ40" s="1349"/>
      <c r="VKR40" s="1349"/>
      <c r="VKS40" s="1349"/>
      <c r="VKT40" s="1349"/>
      <c r="VKU40" s="1349"/>
      <c r="VKV40" s="1349"/>
      <c r="VKW40" s="1349"/>
      <c r="VKX40" s="1349"/>
      <c r="VKY40" s="1349"/>
      <c r="VKZ40" s="1349"/>
      <c r="VLA40" s="1349"/>
      <c r="VLB40" s="1349"/>
      <c r="VLC40" s="1349"/>
      <c r="VLD40" s="1349"/>
      <c r="VLE40" s="1349"/>
      <c r="VLF40" s="1349"/>
      <c r="VLG40" s="1349"/>
      <c r="VLH40" s="1349"/>
      <c r="VLI40" s="1349"/>
      <c r="VLJ40" s="1349"/>
      <c r="VLK40" s="1349"/>
      <c r="VLL40" s="1349"/>
      <c r="VLM40" s="1349"/>
      <c r="VLN40" s="1349"/>
      <c r="VLO40" s="1349"/>
      <c r="VLP40" s="1349"/>
      <c r="VLQ40" s="1349"/>
      <c r="VLR40" s="1349"/>
      <c r="VLS40" s="1349"/>
      <c r="VLT40" s="1349"/>
      <c r="VLU40" s="1349"/>
      <c r="VLV40" s="1349"/>
      <c r="VLW40" s="1349"/>
      <c r="VLX40" s="1349"/>
      <c r="VLY40" s="1349"/>
      <c r="VLZ40" s="1349"/>
      <c r="VMA40" s="1349"/>
      <c r="VMB40" s="1349"/>
      <c r="VMC40" s="1349"/>
      <c r="VMD40" s="1349"/>
      <c r="VME40" s="1349"/>
      <c r="VMF40" s="1349"/>
      <c r="VMG40" s="1349"/>
      <c r="VMH40" s="1349"/>
      <c r="VMI40" s="1349"/>
      <c r="VMJ40" s="1349"/>
      <c r="VMK40" s="1349"/>
      <c r="VML40" s="1349"/>
      <c r="VMM40" s="1349"/>
      <c r="VMN40" s="1349"/>
      <c r="VMO40" s="1349"/>
      <c r="VMP40" s="1349"/>
      <c r="VMQ40" s="1349"/>
      <c r="VMR40" s="1349"/>
      <c r="VMS40" s="1349"/>
      <c r="VMT40" s="1349"/>
      <c r="VMU40" s="1349"/>
      <c r="VMV40" s="1349"/>
      <c r="VMW40" s="1349"/>
      <c r="VMX40" s="1349"/>
      <c r="VMY40" s="1349"/>
      <c r="VMZ40" s="1349"/>
      <c r="VNA40" s="1349"/>
      <c r="VNB40" s="1349"/>
      <c r="VNC40" s="1349"/>
      <c r="VND40" s="1349"/>
      <c r="VNE40" s="1349"/>
      <c r="VNF40" s="1349"/>
      <c r="VNG40" s="1349"/>
      <c r="VNH40" s="1349"/>
      <c r="VNI40" s="1349"/>
      <c r="VNJ40" s="1349"/>
      <c r="VNK40" s="1349"/>
      <c r="VNL40" s="1349"/>
      <c r="VNM40" s="1349"/>
      <c r="VNN40" s="1349"/>
      <c r="VNO40" s="1349"/>
      <c r="VNP40" s="1349"/>
      <c r="VNQ40" s="1349"/>
      <c r="VNR40" s="1349"/>
      <c r="VNS40" s="1349"/>
      <c r="VNT40" s="1349"/>
      <c r="VNU40" s="1349"/>
      <c r="VNV40" s="1349"/>
      <c r="VNW40" s="1349"/>
      <c r="VNX40" s="1349"/>
      <c r="VNY40" s="1349"/>
      <c r="VNZ40" s="1349"/>
      <c r="VOA40" s="1349"/>
      <c r="VOB40" s="1349"/>
      <c r="VOC40" s="1349"/>
      <c r="VOD40" s="1349"/>
      <c r="VOE40" s="1349"/>
      <c r="VOF40" s="1349"/>
      <c r="VOG40" s="1349"/>
      <c r="VOH40" s="1349"/>
      <c r="VOI40" s="1349"/>
      <c r="VOJ40" s="1349"/>
      <c r="VOK40" s="1349"/>
      <c r="VOL40" s="1349"/>
      <c r="VOM40" s="1349"/>
      <c r="VON40" s="1349"/>
      <c r="VOO40" s="1349"/>
      <c r="VOP40" s="1349"/>
      <c r="VOQ40" s="1349"/>
      <c r="VOR40" s="1349"/>
      <c r="VOS40" s="1349"/>
      <c r="VOT40" s="1349"/>
      <c r="VOU40" s="1349"/>
      <c r="VOV40" s="1349"/>
      <c r="VOW40" s="1349"/>
      <c r="VOX40" s="1349"/>
      <c r="VOY40" s="1349"/>
      <c r="VOZ40" s="1349"/>
      <c r="VPA40" s="1349"/>
      <c r="VPB40" s="1349"/>
      <c r="VPC40" s="1349"/>
      <c r="VPD40" s="1349"/>
      <c r="VPE40" s="1349"/>
      <c r="VPF40" s="1349"/>
      <c r="VPG40" s="1349"/>
      <c r="VPH40" s="1349"/>
      <c r="VPI40" s="1349"/>
      <c r="VPJ40" s="1349"/>
      <c r="VPK40" s="1349"/>
      <c r="VPL40" s="1349"/>
      <c r="VPM40" s="1349"/>
      <c r="VPN40" s="1349"/>
      <c r="VPO40" s="1349"/>
      <c r="VPP40" s="1349"/>
      <c r="VPQ40" s="1349"/>
      <c r="VPR40" s="1349"/>
      <c r="VPS40" s="1349"/>
      <c r="VPT40" s="1349"/>
      <c r="VPU40" s="1349"/>
      <c r="VPV40" s="1349"/>
      <c r="VPW40" s="1349"/>
      <c r="VPX40" s="1349"/>
      <c r="VPY40" s="1349"/>
      <c r="VPZ40" s="1349"/>
      <c r="VQA40" s="1349"/>
      <c r="VQB40" s="1349"/>
      <c r="VQC40" s="1349"/>
      <c r="VQD40" s="1349"/>
      <c r="VQE40" s="1349"/>
      <c r="VQF40" s="1349"/>
      <c r="VQG40" s="1349"/>
      <c r="VQH40" s="1349"/>
      <c r="VQI40" s="1349"/>
      <c r="VQJ40" s="1349"/>
      <c r="VQK40" s="1349"/>
      <c r="VQL40" s="1349"/>
      <c r="VQM40" s="1349"/>
      <c r="VQN40" s="1349"/>
      <c r="VQO40" s="1349"/>
      <c r="VQP40" s="1349"/>
      <c r="VQQ40" s="1349"/>
      <c r="VQR40" s="1349"/>
      <c r="VQS40" s="1349"/>
      <c r="VQT40" s="1349"/>
      <c r="VQU40" s="1349"/>
      <c r="VQV40" s="1349"/>
      <c r="VQW40" s="1349"/>
      <c r="VQX40" s="1349"/>
      <c r="VQY40" s="1349"/>
      <c r="VQZ40" s="1349"/>
      <c r="VRA40" s="1349"/>
      <c r="VRB40" s="1349"/>
      <c r="VRC40" s="1349"/>
      <c r="VRD40" s="1349"/>
      <c r="VRE40" s="1349"/>
      <c r="VRF40" s="1349"/>
      <c r="VRG40" s="1349"/>
      <c r="VRH40" s="1349"/>
      <c r="VRI40" s="1349"/>
      <c r="VRJ40" s="1349"/>
      <c r="VRK40" s="1349"/>
      <c r="VRL40" s="1349"/>
      <c r="VRM40" s="1349"/>
      <c r="VRN40" s="1349"/>
      <c r="VRO40" s="1349"/>
      <c r="VRP40" s="1349"/>
      <c r="VRQ40" s="1349"/>
      <c r="VRR40" s="1349"/>
      <c r="VRS40" s="1349"/>
      <c r="VRT40" s="1349"/>
      <c r="VRU40" s="1349"/>
      <c r="VRV40" s="1349"/>
      <c r="VRW40" s="1349"/>
      <c r="VRX40" s="1349"/>
      <c r="VRY40" s="1349"/>
      <c r="VRZ40" s="1349"/>
      <c r="VSA40" s="1349"/>
      <c r="VSB40" s="1349"/>
      <c r="VSC40" s="1349"/>
      <c r="VSD40" s="1349"/>
      <c r="VSE40" s="1349"/>
      <c r="VSF40" s="1349"/>
      <c r="VSG40" s="1349"/>
      <c r="VSH40" s="1349"/>
      <c r="VSI40" s="1349"/>
      <c r="VSJ40" s="1349"/>
      <c r="VSK40" s="1349"/>
      <c r="VSL40" s="1349"/>
      <c r="VSM40" s="1349"/>
      <c r="VSN40" s="1349"/>
      <c r="VSO40" s="1349"/>
      <c r="VSP40" s="1349"/>
      <c r="VSQ40" s="1349"/>
      <c r="VSR40" s="1349"/>
      <c r="VSS40" s="1349"/>
      <c r="VST40" s="1349"/>
      <c r="VSU40" s="1349"/>
      <c r="VSV40" s="1349"/>
      <c r="VSW40" s="1349"/>
      <c r="VSX40" s="1349"/>
      <c r="VSY40" s="1349"/>
      <c r="VSZ40" s="1349"/>
      <c r="VTA40" s="1349"/>
      <c r="VTB40" s="1349"/>
      <c r="VTC40" s="1349"/>
      <c r="VTD40" s="1349"/>
      <c r="VTE40" s="1349"/>
      <c r="VTF40" s="1349"/>
      <c r="VTG40" s="1349"/>
      <c r="VTH40" s="1349"/>
      <c r="VTI40" s="1349"/>
      <c r="VTJ40" s="1349"/>
      <c r="VTK40" s="1349"/>
      <c r="VTL40" s="1349"/>
      <c r="VTM40" s="1349"/>
      <c r="VTN40" s="1349"/>
      <c r="VTO40" s="1349"/>
      <c r="VTP40" s="1349"/>
      <c r="VTQ40" s="1349"/>
      <c r="VTR40" s="1349"/>
      <c r="VTS40" s="1349"/>
      <c r="VTT40" s="1349"/>
      <c r="VTU40" s="1349"/>
      <c r="VTV40" s="1349"/>
      <c r="VTW40" s="1349"/>
      <c r="VTX40" s="1349"/>
      <c r="VTY40" s="1349"/>
      <c r="VTZ40" s="1349"/>
      <c r="VUA40" s="1349"/>
      <c r="VUB40" s="1349"/>
      <c r="VUC40" s="1349"/>
      <c r="VUD40" s="1349"/>
      <c r="VUE40" s="1349"/>
      <c r="VUF40" s="1349"/>
      <c r="VUG40" s="1349"/>
      <c r="VUH40" s="1349"/>
      <c r="VUI40" s="1349"/>
      <c r="VUJ40" s="1349"/>
      <c r="VUK40" s="1349"/>
      <c r="VUL40" s="1349"/>
      <c r="VUM40" s="1349"/>
      <c r="VUN40" s="1349"/>
      <c r="VUO40" s="1349"/>
      <c r="VUP40" s="1349"/>
      <c r="VUQ40" s="1349"/>
      <c r="VUR40" s="1349"/>
      <c r="VUS40" s="1349"/>
      <c r="VUT40" s="1349"/>
      <c r="VUU40" s="1349"/>
      <c r="VUV40" s="1349"/>
      <c r="VUW40" s="1349"/>
      <c r="VUX40" s="1349"/>
      <c r="VUY40" s="1349"/>
      <c r="VUZ40" s="1349"/>
      <c r="VVA40" s="1349"/>
      <c r="VVB40" s="1349"/>
      <c r="VVC40" s="1349"/>
      <c r="VVD40" s="1349"/>
      <c r="VVE40" s="1349"/>
      <c r="VVF40" s="1349"/>
      <c r="VVG40" s="1349"/>
      <c r="VVH40" s="1349"/>
      <c r="VVI40" s="1349"/>
      <c r="VVJ40" s="1349"/>
      <c r="VVK40" s="1349"/>
      <c r="VVL40" s="1349"/>
      <c r="VVM40" s="1349"/>
      <c r="VVN40" s="1349"/>
      <c r="VVO40" s="1349"/>
      <c r="VVP40" s="1349"/>
      <c r="VVQ40" s="1349"/>
      <c r="VVR40" s="1349"/>
      <c r="VVS40" s="1349"/>
      <c r="VVT40" s="1349"/>
      <c r="VVU40" s="1349"/>
      <c r="VVV40" s="1349"/>
      <c r="VVW40" s="1349"/>
      <c r="VVX40" s="1349"/>
      <c r="VVY40" s="1349"/>
      <c r="VVZ40" s="1349"/>
      <c r="VWA40" s="1349"/>
      <c r="VWB40" s="1349"/>
      <c r="VWC40" s="1349"/>
      <c r="VWD40" s="1349"/>
      <c r="VWE40" s="1349"/>
      <c r="VWF40" s="1349"/>
      <c r="VWG40" s="1349"/>
      <c r="VWH40" s="1349"/>
      <c r="VWI40" s="1349"/>
      <c r="VWJ40" s="1349"/>
      <c r="VWK40" s="1349"/>
      <c r="VWL40" s="1349"/>
      <c r="VWM40" s="1349"/>
      <c r="VWN40" s="1349"/>
      <c r="VWO40" s="1349"/>
      <c r="VWP40" s="1349"/>
      <c r="VWQ40" s="1349"/>
      <c r="VWR40" s="1349"/>
      <c r="VWS40" s="1349"/>
      <c r="VWT40" s="1349"/>
      <c r="VWU40" s="1349"/>
      <c r="VWV40" s="1349"/>
      <c r="VWW40" s="1349"/>
      <c r="VWX40" s="1349"/>
      <c r="VWY40" s="1349"/>
      <c r="VWZ40" s="1349"/>
      <c r="VXA40" s="1349"/>
      <c r="VXB40" s="1349"/>
      <c r="VXC40" s="1349"/>
      <c r="VXD40" s="1349"/>
      <c r="VXE40" s="1349"/>
      <c r="VXF40" s="1349"/>
      <c r="VXG40" s="1349"/>
      <c r="VXH40" s="1349"/>
      <c r="VXI40" s="1349"/>
      <c r="VXJ40" s="1349"/>
      <c r="VXK40" s="1349"/>
      <c r="VXL40" s="1349"/>
      <c r="VXM40" s="1349"/>
      <c r="VXN40" s="1349"/>
      <c r="VXO40" s="1349"/>
      <c r="VXP40" s="1349"/>
      <c r="VXQ40" s="1349"/>
      <c r="VXR40" s="1349"/>
      <c r="VXS40" s="1349"/>
      <c r="VXT40" s="1349"/>
      <c r="VXU40" s="1349"/>
      <c r="VXV40" s="1349"/>
      <c r="VXW40" s="1349"/>
      <c r="VXX40" s="1349"/>
      <c r="VXY40" s="1349"/>
      <c r="VXZ40" s="1349"/>
      <c r="VYA40" s="1349"/>
      <c r="VYB40" s="1349"/>
      <c r="VYC40" s="1349"/>
      <c r="VYD40" s="1349"/>
      <c r="VYE40" s="1349"/>
      <c r="VYF40" s="1349"/>
      <c r="VYG40" s="1349"/>
      <c r="VYH40" s="1349"/>
      <c r="VYI40" s="1349"/>
      <c r="VYJ40" s="1349"/>
      <c r="VYK40" s="1349"/>
      <c r="VYL40" s="1349"/>
      <c r="VYM40" s="1349"/>
      <c r="VYN40" s="1349"/>
      <c r="VYO40" s="1349"/>
      <c r="VYP40" s="1349"/>
      <c r="VYQ40" s="1349"/>
      <c r="VYR40" s="1349"/>
      <c r="VYS40" s="1349"/>
      <c r="VYT40" s="1349"/>
      <c r="VYU40" s="1349"/>
      <c r="VYV40" s="1349"/>
      <c r="VYW40" s="1349"/>
      <c r="VYX40" s="1349"/>
      <c r="VYY40" s="1349"/>
      <c r="VYZ40" s="1349"/>
      <c r="VZA40" s="1349"/>
      <c r="VZB40" s="1349"/>
      <c r="VZC40" s="1349"/>
      <c r="VZD40" s="1349"/>
      <c r="VZE40" s="1349"/>
      <c r="VZF40" s="1349"/>
      <c r="VZG40" s="1349"/>
      <c r="VZH40" s="1349"/>
      <c r="VZI40" s="1349"/>
      <c r="VZJ40" s="1349"/>
      <c r="VZK40" s="1349"/>
      <c r="VZL40" s="1349"/>
      <c r="VZM40" s="1349"/>
      <c r="VZN40" s="1349"/>
      <c r="VZO40" s="1349"/>
      <c r="VZP40" s="1349"/>
      <c r="VZQ40" s="1349"/>
      <c r="VZR40" s="1349"/>
      <c r="VZS40" s="1349"/>
      <c r="VZT40" s="1349"/>
      <c r="VZU40" s="1349"/>
      <c r="VZV40" s="1349"/>
      <c r="VZW40" s="1349"/>
      <c r="VZX40" s="1349"/>
      <c r="VZY40" s="1349"/>
      <c r="VZZ40" s="1349"/>
      <c r="WAA40" s="1349"/>
      <c r="WAB40" s="1349"/>
      <c r="WAC40" s="1349"/>
      <c r="WAD40" s="1349"/>
      <c r="WAE40" s="1349"/>
      <c r="WAF40" s="1349"/>
      <c r="WAG40" s="1349"/>
      <c r="WAH40" s="1349"/>
      <c r="WAI40" s="1349"/>
      <c r="WAJ40" s="1349"/>
      <c r="WAK40" s="1349"/>
      <c r="WAL40" s="1349"/>
      <c r="WAM40" s="1349"/>
      <c r="WAN40" s="1349"/>
      <c r="WAO40" s="1349"/>
      <c r="WAP40" s="1349"/>
      <c r="WAQ40" s="1349"/>
      <c r="WAR40" s="1349"/>
      <c r="WAS40" s="1349"/>
      <c r="WAT40" s="1349"/>
      <c r="WAU40" s="1349"/>
      <c r="WAV40" s="1349"/>
      <c r="WAW40" s="1349"/>
      <c r="WAX40" s="1349"/>
      <c r="WAY40" s="1349"/>
      <c r="WAZ40" s="1349"/>
      <c r="WBA40" s="1349"/>
      <c r="WBB40" s="1349"/>
      <c r="WBC40" s="1349"/>
      <c r="WBD40" s="1349"/>
      <c r="WBE40" s="1349"/>
      <c r="WBF40" s="1349"/>
      <c r="WBG40" s="1349"/>
      <c r="WBH40" s="1349"/>
      <c r="WBI40" s="1349"/>
      <c r="WBJ40" s="1349"/>
      <c r="WBK40" s="1349"/>
      <c r="WBL40" s="1349"/>
      <c r="WBM40" s="1349"/>
      <c r="WBN40" s="1349"/>
      <c r="WBO40" s="1349"/>
      <c r="WBP40" s="1349"/>
      <c r="WBQ40" s="1349"/>
      <c r="WBR40" s="1349"/>
      <c r="WBS40" s="1349"/>
      <c r="WBT40" s="1349"/>
      <c r="WBU40" s="1349"/>
      <c r="WBV40" s="1349"/>
      <c r="WBW40" s="1349"/>
      <c r="WBX40" s="1349"/>
      <c r="WBY40" s="1349"/>
      <c r="WBZ40" s="1349"/>
      <c r="WCA40" s="1349"/>
      <c r="WCB40" s="1349"/>
      <c r="WCC40" s="1349"/>
      <c r="WCD40" s="1349"/>
      <c r="WCE40" s="1349"/>
      <c r="WCF40" s="1349"/>
      <c r="WCG40" s="1349"/>
      <c r="WCH40" s="1349"/>
      <c r="WCI40" s="1349"/>
      <c r="WCJ40" s="1349"/>
      <c r="WCK40" s="1349"/>
      <c r="WCL40" s="1349"/>
      <c r="WCM40" s="1349"/>
      <c r="WCN40" s="1349"/>
      <c r="WCO40" s="1349"/>
      <c r="WCP40" s="1349"/>
      <c r="WCQ40" s="1349"/>
      <c r="WCR40" s="1349"/>
      <c r="WCS40" s="1349"/>
      <c r="WCT40" s="1349"/>
      <c r="WCU40" s="1349"/>
      <c r="WCV40" s="1349"/>
      <c r="WCW40" s="1349"/>
      <c r="WCX40" s="1349"/>
      <c r="WCY40" s="1349"/>
      <c r="WCZ40" s="1349"/>
      <c r="WDA40" s="1349"/>
      <c r="WDB40" s="1349"/>
      <c r="WDC40" s="1349"/>
      <c r="WDD40" s="1349"/>
      <c r="WDE40" s="1349"/>
      <c r="WDF40" s="1349"/>
      <c r="WDG40" s="1349"/>
      <c r="WDH40" s="1349"/>
      <c r="WDI40" s="1349"/>
      <c r="WDJ40" s="1349"/>
      <c r="WDK40" s="1349"/>
      <c r="WDL40" s="1349"/>
      <c r="WDM40" s="1349"/>
      <c r="WDN40" s="1349"/>
      <c r="WDO40" s="1349"/>
      <c r="WDP40" s="1349"/>
      <c r="WDQ40" s="1349"/>
      <c r="WDR40" s="1349"/>
      <c r="WDS40" s="1349"/>
      <c r="WDT40" s="1349"/>
      <c r="WDU40" s="1349"/>
      <c r="WDV40" s="1349"/>
      <c r="WDW40" s="1349"/>
      <c r="WDX40" s="1349"/>
      <c r="WDY40" s="1349"/>
      <c r="WDZ40" s="1349"/>
      <c r="WEA40" s="1349"/>
      <c r="WEB40" s="1349"/>
      <c r="WEC40" s="1349"/>
      <c r="WED40" s="1349"/>
      <c r="WEE40" s="1349"/>
      <c r="WEF40" s="1349"/>
      <c r="WEG40" s="1349"/>
      <c r="WEH40" s="1349"/>
      <c r="WEI40" s="1349"/>
      <c r="WEJ40" s="1349"/>
      <c r="WEK40" s="1349"/>
      <c r="WEL40" s="1349"/>
      <c r="WEM40" s="1349"/>
      <c r="WEN40" s="1349"/>
      <c r="WEO40" s="1349"/>
      <c r="WEP40" s="1349"/>
      <c r="WEQ40" s="1349"/>
      <c r="WER40" s="1349"/>
      <c r="WES40" s="1349"/>
      <c r="WET40" s="1349"/>
      <c r="WEU40" s="1349"/>
      <c r="WEV40" s="1349"/>
      <c r="WEW40" s="1349"/>
      <c r="WEX40" s="1349"/>
      <c r="WEY40" s="1349"/>
      <c r="WEZ40" s="1349"/>
      <c r="WFA40" s="1349"/>
      <c r="WFB40" s="1349"/>
      <c r="WFC40" s="1349"/>
      <c r="WFD40" s="1349"/>
      <c r="WFE40" s="1349"/>
      <c r="WFF40" s="1349"/>
      <c r="WFG40" s="1349"/>
      <c r="WFH40" s="1349"/>
      <c r="WFI40" s="1349"/>
      <c r="WFJ40" s="1349"/>
      <c r="WFK40" s="1349"/>
      <c r="WFL40" s="1349"/>
      <c r="WFM40" s="1349"/>
      <c r="WFN40" s="1349"/>
      <c r="WFO40" s="1349"/>
      <c r="WFP40" s="1349"/>
      <c r="WFQ40" s="1349"/>
      <c r="WFR40" s="1349"/>
      <c r="WFS40" s="1349"/>
      <c r="WFT40" s="1349"/>
      <c r="WFU40" s="1349"/>
      <c r="WFV40" s="1349"/>
      <c r="WFW40" s="1349"/>
      <c r="WFX40" s="1349"/>
      <c r="WFY40" s="1349"/>
      <c r="WFZ40" s="1349"/>
      <c r="WGA40" s="1349"/>
      <c r="WGB40" s="1349"/>
      <c r="WGC40" s="1349"/>
      <c r="WGD40" s="1349"/>
      <c r="WGE40" s="1349"/>
      <c r="WGF40" s="1349"/>
      <c r="WGG40" s="1349"/>
      <c r="WGH40" s="1349"/>
      <c r="WGI40" s="1349"/>
      <c r="WGJ40" s="1349"/>
      <c r="WGK40" s="1349"/>
      <c r="WGL40" s="1349"/>
      <c r="WGM40" s="1349"/>
      <c r="WGN40" s="1349"/>
      <c r="WGO40" s="1349"/>
      <c r="WGP40" s="1349"/>
      <c r="WGQ40" s="1349"/>
      <c r="WGR40" s="1349"/>
      <c r="WGS40" s="1349"/>
      <c r="WGT40" s="1349"/>
      <c r="WGU40" s="1349"/>
      <c r="WGV40" s="1349"/>
      <c r="WGW40" s="1349"/>
      <c r="WGX40" s="1349"/>
      <c r="WGY40" s="1349"/>
      <c r="WGZ40" s="1349"/>
      <c r="WHA40" s="1349"/>
      <c r="WHB40" s="1349"/>
      <c r="WHC40" s="1349"/>
      <c r="WHD40" s="1349"/>
      <c r="WHE40" s="1349"/>
      <c r="WHF40" s="1349"/>
      <c r="WHG40" s="1349"/>
      <c r="WHH40" s="1349"/>
      <c r="WHI40" s="1349"/>
      <c r="WHJ40" s="1349"/>
      <c r="WHK40" s="1349"/>
      <c r="WHL40" s="1349"/>
      <c r="WHM40" s="1349"/>
      <c r="WHN40" s="1349"/>
      <c r="WHO40" s="1349"/>
      <c r="WHP40" s="1349"/>
      <c r="WHQ40" s="1349"/>
      <c r="WHR40" s="1349"/>
      <c r="WHS40" s="1349"/>
      <c r="WHT40" s="1349"/>
      <c r="WHU40" s="1349"/>
      <c r="WHV40" s="1349"/>
      <c r="WHW40" s="1349"/>
      <c r="WHX40" s="1349"/>
      <c r="WHY40" s="1349"/>
      <c r="WHZ40" s="1349"/>
      <c r="WIA40" s="1349"/>
      <c r="WIB40" s="1349"/>
      <c r="WIC40" s="1349"/>
      <c r="WID40" s="1349"/>
      <c r="WIE40" s="1349"/>
      <c r="WIF40" s="1349"/>
      <c r="WIG40" s="1349"/>
      <c r="WIH40" s="1349"/>
      <c r="WII40" s="1349"/>
      <c r="WIJ40" s="1349"/>
      <c r="WIK40" s="1349"/>
      <c r="WIL40" s="1349"/>
      <c r="WIM40" s="1349"/>
      <c r="WIN40" s="1349"/>
      <c r="WIO40" s="1349"/>
      <c r="WIP40" s="1349"/>
      <c r="WIQ40" s="1349"/>
      <c r="WIR40" s="1349"/>
      <c r="WIS40" s="1349"/>
      <c r="WIT40" s="1349"/>
      <c r="WIU40" s="1349"/>
      <c r="WIV40" s="1349"/>
      <c r="WIW40" s="1349"/>
      <c r="WIX40" s="1349"/>
      <c r="WIY40" s="1349"/>
      <c r="WIZ40" s="1349"/>
      <c r="WJA40" s="1349"/>
      <c r="WJB40" s="1349"/>
      <c r="WJC40" s="1349"/>
      <c r="WJD40" s="1349"/>
      <c r="WJE40" s="1349"/>
      <c r="WJF40" s="1349"/>
      <c r="WJG40" s="1349"/>
      <c r="WJH40" s="1349"/>
      <c r="WJI40" s="1349"/>
      <c r="WJJ40" s="1349"/>
      <c r="WJK40" s="1349"/>
      <c r="WJL40" s="1349"/>
      <c r="WJM40" s="1349"/>
      <c r="WJN40" s="1349"/>
      <c r="WJO40" s="1349"/>
      <c r="WJP40" s="1349"/>
      <c r="WJQ40" s="1349"/>
      <c r="WJR40" s="1349"/>
      <c r="WJS40" s="1349"/>
      <c r="WJT40" s="1349"/>
      <c r="WJU40" s="1349"/>
      <c r="WJV40" s="1349"/>
      <c r="WJW40" s="1349"/>
      <c r="WJX40" s="1349"/>
      <c r="WJY40" s="1349"/>
      <c r="WJZ40" s="1349"/>
      <c r="WKA40" s="1349"/>
      <c r="WKB40" s="1349"/>
      <c r="WKC40" s="1349"/>
      <c r="WKD40" s="1349"/>
      <c r="WKE40" s="1349"/>
      <c r="WKF40" s="1349"/>
      <c r="WKG40" s="1349"/>
      <c r="WKH40" s="1349"/>
      <c r="WKI40" s="1349"/>
      <c r="WKJ40" s="1349"/>
      <c r="WKK40" s="1349"/>
      <c r="WKL40" s="1349"/>
      <c r="WKM40" s="1349"/>
      <c r="WKN40" s="1349"/>
      <c r="WKO40" s="1349"/>
      <c r="WKP40" s="1349"/>
      <c r="WKQ40" s="1349"/>
      <c r="WKR40" s="1349"/>
      <c r="WKS40" s="1349"/>
      <c r="WKT40" s="1349"/>
      <c r="WKU40" s="1349"/>
      <c r="WKV40" s="1349"/>
      <c r="WKW40" s="1349"/>
      <c r="WKX40" s="1349"/>
      <c r="WKY40" s="1349"/>
      <c r="WKZ40" s="1349"/>
      <c r="WLA40" s="1349"/>
      <c r="WLB40" s="1349"/>
      <c r="WLC40" s="1349"/>
      <c r="WLD40" s="1349"/>
      <c r="WLE40" s="1349"/>
      <c r="WLF40" s="1349"/>
      <c r="WLG40" s="1349"/>
      <c r="WLH40" s="1349"/>
      <c r="WLI40" s="1349"/>
      <c r="WLJ40" s="1349"/>
      <c r="WLK40" s="1349"/>
      <c r="WLL40" s="1349"/>
      <c r="WLM40" s="1349"/>
      <c r="WLN40" s="1349"/>
      <c r="WLO40" s="1349"/>
      <c r="WLP40" s="1349"/>
      <c r="WLQ40" s="1349"/>
      <c r="WLR40" s="1349"/>
      <c r="WLS40" s="1349"/>
      <c r="WLT40" s="1349"/>
      <c r="WLU40" s="1349"/>
      <c r="WLV40" s="1349"/>
      <c r="WLW40" s="1349"/>
      <c r="WLX40" s="1349"/>
      <c r="WLY40" s="1349"/>
      <c r="WLZ40" s="1349"/>
      <c r="WMA40" s="1349"/>
      <c r="WMB40" s="1349"/>
      <c r="WMC40" s="1349"/>
      <c r="WMD40" s="1349"/>
      <c r="WME40" s="1349"/>
      <c r="WMF40" s="1349"/>
      <c r="WMG40" s="1349"/>
      <c r="WMH40" s="1349"/>
      <c r="WMI40" s="1349"/>
      <c r="WMJ40" s="1349"/>
      <c r="WMK40" s="1349"/>
      <c r="WML40" s="1349"/>
      <c r="WMM40" s="1349"/>
      <c r="WMN40" s="1349"/>
      <c r="WMO40" s="1349"/>
      <c r="WMP40" s="1349"/>
      <c r="WMQ40" s="1349"/>
      <c r="WMR40" s="1349"/>
      <c r="WMS40" s="1349"/>
      <c r="WMT40" s="1349"/>
      <c r="WMU40" s="1349"/>
      <c r="WMV40" s="1349"/>
      <c r="WMW40" s="1349"/>
      <c r="WMX40" s="1349"/>
      <c r="WMY40" s="1349"/>
      <c r="WMZ40" s="1349"/>
      <c r="WNA40" s="1349"/>
      <c r="WNB40" s="1349"/>
      <c r="WNC40" s="1349"/>
      <c r="WND40" s="1349"/>
      <c r="WNE40" s="1349"/>
      <c r="WNF40" s="1349"/>
      <c r="WNG40" s="1349"/>
      <c r="WNH40" s="1349"/>
      <c r="WNI40" s="1349"/>
      <c r="WNJ40" s="1349"/>
      <c r="WNK40" s="1349"/>
      <c r="WNL40" s="1349"/>
      <c r="WNM40" s="1349"/>
      <c r="WNN40" s="1349"/>
      <c r="WNO40" s="1349"/>
      <c r="WNP40" s="1349"/>
      <c r="WNQ40" s="1349"/>
      <c r="WNR40" s="1349"/>
      <c r="WNS40" s="1349"/>
      <c r="WNT40" s="1349"/>
      <c r="WNU40" s="1349"/>
      <c r="WNV40" s="1349"/>
      <c r="WNW40" s="1349"/>
      <c r="WNX40" s="1349"/>
      <c r="WNY40" s="1349"/>
      <c r="WNZ40" s="1349"/>
      <c r="WOA40" s="1349"/>
      <c r="WOB40" s="1349"/>
      <c r="WOC40" s="1349"/>
      <c r="WOD40" s="1349"/>
      <c r="WOE40" s="1349"/>
      <c r="WOF40" s="1349"/>
      <c r="WOG40" s="1349"/>
      <c r="WOH40" s="1349"/>
      <c r="WOI40" s="1349"/>
      <c r="WOJ40" s="1349"/>
      <c r="WOK40" s="1349"/>
      <c r="WOL40" s="1349"/>
      <c r="WOM40" s="1349"/>
      <c r="WON40" s="1349"/>
      <c r="WOO40" s="1349"/>
      <c r="WOP40" s="1349"/>
      <c r="WOQ40" s="1349"/>
      <c r="WOR40" s="1349"/>
      <c r="WOS40" s="1349"/>
      <c r="WOT40" s="1349"/>
      <c r="WOU40" s="1349"/>
      <c r="WOV40" s="1349"/>
      <c r="WOW40" s="1349"/>
      <c r="WOX40" s="1349"/>
      <c r="WOY40" s="1349"/>
      <c r="WOZ40" s="1349"/>
      <c r="WPA40" s="1349"/>
      <c r="WPB40" s="1349"/>
      <c r="WPC40" s="1349"/>
      <c r="WPD40" s="1349"/>
      <c r="WPE40" s="1349"/>
      <c r="WPF40" s="1349"/>
      <c r="WPG40" s="1349"/>
      <c r="WPH40" s="1349"/>
      <c r="WPI40" s="1349"/>
      <c r="WPJ40" s="1349"/>
      <c r="WPK40" s="1349"/>
      <c r="WPL40" s="1349"/>
      <c r="WPM40" s="1349"/>
      <c r="WPN40" s="1349"/>
      <c r="WPO40" s="1349"/>
      <c r="WPP40" s="1349"/>
      <c r="WPQ40" s="1349"/>
      <c r="WPR40" s="1349"/>
      <c r="WPS40" s="1349"/>
      <c r="WPT40" s="1349"/>
      <c r="WPU40" s="1349"/>
      <c r="WPV40" s="1349"/>
      <c r="WPW40" s="1349"/>
      <c r="WPX40" s="1349"/>
      <c r="WPY40" s="1349"/>
      <c r="WPZ40" s="1349"/>
      <c r="WQA40" s="1349"/>
      <c r="WQB40" s="1349"/>
      <c r="WQC40" s="1349"/>
      <c r="WQD40" s="1349"/>
      <c r="WQE40" s="1349"/>
      <c r="WQF40" s="1349"/>
      <c r="WQG40" s="1349"/>
      <c r="WQH40" s="1349"/>
      <c r="WQI40" s="1349"/>
      <c r="WQJ40" s="1349"/>
      <c r="WQK40" s="1349"/>
      <c r="WQL40" s="1349"/>
      <c r="WQM40" s="1349"/>
      <c r="WQN40" s="1349"/>
      <c r="WQO40" s="1349"/>
      <c r="WQP40" s="1349"/>
      <c r="WQQ40" s="1349"/>
      <c r="WQR40" s="1349"/>
      <c r="WQS40" s="1349"/>
      <c r="WQT40" s="1349"/>
      <c r="WQU40" s="1349"/>
      <c r="WQV40" s="1349"/>
      <c r="WQW40" s="1349"/>
      <c r="WQX40" s="1349"/>
      <c r="WQY40" s="1349"/>
      <c r="WQZ40" s="1349"/>
      <c r="WRA40" s="1349"/>
      <c r="WRB40" s="1349"/>
      <c r="WRC40" s="1349"/>
      <c r="WRD40" s="1349"/>
      <c r="WRE40" s="1349"/>
      <c r="WRF40" s="1349"/>
      <c r="WRG40" s="1349"/>
      <c r="WRH40" s="1349"/>
      <c r="WRI40" s="1349"/>
      <c r="WRJ40" s="1349"/>
      <c r="WRK40" s="1349"/>
      <c r="WRL40" s="1349"/>
      <c r="WRM40" s="1349"/>
      <c r="WRN40" s="1349"/>
      <c r="WRO40" s="1349"/>
      <c r="WRP40" s="1349"/>
      <c r="WRQ40" s="1349"/>
      <c r="WRR40" s="1349"/>
      <c r="WRS40" s="1349"/>
      <c r="WRT40" s="1349"/>
      <c r="WRU40" s="1349"/>
      <c r="WRV40" s="1349"/>
      <c r="WRW40" s="1349"/>
      <c r="WRX40" s="1349"/>
      <c r="WRY40" s="1349"/>
      <c r="WRZ40" s="1349"/>
      <c r="WSA40" s="1349"/>
      <c r="WSB40" s="1349"/>
      <c r="WSC40" s="1349"/>
      <c r="WSD40" s="1349"/>
      <c r="WSE40" s="1349"/>
      <c r="WSF40" s="1349"/>
      <c r="WSG40" s="1349"/>
      <c r="WSH40" s="1349"/>
      <c r="WSI40" s="1349"/>
      <c r="WSJ40" s="1349"/>
      <c r="WSK40" s="1349"/>
      <c r="WSL40" s="1349"/>
      <c r="WSM40" s="1349"/>
      <c r="WSN40" s="1349"/>
      <c r="WSO40" s="1349"/>
      <c r="WSP40" s="1349"/>
      <c r="WSQ40" s="1349"/>
      <c r="WSR40" s="1349"/>
      <c r="WSS40" s="1349"/>
      <c r="WST40" s="1349"/>
      <c r="WSU40" s="1349"/>
      <c r="WSV40" s="1349"/>
      <c r="WSW40" s="1349"/>
      <c r="WSX40" s="1349"/>
      <c r="WSY40" s="1349"/>
      <c r="WSZ40" s="1349"/>
      <c r="WTA40" s="1349"/>
      <c r="WTB40" s="1349"/>
      <c r="WTC40" s="1349"/>
      <c r="WTD40" s="1349"/>
      <c r="WTE40" s="1349"/>
      <c r="WTF40" s="1349"/>
      <c r="WTG40" s="1349"/>
      <c r="WTH40" s="1349"/>
      <c r="WTI40" s="1349"/>
      <c r="WTJ40" s="1349"/>
      <c r="WTK40" s="1349"/>
      <c r="WTL40" s="1349"/>
      <c r="WTM40" s="1349"/>
      <c r="WTN40" s="1349"/>
      <c r="WTO40" s="1349"/>
      <c r="WTP40" s="1349"/>
      <c r="WTQ40" s="1349"/>
      <c r="WTR40" s="1349"/>
      <c r="WTS40" s="1349"/>
      <c r="WTT40" s="1349"/>
      <c r="WTU40" s="1349"/>
      <c r="WTV40" s="1349"/>
      <c r="WTW40" s="1349"/>
      <c r="WTX40" s="1349"/>
      <c r="WTY40" s="1349"/>
      <c r="WTZ40" s="1349"/>
      <c r="WUA40" s="1349"/>
      <c r="WUB40" s="1349"/>
      <c r="WUC40" s="1349"/>
      <c r="WUD40" s="1349"/>
      <c r="WUE40" s="1349"/>
      <c r="WUF40" s="1349"/>
      <c r="WUG40" s="1349"/>
      <c r="WUH40" s="1349"/>
      <c r="WUI40" s="1349"/>
      <c r="WUJ40" s="1349"/>
      <c r="WUK40" s="1349"/>
      <c r="WUL40" s="1349"/>
      <c r="WUM40" s="1349"/>
      <c r="WUN40" s="1349"/>
      <c r="WUO40" s="1349"/>
      <c r="WUP40" s="1349"/>
      <c r="WUQ40" s="1349"/>
      <c r="WUR40" s="1349"/>
      <c r="WUS40" s="1349"/>
      <c r="WUT40" s="1349"/>
      <c r="WUU40" s="1349"/>
      <c r="WUV40" s="1349"/>
      <c r="WUW40" s="1349"/>
      <c r="WUX40" s="1349"/>
      <c r="WUY40" s="1349"/>
      <c r="WUZ40" s="1349"/>
      <c r="WVA40" s="1349"/>
      <c r="WVB40" s="1349"/>
      <c r="WVC40" s="1349"/>
      <c r="WVD40" s="1349"/>
      <c r="WVE40" s="1349"/>
      <c r="WVF40" s="1349"/>
      <c r="WVG40" s="1349"/>
      <c r="WVH40" s="1349"/>
      <c r="WVI40" s="1349"/>
      <c r="WVJ40" s="1349"/>
      <c r="WVK40" s="1349"/>
      <c r="WVL40" s="1349"/>
      <c r="WVM40" s="1349"/>
      <c r="WVN40" s="1349"/>
      <c r="WVO40" s="1349"/>
      <c r="WVP40" s="1349"/>
      <c r="WVQ40" s="1349"/>
      <c r="WVR40" s="1349"/>
      <c r="WVS40" s="1349"/>
      <c r="WVT40" s="1349"/>
      <c r="WVU40" s="1349"/>
      <c r="WVV40" s="1349"/>
      <c r="WVW40" s="1349"/>
      <c r="WVX40" s="1349"/>
      <c r="WVY40" s="1349"/>
      <c r="WVZ40" s="1349"/>
      <c r="WWA40" s="1349"/>
      <c r="WWB40" s="1349"/>
      <c r="WWC40" s="1349"/>
      <c r="WWD40" s="1349"/>
      <c r="WWE40" s="1349"/>
      <c r="WWF40" s="1349"/>
      <c r="WWG40" s="1349"/>
      <c r="WWH40" s="1349"/>
      <c r="WWI40" s="1349"/>
      <c r="WWJ40" s="1349"/>
      <c r="WWK40" s="1349"/>
      <c r="WWL40" s="1349"/>
      <c r="WWM40" s="1349"/>
      <c r="WWN40" s="1349"/>
      <c r="WWO40" s="1349"/>
      <c r="WWP40" s="1349"/>
      <c r="WWQ40" s="1349"/>
      <c r="WWR40" s="1349"/>
      <c r="WWS40" s="1349"/>
      <c r="WWT40" s="1349"/>
      <c r="WWU40" s="1349"/>
      <c r="WWV40" s="1349"/>
      <c r="WWW40" s="1349"/>
      <c r="WWX40" s="1349"/>
      <c r="WWY40" s="1349"/>
      <c r="WWZ40" s="1349"/>
      <c r="WXA40" s="1349"/>
      <c r="WXB40" s="1349"/>
      <c r="WXC40" s="1349"/>
      <c r="WXD40" s="1349"/>
      <c r="WXE40" s="1349"/>
      <c r="WXF40" s="1349"/>
      <c r="WXG40" s="1349"/>
      <c r="WXH40" s="1349"/>
      <c r="WXI40" s="1349"/>
      <c r="WXJ40" s="1349"/>
      <c r="WXK40" s="1349"/>
      <c r="WXL40" s="1349"/>
      <c r="WXM40" s="1349"/>
      <c r="WXN40" s="1349"/>
      <c r="WXO40" s="1349"/>
      <c r="WXP40" s="1349"/>
      <c r="WXQ40" s="1349"/>
      <c r="WXR40" s="1349"/>
      <c r="WXS40" s="1349"/>
      <c r="WXT40" s="1349"/>
      <c r="WXU40" s="1349"/>
      <c r="WXV40" s="1349"/>
      <c r="WXW40" s="1349"/>
      <c r="WXX40" s="1349"/>
      <c r="WXY40" s="1349"/>
      <c r="WXZ40" s="1349"/>
      <c r="WYA40" s="1349"/>
      <c r="WYB40" s="1349"/>
      <c r="WYC40" s="1349"/>
      <c r="WYD40" s="1349"/>
      <c r="WYE40" s="1349"/>
      <c r="WYF40" s="1349"/>
      <c r="WYG40" s="1349"/>
      <c r="WYH40" s="1349"/>
      <c r="WYI40" s="1349"/>
      <c r="WYJ40" s="1349"/>
      <c r="WYK40" s="1349"/>
      <c r="WYL40" s="1349"/>
      <c r="WYM40" s="1349"/>
      <c r="WYN40" s="1349"/>
      <c r="WYO40" s="1349"/>
      <c r="WYP40" s="1349"/>
      <c r="WYQ40" s="1349"/>
      <c r="WYR40" s="1349"/>
      <c r="WYS40" s="1349"/>
      <c r="WYT40" s="1349"/>
      <c r="WYU40" s="1349"/>
      <c r="WYV40" s="1349"/>
      <c r="WYW40" s="1349"/>
      <c r="WYX40" s="1349"/>
      <c r="WYY40" s="1349"/>
      <c r="WYZ40" s="1349"/>
      <c r="WZA40" s="1349"/>
      <c r="WZB40" s="1349"/>
      <c r="WZC40" s="1349"/>
      <c r="WZD40" s="1349"/>
      <c r="WZE40" s="1349"/>
      <c r="WZF40" s="1349"/>
      <c r="WZG40" s="1349"/>
      <c r="WZH40" s="1349"/>
      <c r="WZI40" s="1349"/>
      <c r="WZJ40" s="1349"/>
      <c r="WZK40" s="1349"/>
      <c r="WZL40" s="1349"/>
      <c r="WZM40" s="1349"/>
      <c r="WZN40" s="1349"/>
      <c r="WZO40" s="1349"/>
      <c r="WZP40" s="1349"/>
      <c r="WZQ40" s="1349"/>
      <c r="WZR40" s="1349"/>
      <c r="WZS40" s="1349"/>
      <c r="WZT40" s="1349"/>
      <c r="WZU40" s="1349"/>
      <c r="WZV40" s="1349"/>
      <c r="WZW40" s="1349"/>
      <c r="WZX40" s="1349"/>
      <c r="WZY40" s="1349"/>
      <c r="WZZ40" s="1349"/>
      <c r="XAA40" s="1349"/>
      <c r="XAB40" s="1349"/>
      <c r="XAC40" s="1349"/>
      <c r="XAD40" s="1349"/>
      <c r="XAE40" s="1349"/>
      <c r="XAF40" s="1349"/>
      <c r="XAG40" s="1349"/>
      <c r="XAH40" s="1349"/>
      <c r="XAI40" s="1349"/>
      <c r="XAJ40" s="1349"/>
      <c r="XAK40" s="1349"/>
      <c r="XAL40" s="1349"/>
      <c r="XAM40" s="1349"/>
      <c r="XAN40" s="1349"/>
      <c r="XAO40" s="1349"/>
      <c r="XAP40" s="1349"/>
      <c r="XAQ40" s="1349"/>
      <c r="XAR40" s="1349"/>
      <c r="XAS40" s="1349"/>
      <c r="XAT40" s="1349"/>
      <c r="XAU40" s="1349"/>
      <c r="XAV40" s="1349"/>
      <c r="XAW40" s="1349"/>
      <c r="XAX40" s="1349"/>
      <c r="XAY40" s="1349"/>
      <c r="XAZ40" s="1349"/>
      <c r="XBA40" s="1349"/>
      <c r="XBB40" s="1349"/>
      <c r="XBC40" s="1349"/>
      <c r="XBD40" s="1349"/>
      <c r="XBE40" s="1349"/>
      <c r="XBF40" s="1349"/>
      <c r="XBG40" s="1349"/>
      <c r="XBH40" s="1349"/>
      <c r="XBI40" s="1349"/>
      <c r="XBJ40" s="1349"/>
      <c r="XBK40" s="1349"/>
      <c r="XBL40" s="1349"/>
      <c r="XBM40" s="1349"/>
      <c r="XBN40" s="1349"/>
      <c r="XBO40" s="1349"/>
      <c r="XBP40" s="1349"/>
      <c r="XBQ40" s="1349"/>
      <c r="XBR40" s="1349"/>
      <c r="XBS40" s="1349"/>
      <c r="XBT40" s="1349"/>
      <c r="XBU40" s="1349"/>
      <c r="XBV40" s="1349"/>
      <c r="XBW40" s="1349"/>
      <c r="XBX40" s="1349"/>
      <c r="XBY40" s="1349"/>
      <c r="XBZ40" s="1349"/>
      <c r="XCA40" s="1349"/>
      <c r="XCB40" s="1349"/>
      <c r="XCC40" s="1349"/>
      <c r="XCD40" s="1349"/>
      <c r="XCE40" s="1349"/>
      <c r="XCF40" s="1349"/>
      <c r="XCG40" s="1349"/>
      <c r="XCH40" s="1349"/>
      <c r="XCI40" s="1349"/>
      <c r="XCJ40" s="1349"/>
      <c r="XCK40" s="1349"/>
      <c r="XCL40" s="1349"/>
      <c r="XCM40" s="1349"/>
      <c r="XCN40" s="1349"/>
      <c r="XCO40" s="1349"/>
      <c r="XCP40" s="1349"/>
      <c r="XCQ40" s="1349"/>
      <c r="XCR40" s="1349"/>
      <c r="XCS40" s="1349"/>
      <c r="XCT40" s="1349"/>
      <c r="XCU40" s="1349"/>
      <c r="XCV40" s="1349"/>
      <c r="XCW40" s="1349"/>
      <c r="XCX40" s="1349"/>
      <c r="XCY40" s="1349"/>
      <c r="XCZ40" s="1349"/>
      <c r="XDA40" s="1349"/>
      <c r="XDB40" s="1349"/>
      <c r="XDC40" s="1349"/>
      <c r="XDD40" s="1349"/>
      <c r="XDE40" s="1349"/>
      <c r="XDF40" s="1349"/>
      <c r="XDG40" s="1349"/>
      <c r="XDH40" s="1349"/>
      <c r="XDI40" s="1349"/>
      <c r="XDJ40" s="1349"/>
      <c r="XDK40" s="1349"/>
      <c r="XDL40" s="1349"/>
      <c r="XDM40" s="1349"/>
      <c r="XDN40" s="1349"/>
      <c r="XDO40" s="1349"/>
      <c r="XDP40" s="1349"/>
      <c r="XDQ40" s="1349"/>
      <c r="XDR40" s="1349"/>
      <c r="XDS40" s="1349"/>
      <c r="XDT40" s="1349"/>
      <c r="XDU40" s="1349"/>
      <c r="XDV40" s="1349"/>
      <c r="XDW40" s="1349"/>
      <c r="XDX40" s="1349"/>
      <c r="XDY40" s="1349"/>
      <c r="XDZ40" s="1349"/>
      <c r="XEA40" s="1349"/>
      <c r="XEB40" s="1349"/>
      <c r="XEC40" s="1349"/>
      <c r="XED40" s="1349"/>
      <c r="XEE40" s="1349"/>
      <c r="XEF40" s="1349"/>
      <c r="XEG40" s="1349"/>
      <c r="XEH40" s="1349"/>
      <c r="XEI40" s="1349"/>
      <c r="XEJ40" s="1349"/>
      <c r="XEK40" s="1349"/>
      <c r="XEL40" s="1349"/>
      <c r="XEM40" s="1349"/>
      <c r="XEN40" s="1349"/>
      <c r="XEO40" s="1349"/>
      <c r="XEP40" s="1349"/>
      <c r="XEQ40" s="1349"/>
      <c r="XER40" s="1349"/>
      <c r="XES40" s="1349"/>
      <c r="XET40" s="1349"/>
      <c r="XEU40" s="1349"/>
      <c r="XEV40" s="1349"/>
      <c r="XEW40" s="1349"/>
      <c r="XEX40" s="1349"/>
      <c r="XEY40" s="1349"/>
      <c r="XEZ40" s="1349"/>
      <c r="XFA40" s="1349"/>
      <c r="XFB40" s="1349"/>
      <c r="XFC40" s="1349"/>
      <c r="XFD40" s="1349"/>
    </row>
    <row r="41" spans="1:16384" ht="26" customHeight="1">
      <c r="A41" s="1359" t="s">
        <v>115</v>
      </c>
      <c r="B41" s="1359"/>
      <c r="C41" s="1359"/>
      <c r="D41" s="1359"/>
      <c r="E41" s="1359"/>
      <c r="F41" s="1359"/>
      <c r="G41" s="1359"/>
      <c r="H41" s="1359"/>
      <c r="I41" s="1359"/>
      <c r="J41" s="1359"/>
      <c r="K41" s="1359"/>
      <c r="L41" s="1359"/>
      <c r="M41" s="1359"/>
      <c r="N41" s="1359"/>
      <c r="O41" s="1359"/>
      <c r="P41" s="1359"/>
      <c r="Q41" s="1359"/>
      <c r="R41" s="1359"/>
      <c r="S41" s="1359"/>
      <c r="T41" s="1359"/>
    </row>
    <row r="42" spans="1:16384" ht="52" customHeight="1">
      <c r="A42" s="209"/>
      <c r="B42" s="1362" t="s">
        <v>55</v>
      </c>
      <c r="C42" s="1363"/>
      <c r="D42" s="211" t="s">
        <v>116</v>
      </c>
      <c r="E42" s="211" t="s">
        <v>117</v>
      </c>
      <c r="F42" s="211" t="s">
        <v>118</v>
      </c>
      <c r="G42" s="211" t="s">
        <v>119</v>
      </c>
      <c r="H42" s="211" t="s">
        <v>957</v>
      </c>
      <c r="I42" s="1354" t="s">
        <v>121</v>
      </c>
      <c r="J42" s="1355"/>
      <c r="K42" s="212" t="s">
        <v>122</v>
      </c>
      <c r="L42" s="212"/>
      <c r="M42" s="213"/>
      <c r="N42" s="214"/>
      <c r="O42" s="204"/>
      <c r="P42" s="204"/>
      <c r="Q42" s="204"/>
      <c r="R42" s="204"/>
      <c r="S42" s="204"/>
      <c r="T42" s="204"/>
    </row>
    <row r="43" spans="1:16384" ht="52" customHeight="1">
      <c r="A43" s="209"/>
      <c r="B43" s="1135"/>
      <c r="C43" s="1137"/>
      <c r="D43" s="665">
        <f>$G$38</f>
        <v>0</v>
      </c>
      <c r="E43" s="666">
        <f>$G$39</f>
        <v>0</v>
      </c>
      <c r="F43" s="215"/>
      <c r="G43" s="339"/>
      <c r="H43" s="215"/>
      <c r="I43" s="1350"/>
      <c r="J43" s="1351"/>
      <c r="K43" s="1360"/>
      <c r="L43" s="1361"/>
      <c r="M43" s="204"/>
      <c r="N43" s="218"/>
      <c r="O43" s="204"/>
      <c r="P43" s="204"/>
      <c r="Q43" s="204"/>
      <c r="R43" s="204"/>
      <c r="S43" s="204"/>
      <c r="T43" s="204"/>
    </row>
    <row r="44" spans="1:16384" ht="52" customHeight="1">
      <c r="A44" s="209"/>
      <c r="B44" s="1135"/>
      <c r="C44" s="1137"/>
      <c r="D44" s="665">
        <f t="shared" ref="D44:D45" si="0">$G$38</f>
        <v>0</v>
      </c>
      <c r="E44" s="666">
        <f t="shared" ref="E44:E46" si="1">$G$39</f>
        <v>0</v>
      </c>
      <c r="F44" s="215"/>
      <c r="G44" s="339"/>
      <c r="H44" s="215"/>
      <c r="I44" s="1350"/>
      <c r="J44" s="1351"/>
      <c r="K44" s="1360"/>
      <c r="L44" s="1361"/>
      <c r="M44" s="204"/>
      <c r="N44" s="218"/>
      <c r="O44" s="204"/>
      <c r="P44" s="204"/>
      <c r="Q44" s="204"/>
      <c r="R44" s="204"/>
      <c r="S44" s="204"/>
      <c r="T44" s="204"/>
    </row>
    <row r="45" spans="1:16384" ht="52" customHeight="1">
      <c r="A45" s="209"/>
      <c r="B45" s="1135"/>
      <c r="C45" s="1137"/>
      <c r="D45" s="665">
        <f t="shared" si="0"/>
        <v>0</v>
      </c>
      <c r="E45" s="666">
        <f t="shared" si="1"/>
        <v>0</v>
      </c>
      <c r="F45" s="215"/>
      <c r="G45" s="339"/>
      <c r="H45" s="215"/>
      <c r="I45" s="1350"/>
      <c r="J45" s="1351"/>
      <c r="K45" s="1360"/>
      <c r="L45" s="1361"/>
      <c r="M45" s="204"/>
      <c r="N45" s="218"/>
      <c r="O45" s="204"/>
      <c r="P45" s="204"/>
      <c r="Q45" s="204"/>
      <c r="R45" s="204"/>
      <c r="S45" s="204"/>
      <c r="T45" s="204"/>
    </row>
    <row r="46" spans="1:16384" ht="61" customHeight="1">
      <c r="A46" s="209"/>
      <c r="B46" s="1135"/>
      <c r="C46" s="1137"/>
      <c r="D46" s="665">
        <f>$G$38</f>
        <v>0</v>
      </c>
      <c r="E46" s="666">
        <f t="shared" si="1"/>
        <v>0</v>
      </c>
      <c r="F46" s="215"/>
      <c r="G46" s="339"/>
      <c r="H46" s="215"/>
      <c r="I46" s="1350"/>
      <c r="J46" s="1351"/>
      <c r="K46" s="1360"/>
      <c r="L46" s="1361"/>
      <c r="M46" s="220"/>
      <c r="N46" s="218"/>
      <c r="O46" s="204"/>
      <c r="P46" s="204"/>
      <c r="Q46" s="204"/>
      <c r="R46" s="204"/>
      <c r="S46" s="204"/>
      <c r="T46" s="204"/>
    </row>
    <row r="47" spans="1:16384" ht="29" customHeight="1">
      <c r="A47" s="1332" t="s">
        <v>123</v>
      </c>
      <c r="B47" s="1332"/>
      <c r="C47" s="1332"/>
      <c r="D47" s="1332"/>
      <c r="E47" s="1332"/>
      <c r="F47" s="1332"/>
      <c r="G47" s="1332"/>
      <c r="H47" s="1332"/>
      <c r="I47" s="1332"/>
      <c r="J47" s="1332"/>
      <c r="K47" s="1332"/>
      <c r="L47" s="1332"/>
      <c r="M47" s="1332"/>
      <c r="N47" s="1332"/>
      <c r="O47" s="1332"/>
      <c r="P47" s="1332"/>
      <c r="Q47" s="1332"/>
      <c r="R47" s="1332"/>
      <c r="S47" s="1332"/>
      <c r="T47" s="1332"/>
    </row>
    <row r="48" spans="1:16384" ht="18">
      <c r="A48" s="433"/>
      <c r="B48" s="433"/>
      <c r="C48" s="433"/>
      <c r="D48" s="433"/>
      <c r="E48" s="433"/>
      <c r="F48" s="433"/>
      <c r="G48" s="433"/>
      <c r="H48" s="433"/>
      <c r="I48" s="433"/>
      <c r="J48" s="433"/>
      <c r="K48" s="433"/>
      <c r="L48" s="433"/>
      <c r="M48" s="433"/>
      <c r="N48" s="433"/>
      <c r="O48" s="433"/>
      <c r="P48" s="433"/>
      <c r="Q48" s="433"/>
      <c r="R48" s="433"/>
      <c r="S48" s="433"/>
      <c r="T48" s="433"/>
    </row>
    <row r="49" spans="1:16384" ht="52" customHeight="1">
      <c r="A49" s="479"/>
      <c r="B49" s="1362" t="s">
        <v>55</v>
      </c>
      <c r="C49" s="1363"/>
      <c r="D49" s="1345" t="s">
        <v>124</v>
      </c>
      <c r="E49" s="1346"/>
      <c r="F49" s="1346"/>
      <c r="G49" s="1347"/>
      <c r="H49" s="1345" t="s">
        <v>125</v>
      </c>
      <c r="I49" s="1346"/>
      <c r="J49" s="1346"/>
      <c r="K49" s="1346"/>
      <c r="L49" s="1347"/>
      <c r="M49" s="435"/>
      <c r="N49" s="435"/>
      <c r="O49" s="435"/>
      <c r="P49" s="435"/>
      <c r="Q49" s="435"/>
      <c r="R49" s="435"/>
      <c r="S49" s="435"/>
      <c r="T49" s="436"/>
    </row>
    <row r="50" spans="1:16384" ht="52" customHeight="1">
      <c r="A50" s="437"/>
      <c r="B50" s="1135"/>
      <c r="C50" s="1137"/>
      <c r="D50" s="1334" t="str">
        <f>'0. FI Information'!$C$3&amp;" commits to reduce absolute "&amp;H43&amp;" GHG emissions "&amp;G43*100&amp;"% by "&amp;F43&amp;" from a "&amp;D43&amp;" base year."</f>
        <v xml:space="preserve"> commits to reduce absolute  GHG emissions 0% by  from a 0 base year.</v>
      </c>
      <c r="E50" s="1335"/>
      <c r="F50" s="1335"/>
      <c r="G50" s="1336"/>
      <c r="H50" s="1337"/>
      <c r="I50" s="1338"/>
      <c r="J50" s="1338"/>
      <c r="K50" s="1338"/>
      <c r="L50" s="1338"/>
      <c r="M50" s="1348" t="s">
        <v>869</v>
      </c>
      <c r="N50" s="1348"/>
      <c r="O50" s="1348"/>
      <c r="P50" s="1348"/>
      <c r="Q50" s="1348"/>
      <c r="R50" s="1348"/>
      <c r="S50" s="1348"/>
      <c r="T50" s="1348"/>
    </row>
    <row r="51" spans="1:16384" ht="52" customHeight="1">
      <c r="A51" s="437"/>
      <c r="B51" s="1135"/>
      <c r="C51" s="1137"/>
      <c r="D51" s="1334" t="str">
        <f>'0. FI Information'!$C$3&amp;" commits to reduce absolute "&amp;H44&amp;" GHG emissions "&amp;G44*100&amp;"% by "&amp;F44&amp;" from a "&amp;D44&amp;" base year."</f>
        <v xml:space="preserve"> commits to reduce absolute  GHG emissions 0% by  from a 0 base year.</v>
      </c>
      <c r="E51" s="1335"/>
      <c r="F51" s="1335"/>
      <c r="G51" s="1336"/>
      <c r="H51" s="1337"/>
      <c r="I51" s="1338"/>
      <c r="J51" s="1338"/>
      <c r="K51" s="1338"/>
      <c r="L51" s="1338"/>
      <c r="M51" s="1348"/>
      <c r="N51" s="1348"/>
      <c r="O51" s="1348"/>
      <c r="P51" s="1348"/>
      <c r="Q51" s="1348"/>
      <c r="R51" s="1348"/>
      <c r="S51" s="1348"/>
      <c r="T51" s="1348"/>
    </row>
    <row r="52" spans="1:16384" ht="52" customHeight="1">
      <c r="A52" s="437"/>
      <c r="B52" s="1135"/>
      <c r="C52" s="1137"/>
      <c r="D52" s="1334" t="str">
        <f>'0. FI Information'!$C$3&amp;" commits to reduce absolute "&amp;H45&amp;" GHG emissions "&amp;G45*100&amp;"% by "&amp;F45&amp;" from a "&amp;D45&amp;" base year."</f>
        <v xml:space="preserve"> commits to reduce absolute  GHG emissions 0% by  from a 0 base year.</v>
      </c>
      <c r="E52" s="1335"/>
      <c r="F52" s="1335"/>
      <c r="G52" s="1336"/>
      <c r="H52" s="1337"/>
      <c r="I52" s="1338"/>
      <c r="J52" s="1338"/>
      <c r="K52" s="1338"/>
      <c r="L52" s="1338"/>
      <c r="M52" s="1348"/>
      <c r="N52" s="1348"/>
      <c r="O52" s="1348"/>
      <c r="P52" s="1348"/>
      <c r="Q52" s="1348"/>
      <c r="R52" s="1348"/>
      <c r="S52" s="1348"/>
      <c r="T52" s="1348"/>
    </row>
    <row r="53" spans="1:16384" ht="52" customHeight="1">
      <c r="A53" s="221"/>
      <c r="B53" s="1135"/>
      <c r="C53" s="1137"/>
      <c r="D53" s="1364" t="str">
        <f>'0. FI Information'!$C$3&amp;" commits to reduce absolute "&amp;H46&amp;" GHG emissions "&amp;G46*100&amp;"% by "&amp;F46&amp;" from a "&amp;D46&amp;" base year."</f>
        <v xml:space="preserve"> commits to reduce absolute  GHG emissions 0% by  from a 0 base year.</v>
      </c>
      <c r="E53" s="1365"/>
      <c r="F53" s="1365"/>
      <c r="G53" s="1366"/>
      <c r="H53" s="1367"/>
      <c r="I53" s="1368"/>
      <c r="J53" s="1368"/>
      <c r="K53" s="1368"/>
      <c r="L53" s="1368"/>
      <c r="M53" s="1348"/>
      <c r="N53" s="1348"/>
      <c r="O53" s="1348"/>
      <c r="P53" s="1348"/>
      <c r="Q53" s="1348"/>
      <c r="R53" s="1348"/>
      <c r="S53" s="1348"/>
      <c r="T53" s="1348"/>
    </row>
    <row r="54" spans="1:16384" ht="18">
      <c r="A54" s="433"/>
      <c r="B54" s="433"/>
      <c r="C54" s="433"/>
      <c r="D54" s="433"/>
      <c r="E54" s="433"/>
      <c r="F54" s="433"/>
      <c r="G54" s="433"/>
      <c r="H54" s="433"/>
      <c r="I54" s="433"/>
      <c r="J54" s="433"/>
      <c r="K54" s="433"/>
      <c r="L54" s="433"/>
      <c r="M54" s="204"/>
      <c r="N54" s="204"/>
      <c r="O54" s="204"/>
      <c r="P54" s="204"/>
      <c r="Q54" s="204"/>
      <c r="R54" s="204"/>
      <c r="S54" s="204"/>
      <c r="T54" s="204"/>
    </row>
    <row r="55" spans="1:16384" ht="21" customHeight="1">
      <c r="A55" s="1349" t="s">
        <v>401</v>
      </c>
      <c r="B55" s="1349"/>
      <c r="C55" s="1349"/>
      <c r="D55" s="1349"/>
      <c r="E55" s="1349"/>
      <c r="F55" s="1349"/>
      <c r="G55" s="1349"/>
      <c r="H55" s="1349"/>
      <c r="I55" s="1349"/>
      <c r="J55" s="1349"/>
      <c r="K55" s="1349"/>
      <c r="L55" s="1349"/>
      <c r="M55" s="1349"/>
      <c r="N55" s="1349"/>
      <c r="O55" s="1349"/>
      <c r="P55" s="1349"/>
      <c r="Q55" s="1349"/>
      <c r="R55" s="1349"/>
      <c r="S55" s="1349"/>
      <c r="T55" s="1349"/>
      <c r="U55" s="1349"/>
      <c r="V55" s="1349"/>
      <c r="W55" s="1349"/>
      <c r="X55" s="1349"/>
      <c r="Y55" s="1349"/>
      <c r="Z55" s="1349"/>
      <c r="AA55" s="1349"/>
      <c r="AB55" s="1349"/>
      <c r="AC55" s="1349"/>
      <c r="AD55" s="1349"/>
      <c r="AE55" s="1349"/>
      <c r="AF55" s="1349"/>
      <c r="AG55" s="1349"/>
      <c r="AH55" s="1349"/>
      <c r="AI55" s="1349"/>
      <c r="AJ55" s="1349"/>
      <c r="AK55" s="1349"/>
      <c r="AL55" s="1349"/>
      <c r="AM55" s="1349"/>
      <c r="AN55" s="1349"/>
      <c r="AO55" s="1349"/>
      <c r="AP55" s="1349"/>
      <c r="AQ55" s="1349"/>
      <c r="AR55" s="1349"/>
      <c r="AS55" s="1349"/>
      <c r="AT55" s="1349"/>
      <c r="AU55" s="1349"/>
      <c r="AV55" s="1349"/>
      <c r="AW55" s="1349"/>
      <c r="AX55" s="1349"/>
      <c r="AY55" s="1349"/>
      <c r="AZ55" s="1349"/>
      <c r="BA55" s="1349"/>
      <c r="BB55" s="1349"/>
      <c r="BC55" s="1349"/>
      <c r="BD55" s="1349"/>
      <c r="BE55" s="1349"/>
      <c r="BF55" s="1349"/>
      <c r="BG55" s="1349"/>
      <c r="BH55" s="1349"/>
      <c r="BI55" s="1349"/>
      <c r="BJ55" s="1349"/>
      <c r="BK55" s="1349"/>
      <c r="BL55" s="1349"/>
      <c r="BM55" s="1349"/>
      <c r="BN55" s="1349"/>
      <c r="BO55" s="1349"/>
      <c r="BP55" s="1349"/>
      <c r="BQ55" s="1349"/>
      <c r="BR55" s="1349"/>
      <c r="BS55" s="1349"/>
      <c r="BT55" s="1349"/>
      <c r="BU55" s="1349"/>
      <c r="BV55" s="1349"/>
      <c r="BW55" s="1349"/>
      <c r="BX55" s="1349"/>
      <c r="BY55" s="1349"/>
      <c r="BZ55" s="1349"/>
      <c r="CA55" s="1349"/>
      <c r="CB55" s="1349"/>
      <c r="CC55" s="1349"/>
      <c r="CD55" s="1349"/>
      <c r="CE55" s="1349"/>
      <c r="CF55" s="1349"/>
      <c r="CG55" s="1349"/>
      <c r="CH55" s="1349"/>
      <c r="CI55" s="1349"/>
      <c r="CJ55" s="1349"/>
      <c r="CK55" s="1349"/>
      <c r="CL55" s="1349"/>
      <c r="CM55" s="1349"/>
      <c r="CN55" s="1349"/>
      <c r="CO55" s="1349"/>
      <c r="CP55" s="1349"/>
      <c r="CQ55" s="1349"/>
      <c r="CR55" s="1349"/>
      <c r="CS55" s="1349"/>
      <c r="CT55" s="1349"/>
      <c r="CU55" s="1349"/>
      <c r="CV55" s="1349"/>
      <c r="CW55" s="1349"/>
      <c r="CX55" s="1349"/>
      <c r="CY55" s="1349"/>
      <c r="CZ55" s="1349"/>
      <c r="DA55" s="1349"/>
      <c r="DB55" s="1349"/>
      <c r="DC55" s="1349"/>
      <c r="DD55" s="1349"/>
      <c r="DE55" s="1349"/>
      <c r="DF55" s="1349"/>
      <c r="DG55" s="1349"/>
      <c r="DH55" s="1349"/>
      <c r="DI55" s="1349"/>
      <c r="DJ55" s="1349"/>
      <c r="DK55" s="1349"/>
      <c r="DL55" s="1349"/>
      <c r="DM55" s="1349"/>
      <c r="DN55" s="1349"/>
      <c r="DO55" s="1349"/>
      <c r="DP55" s="1349"/>
      <c r="DQ55" s="1349"/>
      <c r="DR55" s="1349"/>
      <c r="DS55" s="1349"/>
      <c r="DT55" s="1349"/>
      <c r="DU55" s="1349"/>
      <c r="DV55" s="1349"/>
      <c r="DW55" s="1349"/>
      <c r="DX55" s="1349"/>
      <c r="DY55" s="1349"/>
      <c r="DZ55" s="1349"/>
      <c r="EA55" s="1349"/>
      <c r="EB55" s="1349"/>
      <c r="EC55" s="1349"/>
      <c r="ED55" s="1349"/>
      <c r="EE55" s="1349"/>
      <c r="EF55" s="1349"/>
      <c r="EG55" s="1349"/>
      <c r="EH55" s="1349"/>
      <c r="EI55" s="1349"/>
      <c r="EJ55" s="1349"/>
      <c r="EK55" s="1349"/>
      <c r="EL55" s="1349"/>
      <c r="EM55" s="1349"/>
      <c r="EN55" s="1349"/>
      <c r="EO55" s="1349"/>
      <c r="EP55" s="1349"/>
      <c r="EQ55" s="1349"/>
      <c r="ER55" s="1349"/>
      <c r="ES55" s="1349"/>
      <c r="ET55" s="1349"/>
      <c r="EU55" s="1349"/>
      <c r="EV55" s="1349"/>
      <c r="EW55" s="1349"/>
      <c r="EX55" s="1349"/>
      <c r="EY55" s="1349"/>
      <c r="EZ55" s="1349"/>
      <c r="FA55" s="1349"/>
      <c r="FB55" s="1349"/>
      <c r="FC55" s="1349"/>
      <c r="FD55" s="1349"/>
      <c r="FE55" s="1349"/>
      <c r="FF55" s="1349"/>
      <c r="FG55" s="1349"/>
      <c r="FH55" s="1349"/>
      <c r="FI55" s="1349"/>
      <c r="FJ55" s="1349"/>
      <c r="FK55" s="1349"/>
      <c r="FL55" s="1349"/>
      <c r="FM55" s="1349"/>
      <c r="FN55" s="1349"/>
      <c r="FO55" s="1349"/>
      <c r="FP55" s="1349"/>
      <c r="FQ55" s="1349"/>
      <c r="FR55" s="1349"/>
      <c r="FS55" s="1349"/>
      <c r="FT55" s="1349"/>
      <c r="FU55" s="1349"/>
      <c r="FV55" s="1349"/>
      <c r="FW55" s="1349"/>
      <c r="FX55" s="1349"/>
      <c r="FY55" s="1349"/>
      <c r="FZ55" s="1349"/>
      <c r="GA55" s="1349"/>
      <c r="GB55" s="1349"/>
      <c r="GC55" s="1349"/>
      <c r="GD55" s="1349"/>
      <c r="GE55" s="1349"/>
      <c r="GF55" s="1349"/>
      <c r="GG55" s="1349"/>
      <c r="GH55" s="1349"/>
      <c r="GI55" s="1349"/>
      <c r="GJ55" s="1349"/>
      <c r="GK55" s="1349"/>
      <c r="GL55" s="1349"/>
      <c r="GM55" s="1349"/>
      <c r="GN55" s="1349"/>
      <c r="GO55" s="1349"/>
      <c r="GP55" s="1349"/>
      <c r="GQ55" s="1349"/>
      <c r="GR55" s="1349"/>
      <c r="GS55" s="1349"/>
      <c r="GT55" s="1349"/>
      <c r="GU55" s="1349"/>
      <c r="GV55" s="1349"/>
      <c r="GW55" s="1349"/>
      <c r="GX55" s="1349"/>
      <c r="GY55" s="1349"/>
      <c r="GZ55" s="1349"/>
      <c r="HA55" s="1349"/>
      <c r="HB55" s="1349"/>
      <c r="HC55" s="1349"/>
      <c r="HD55" s="1349"/>
      <c r="HE55" s="1349"/>
      <c r="HF55" s="1349"/>
      <c r="HG55" s="1349"/>
      <c r="HH55" s="1349"/>
      <c r="HI55" s="1349"/>
      <c r="HJ55" s="1349"/>
      <c r="HK55" s="1349"/>
      <c r="HL55" s="1349"/>
      <c r="HM55" s="1349"/>
      <c r="HN55" s="1349"/>
      <c r="HO55" s="1349"/>
      <c r="HP55" s="1349"/>
      <c r="HQ55" s="1349"/>
      <c r="HR55" s="1349"/>
      <c r="HS55" s="1349"/>
      <c r="HT55" s="1349"/>
      <c r="HU55" s="1349"/>
      <c r="HV55" s="1349"/>
      <c r="HW55" s="1349"/>
      <c r="HX55" s="1349"/>
      <c r="HY55" s="1349"/>
      <c r="HZ55" s="1349"/>
      <c r="IA55" s="1349"/>
      <c r="IB55" s="1349"/>
      <c r="IC55" s="1349"/>
      <c r="ID55" s="1349"/>
      <c r="IE55" s="1349"/>
      <c r="IF55" s="1349"/>
      <c r="IG55" s="1349"/>
      <c r="IH55" s="1349"/>
      <c r="II55" s="1349"/>
      <c r="IJ55" s="1349"/>
      <c r="IK55" s="1349"/>
      <c r="IL55" s="1349"/>
      <c r="IM55" s="1349"/>
      <c r="IN55" s="1349"/>
      <c r="IO55" s="1349"/>
      <c r="IP55" s="1349"/>
      <c r="IQ55" s="1349"/>
      <c r="IR55" s="1349"/>
      <c r="IS55" s="1349"/>
      <c r="IT55" s="1349"/>
      <c r="IU55" s="1349"/>
      <c r="IV55" s="1349"/>
      <c r="IW55" s="1349"/>
      <c r="IX55" s="1349"/>
      <c r="IY55" s="1349"/>
      <c r="IZ55" s="1349"/>
      <c r="JA55" s="1349"/>
      <c r="JB55" s="1349"/>
      <c r="JC55" s="1349"/>
      <c r="JD55" s="1349"/>
      <c r="JE55" s="1349"/>
      <c r="JF55" s="1349"/>
      <c r="JG55" s="1349"/>
      <c r="JH55" s="1349"/>
      <c r="JI55" s="1349"/>
      <c r="JJ55" s="1349"/>
      <c r="JK55" s="1349"/>
      <c r="JL55" s="1349"/>
      <c r="JM55" s="1349"/>
      <c r="JN55" s="1349"/>
      <c r="JO55" s="1349"/>
      <c r="JP55" s="1349"/>
      <c r="JQ55" s="1349"/>
      <c r="JR55" s="1349"/>
      <c r="JS55" s="1349"/>
      <c r="JT55" s="1349"/>
      <c r="JU55" s="1349"/>
      <c r="JV55" s="1349"/>
      <c r="JW55" s="1349"/>
      <c r="JX55" s="1349"/>
      <c r="JY55" s="1349"/>
      <c r="JZ55" s="1349"/>
      <c r="KA55" s="1349"/>
      <c r="KB55" s="1349"/>
      <c r="KC55" s="1349"/>
      <c r="KD55" s="1349"/>
      <c r="KE55" s="1349"/>
      <c r="KF55" s="1349"/>
      <c r="KG55" s="1349"/>
      <c r="KH55" s="1349"/>
      <c r="KI55" s="1349"/>
      <c r="KJ55" s="1349"/>
      <c r="KK55" s="1349"/>
      <c r="KL55" s="1349"/>
      <c r="KM55" s="1349"/>
      <c r="KN55" s="1349"/>
      <c r="KO55" s="1349"/>
      <c r="KP55" s="1349"/>
      <c r="KQ55" s="1349"/>
      <c r="KR55" s="1349"/>
      <c r="KS55" s="1349"/>
      <c r="KT55" s="1349"/>
      <c r="KU55" s="1349"/>
      <c r="KV55" s="1349"/>
      <c r="KW55" s="1349"/>
      <c r="KX55" s="1349"/>
      <c r="KY55" s="1349"/>
      <c r="KZ55" s="1349"/>
      <c r="LA55" s="1349"/>
      <c r="LB55" s="1349"/>
      <c r="LC55" s="1349"/>
      <c r="LD55" s="1349"/>
      <c r="LE55" s="1349"/>
      <c r="LF55" s="1349"/>
      <c r="LG55" s="1349"/>
      <c r="LH55" s="1349"/>
      <c r="LI55" s="1349"/>
      <c r="LJ55" s="1349"/>
      <c r="LK55" s="1349"/>
      <c r="LL55" s="1349"/>
      <c r="LM55" s="1349"/>
      <c r="LN55" s="1349"/>
      <c r="LO55" s="1349"/>
      <c r="LP55" s="1349"/>
      <c r="LQ55" s="1349"/>
      <c r="LR55" s="1349"/>
      <c r="LS55" s="1349"/>
      <c r="LT55" s="1349"/>
      <c r="LU55" s="1349"/>
      <c r="LV55" s="1349"/>
      <c r="LW55" s="1349"/>
      <c r="LX55" s="1349"/>
      <c r="LY55" s="1349"/>
      <c r="LZ55" s="1349"/>
      <c r="MA55" s="1349"/>
      <c r="MB55" s="1349"/>
      <c r="MC55" s="1349"/>
      <c r="MD55" s="1349"/>
      <c r="ME55" s="1349"/>
      <c r="MF55" s="1349"/>
      <c r="MG55" s="1349"/>
      <c r="MH55" s="1349"/>
      <c r="MI55" s="1349"/>
      <c r="MJ55" s="1349"/>
      <c r="MK55" s="1349"/>
      <c r="ML55" s="1349"/>
      <c r="MM55" s="1349"/>
      <c r="MN55" s="1349"/>
      <c r="MO55" s="1349"/>
      <c r="MP55" s="1349"/>
      <c r="MQ55" s="1349"/>
      <c r="MR55" s="1349"/>
      <c r="MS55" s="1349"/>
      <c r="MT55" s="1349"/>
      <c r="MU55" s="1349"/>
      <c r="MV55" s="1349"/>
      <c r="MW55" s="1349"/>
      <c r="MX55" s="1349"/>
      <c r="MY55" s="1349"/>
      <c r="MZ55" s="1349"/>
      <c r="NA55" s="1349"/>
      <c r="NB55" s="1349"/>
      <c r="NC55" s="1349"/>
      <c r="ND55" s="1349"/>
      <c r="NE55" s="1349"/>
      <c r="NF55" s="1349"/>
      <c r="NG55" s="1349"/>
      <c r="NH55" s="1349"/>
      <c r="NI55" s="1349"/>
      <c r="NJ55" s="1349"/>
      <c r="NK55" s="1349"/>
      <c r="NL55" s="1349"/>
      <c r="NM55" s="1349"/>
      <c r="NN55" s="1349"/>
      <c r="NO55" s="1349"/>
      <c r="NP55" s="1349"/>
      <c r="NQ55" s="1349"/>
      <c r="NR55" s="1349"/>
      <c r="NS55" s="1349"/>
      <c r="NT55" s="1349"/>
      <c r="NU55" s="1349"/>
      <c r="NV55" s="1349"/>
      <c r="NW55" s="1349"/>
      <c r="NX55" s="1349"/>
      <c r="NY55" s="1349"/>
      <c r="NZ55" s="1349"/>
      <c r="OA55" s="1349"/>
      <c r="OB55" s="1349"/>
      <c r="OC55" s="1349"/>
      <c r="OD55" s="1349"/>
      <c r="OE55" s="1349"/>
      <c r="OF55" s="1349"/>
      <c r="OG55" s="1349"/>
      <c r="OH55" s="1349"/>
      <c r="OI55" s="1349"/>
      <c r="OJ55" s="1349"/>
      <c r="OK55" s="1349"/>
      <c r="OL55" s="1349"/>
      <c r="OM55" s="1349"/>
      <c r="ON55" s="1349"/>
      <c r="OO55" s="1349"/>
      <c r="OP55" s="1349"/>
      <c r="OQ55" s="1349"/>
      <c r="OR55" s="1349"/>
      <c r="OS55" s="1349"/>
      <c r="OT55" s="1349"/>
      <c r="OU55" s="1349"/>
      <c r="OV55" s="1349"/>
      <c r="OW55" s="1349"/>
      <c r="OX55" s="1349"/>
      <c r="OY55" s="1349"/>
      <c r="OZ55" s="1349"/>
      <c r="PA55" s="1349"/>
      <c r="PB55" s="1349"/>
      <c r="PC55" s="1349"/>
      <c r="PD55" s="1349"/>
      <c r="PE55" s="1349"/>
      <c r="PF55" s="1349"/>
      <c r="PG55" s="1349"/>
      <c r="PH55" s="1349"/>
      <c r="PI55" s="1349"/>
      <c r="PJ55" s="1349"/>
      <c r="PK55" s="1349"/>
      <c r="PL55" s="1349"/>
      <c r="PM55" s="1349"/>
      <c r="PN55" s="1349"/>
      <c r="PO55" s="1349"/>
      <c r="PP55" s="1349"/>
      <c r="PQ55" s="1349"/>
      <c r="PR55" s="1349"/>
      <c r="PS55" s="1349"/>
      <c r="PT55" s="1349"/>
      <c r="PU55" s="1349"/>
      <c r="PV55" s="1349"/>
      <c r="PW55" s="1349"/>
      <c r="PX55" s="1349"/>
      <c r="PY55" s="1349"/>
      <c r="PZ55" s="1349"/>
      <c r="QA55" s="1349"/>
      <c r="QB55" s="1349"/>
      <c r="QC55" s="1349"/>
      <c r="QD55" s="1349"/>
      <c r="QE55" s="1349"/>
      <c r="QF55" s="1349"/>
      <c r="QG55" s="1349"/>
      <c r="QH55" s="1349"/>
      <c r="QI55" s="1349"/>
      <c r="QJ55" s="1349"/>
      <c r="QK55" s="1349"/>
      <c r="QL55" s="1349"/>
      <c r="QM55" s="1349"/>
      <c r="QN55" s="1349"/>
      <c r="QO55" s="1349"/>
      <c r="QP55" s="1349"/>
      <c r="QQ55" s="1349"/>
      <c r="QR55" s="1349"/>
      <c r="QS55" s="1349"/>
      <c r="QT55" s="1349"/>
      <c r="QU55" s="1349"/>
      <c r="QV55" s="1349"/>
      <c r="QW55" s="1349"/>
      <c r="QX55" s="1349"/>
      <c r="QY55" s="1349"/>
      <c r="QZ55" s="1349"/>
      <c r="RA55" s="1349"/>
      <c r="RB55" s="1349"/>
      <c r="RC55" s="1349"/>
      <c r="RD55" s="1349"/>
      <c r="RE55" s="1349"/>
      <c r="RF55" s="1349"/>
      <c r="RG55" s="1349"/>
      <c r="RH55" s="1349"/>
      <c r="RI55" s="1349"/>
      <c r="RJ55" s="1349"/>
      <c r="RK55" s="1349"/>
      <c r="RL55" s="1349"/>
      <c r="RM55" s="1349"/>
      <c r="RN55" s="1349"/>
      <c r="RO55" s="1349"/>
      <c r="RP55" s="1349"/>
      <c r="RQ55" s="1349"/>
      <c r="RR55" s="1349"/>
      <c r="RS55" s="1349"/>
      <c r="RT55" s="1349"/>
      <c r="RU55" s="1349"/>
      <c r="RV55" s="1349"/>
      <c r="RW55" s="1349"/>
      <c r="RX55" s="1349"/>
      <c r="RY55" s="1349"/>
      <c r="RZ55" s="1349"/>
      <c r="SA55" s="1349"/>
      <c r="SB55" s="1349"/>
      <c r="SC55" s="1349"/>
      <c r="SD55" s="1349"/>
      <c r="SE55" s="1349"/>
      <c r="SF55" s="1349"/>
      <c r="SG55" s="1349"/>
      <c r="SH55" s="1349"/>
      <c r="SI55" s="1349"/>
      <c r="SJ55" s="1349"/>
      <c r="SK55" s="1349"/>
      <c r="SL55" s="1349"/>
      <c r="SM55" s="1349"/>
      <c r="SN55" s="1349"/>
      <c r="SO55" s="1349"/>
      <c r="SP55" s="1349"/>
      <c r="SQ55" s="1349"/>
      <c r="SR55" s="1349"/>
      <c r="SS55" s="1349"/>
      <c r="ST55" s="1349"/>
      <c r="SU55" s="1349"/>
      <c r="SV55" s="1349"/>
      <c r="SW55" s="1349"/>
      <c r="SX55" s="1349"/>
      <c r="SY55" s="1349"/>
      <c r="SZ55" s="1349"/>
      <c r="TA55" s="1349"/>
      <c r="TB55" s="1349"/>
      <c r="TC55" s="1349"/>
      <c r="TD55" s="1349"/>
      <c r="TE55" s="1349"/>
      <c r="TF55" s="1349"/>
      <c r="TG55" s="1349"/>
      <c r="TH55" s="1349"/>
      <c r="TI55" s="1349"/>
      <c r="TJ55" s="1349"/>
      <c r="TK55" s="1349"/>
      <c r="TL55" s="1349"/>
      <c r="TM55" s="1349"/>
      <c r="TN55" s="1349"/>
      <c r="TO55" s="1349"/>
      <c r="TP55" s="1349"/>
      <c r="TQ55" s="1349"/>
      <c r="TR55" s="1349"/>
      <c r="TS55" s="1349"/>
      <c r="TT55" s="1349"/>
      <c r="TU55" s="1349"/>
      <c r="TV55" s="1349"/>
      <c r="TW55" s="1349"/>
      <c r="TX55" s="1349"/>
      <c r="TY55" s="1349"/>
      <c r="TZ55" s="1349"/>
      <c r="UA55" s="1349"/>
      <c r="UB55" s="1349"/>
      <c r="UC55" s="1349"/>
      <c r="UD55" s="1349"/>
      <c r="UE55" s="1349"/>
      <c r="UF55" s="1349"/>
      <c r="UG55" s="1349"/>
      <c r="UH55" s="1349"/>
      <c r="UI55" s="1349"/>
      <c r="UJ55" s="1349"/>
      <c r="UK55" s="1349"/>
      <c r="UL55" s="1349"/>
      <c r="UM55" s="1349"/>
      <c r="UN55" s="1349"/>
      <c r="UO55" s="1349"/>
      <c r="UP55" s="1349"/>
      <c r="UQ55" s="1349"/>
      <c r="UR55" s="1349"/>
      <c r="US55" s="1349"/>
      <c r="UT55" s="1349"/>
      <c r="UU55" s="1349"/>
      <c r="UV55" s="1349"/>
      <c r="UW55" s="1349"/>
      <c r="UX55" s="1349"/>
      <c r="UY55" s="1349"/>
      <c r="UZ55" s="1349"/>
      <c r="VA55" s="1349"/>
      <c r="VB55" s="1349"/>
      <c r="VC55" s="1349"/>
      <c r="VD55" s="1349"/>
      <c r="VE55" s="1349"/>
      <c r="VF55" s="1349"/>
      <c r="VG55" s="1349"/>
      <c r="VH55" s="1349"/>
      <c r="VI55" s="1349"/>
      <c r="VJ55" s="1349"/>
      <c r="VK55" s="1349"/>
      <c r="VL55" s="1349"/>
      <c r="VM55" s="1349"/>
      <c r="VN55" s="1349"/>
      <c r="VO55" s="1349"/>
      <c r="VP55" s="1349"/>
      <c r="VQ55" s="1349"/>
      <c r="VR55" s="1349"/>
      <c r="VS55" s="1349"/>
      <c r="VT55" s="1349"/>
      <c r="VU55" s="1349"/>
      <c r="VV55" s="1349"/>
      <c r="VW55" s="1349"/>
      <c r="VX55" s="1349"/>
      <c r="VY55" s="1349"/>
      <c r="VZ55" s="1349"/>
      <c r="WA55" s="1349"/>
      <c r="WB55" s="1349"/>
      <c r="WC55" s="1349"/>
      <c r="WD55" s="1349"/>
      <c r="WE55" s="1349"/>
      <c r="WF55" s="1349"/>
      <c r="WG55" s="1349"/>
      <c r="WH55" s="1349"/>
      <c r="WI55" s="1349"/>
      <c r="WJ55" s="1349"/>
      <c r="WK55" s="1349"/>
      <c r="WL55" s="1349"/>
      <c r="WM55" s="1349"/>
      <c r="WN55" s="1349"/>
      <c r="WO55" s="1349"/>
      <c r="WP55" s="1349"/>
      <c r="WQ55" s="1349"/>
      <c r="WR55" s="1349"/>
      <c r="WS55" s="1349"/>
      <c r="WT55" s="1349"/>
      <c r="WU55" s="1349"/>
      <c r="WV55" s="1349"/>
      <c r="WW55" s="1349"/>
      <c r="WX55" s="1349"/>
      <c r="WY55" s="1349"/>
      <c r="WZ55" s="1349"/>
      <c r="XA55" s="1349"/>
      <c r="XB55" s="1349"/>
      <c r="XC55" s="1349"/>
      <c r="XD55" s="1349"/>
      <c r="XE55" s="1349"/>
      <c r="XF55" s="1349"/>
      <c r="XG55" s="1349"/>
      <c r="XH55" s="1349"/>
      <c r="XI55" s="1349"/>
      <c r="XJ55" s="1349"/>
      <c r="XK55" s="1349"/>
      <c r="XL55" s="1349"/>
      <c r="XM55" s="1349"/>
      <c r="XN55" s="1349"/>
      <c r="XO55" s="1349"/>
      <c r="XP55" s="1349"/>
      <c r="XQ55" s="1349"/>
      <c r="XR55" s="1349"/>
      <c r="XS55" s="1349"/>
      <c r="XT55" s="1349"/>
      <c r="XU55" s="1349"/>
      <c r="XV55" s="1349"/>
      <c r="XW55" s="1349"/>
      <c r="XX55" s="1349"/>
      <c r="XY55" s="1349"/>
      <c r="XZ55" s="1349"/>
      <c r="YA55" s="1349"/>
      <c r="YB55" s="1349"/>
      <c r="YC55" s="1349"/>
      <c r="YD55" s="1349"/>
      <c r="YE55" s="1349"/>
      <c r="YF55" s="1349"/>
      <c r="YG55" s="1349"/>
      <c r="YH55" s="1349"/>
      <c r="YI55" s="1349"/>
      <c r="YJ55" s="1349"/>
      <c r="YK55" s="1349"/>
      <c r="YL55" s="1349"/>
      <c r="YM55" s="1349"/>
      <c r="YN55" s="1349"/>
      <c r="YO55" s="1349"/>
      <c r="YP55" s="1349"/>
      <c r="YQ55" s="1349"/>
      <c r="YR55" s="1349"/>
      <c r="YS55" s="1349"/>
      <c r="YT55" s="1349"/>
      <c r="YU55" s="1349"/>
      <c r="YV55" s="1349"/>
      <c r="YW55" s="1349"/>
      <c r="YX55" s="1349"/>
      <c r="YY55" s="1349"/>
      <c r="YZ55" s="1349"/>
      <c r="ZA55" s="1349"/>
      <c r="ZB55" s="1349"/>
      <c r="ZC55" s="1349"/>
      <c r="ZD55" s="1349"/>
      <c r="ZE55" s="1349"/>
      <c r="ZF55" s="1349"/>
      <c r="ZG55" s="1349"/>
      <c r="ZH55" s="1349"/>
      <c r="ZI55" s="1349"/>
      <c r="ZJ55" s="1349"/>
      <c r="ZK55" s="1349"/>
      <c r="ZL55" s="1349"/>
      <c r="ZM55" s="1349"/>
      <c r="ZN55" s="1349"/>
      <c r="ZO55" s="1349"/>
      <c r="ZP55" s="1349"/>
      <c r="ZQ55" s="1349"/>
      <c r="ZR55" s="1349"/>
      <c r="ZS55" s="1349"/>
      <c r="ZT55" s="1349"/>
      <c r="ZU55" s="1349"/>
      <c r="ZV55" s="1349"/>
      <c r="ZW55" s="1349"/>
      <c r="ZX55" s="1349"/>
      <c r="ZY55" s="1349"/>
      <c r="ZZ55" s="1349"/>
      <c r="AAA55" s="1349"/>
      <c r="AAB55" s="1349"/>
      <c r="AAC55" s="1349"/>
      <c r="AAD55" s="1349"/>
      <c r="AAE55" s="1349"/>
      <c r="AAF55" s="1349"/>
      <c r="AAG55" s="1349"/>
      <c r="AAH55" s="1349"/>
      <c r="AAI55" s="1349"/>
      <c r="AAJ55" s="1349"/>
      <c r="AAK55" s="1349"/>
      <c r="AAL55" s="1349"/>
      <c r="AAM55" s="1349"/>
      <c r="AAN55" s="1349"/>
      <c r="AAO55" s="1349"/>
      <c r="AAP55" s="1349"/>
      <c r="AAQ55" s="1349"/>
      <c r="AAR55" s="1349"/>
      <c r="AAS55" s="1349"/>
      <c r="AAT55" s="1349"/>
      <c r="AAU55" s="1349"/>
      <c r="AAV55" s="1349"/>
      <c r="AAW55" s="1349"/>
      <c r="AAX55" s="1349"/>
      <c r="AAY55" s="1349"/>
      <c r="AAZ55" s="1349"/>
      <c r="ABA55" s="1349"/>
      <c r="ABB55" s="1349"/>
      <c r="ABC55" s="1349"/>
      <c r="ABD55" s="1349"/>
      <c r="ABE55" s="1349"/>
      <c r="ABF55" s="1349"/>
      <c r="ABG55" s="1349"/>
      <c r="ABH55" s="1349"/>
      <c r="ABI55" s="1349"/>
      <c r="ABJ55" s="1349"/>
      <c r="ABK55" s="1349"/>
      <c r="ABL55" s="1349"/>
      <c r="ABM55" s="1349"/>
      <c r="ABN55" s="1349"/>
      <c r="ABO55" s="1349"/>
      <c r="ABP55" s="1349"/>
      <c r="ABQ55" s="1349"/>
      <c r="ABR55" s="1349"/>
      <c r="ABS55" s="1349"/>
      <c r="ABT55" s="1349"/>
      <c r="ABU55" s="1349"/>
      <c r="ABV55" s="1349"/>
      <c r="ABW55" s="1349"/>
      <c r="ABX55" s="1349"/>
      <c r="ABY55" s="1349"/>
      <c r="ABZ55" s="1349"/>
      <c r="ACA55" s="1349"/>
      <c r="ACB55" s="1349"/>
      <c r="ACC55" s="1349"/>
      <c r="ACD55" s="1349"/>
      <c r="ACE55" s="1349"/>
      <c r="ACF55" s="1349"/>
      <c r="ACG55" s="1349"/>
      <c r="ACH55" s="1349"/>
      <c r="ACI55" s="1349"/>
      <c r="ACJ55" s="1349"/>
      <c r="ACK55" s="1349"/>
      <c r="ACL55" s="1349"/>
      <c r="ACM55" s="1349"/>
      <c r="ACN55" s="1349"/>
      <c r="ACO55" s="1349"/>
      <c r="ACP55" s="1349"/>
      <c r="ACQ55" s="1349"/>
      <c r="ACR55" s="1349"/>
      <c r="ACS55" s="1349"/>
      <c r="ACT55" s="1349"/>
      <c r="ACU55" s="1349"/>
      <c r="ACV55" s="1349"/>
      <c r="ACW55" s="1349"/>
      <c r="ACX55" s="1349"/>
      <c r="ACY55" s="1349"/>
      <c r="ACZ55" s="1349"/>
      <c r="ADA55" s="1349"/>
      <c r="ADB55" s="1349"/>
      <c r="ADC55" s="1349"/>
      <c r="ADD55" s="1349"/>
      <c r="ADE55" s="1349"/>
      <c r="ADF55" s="1349"/>
      <c r="ADG55" s="1349"/>
      <c r="ADH55" s="1349"/>
      <c r="ADI55" s="1349"/>
      <c r="ADJ55" s="1349"/>
      <c r="ADK55" s="1349"/>
      <c r="ADL55" s="1349"/>
      <c r="ADM55" s="1349"/>
      <c r="ADN55" s="1349"/>
      <c r="ADO55" s="1349"/>
      <c r="ADP55" s="1349"/>
      <c r="ADQ55" s="1349"/>
      <c r="ADR55" s="1349"/>
      <c r="ADS55" s="1349"/>
      <c r="ADT55" s="1349"/>
      <c r="ADU55" s="1349"/>
      <c r="ADV55" s="1349"/>
      <c r="ADW55" s="1349"/>
      <c r="ADX55" s="1349"/>
      <c r="ADY55" s="1349"/>
      <c r="ADZ55" s="1349"/>
      <c r="AEA55" s="1349"/>
      <c r="AEB55" s="1349"/>
      <c r="AEC55" s="1349"/>
      <c r="AED55" s="1349"/>
      <c r="AEE55" s="1349"/>
      <c r="AEF55" s="1349"/>
      <c r="AEG55" s="1349"/>
      <c r="AEH55" s="1349"/>
      <c r="AEI55" s="1349"/>
      <c r="AEJ55" s="1349"/>
      <c r="AEK55" s="1349"/>
      <c r="AEL55" s="1349"/>
      <c r="AEM55" s="1349"/>
      <c r="AEN55" s="1349"/>
      <c r="AEO55" s="1349"/>
      <c r="AEP55" s="1349"/>
      <c r="AEQ55" s="1349"/>
      <c r="AER55" s="1349"/>
      <c r="AES55" s="1349"/>
      <c r="AET55" s="1349"/>
      <c r="AEU55" s="1349"/>
      <c r="AEV55" s="1349"/>
      <c r="AEW55" s="1349"/>
      <c r="AEX55" s="1349"/>
      <c r="AEY55" s="1349"/>
      <c r="AEZ55" s="1349"/>
      <c r="AFA55" s="1349"/>
      <c r="AFB55" s="1349"/>
      <c r="AFC55" s="1349"/>
      <c r="AFD55" s="1349"/>
      <c r="AFE55" s="1349"/>
      <c r="AFF55" s="1349"/>
      <c r="AFG55" s="1349"/>
      <c r="AFH55" s="1349"/>
      <c r="AFI55" s="1349"/>
      <c r="AFJ55" s="1349"/>
      <c r="AFK55" s="1349"/>
      <c r="AFL55" s="1349"/>
      <c r="AFM55" s="1349"/>
      <c r="AFN55" s="1349"/>
      <c r="AFO55" s="1349"/>
      <c r="AFP55" s="1349"/>
      <c r="AFQ55" s="1349"/>
      <c r="AFR55" s="1349"/>
      <c r="AFS55" s="1349"/>
      <c r="AFT55" s="1349"/>
      <c r="AFU55" s="1349"/>
      <c r="AFV55" s="1349"/>
      <c r="AFW55" s="1349"/>
      <c r="AFX55" s="1349"/>
      <c r="AFY55" s="1349"/>
      <c r="AFZ55" s="1349"/>
      <c r="AGA55" s="1349"/>
      <c r="AGB55" s="1349"/>
      <c r="AGC55" s="1349"/>
      <c r="AGD55" s="1349"/>
      <c r="AGE55" s="1349"/>
      <c r="AGF55" s="1349"/>
      <c r="AGG55" s="1349"/>
      <c r="AGH55" s="1349"/>
      <c r="AGI55" s="1349"/>
      <c r="AGJ55" s="1349"/>
      <c r="AGK55" s="1349"/>
      <c r="AGL55" s="1349"/>
      <c r="AGM55" s="1349"/>
      <c r="AGN55" s="1349"/>
      <c r="AGO55" s="1349"/>
      <c r="AGP55" s="1349"/>
      <c r="AGQ55" s="1349"/>
      <c r="AGR55" s="1349"/>
      <c r="AGS55" s="1349"/>
      <c r="AGT55" s="1349"/>
      <c r="AGU55" s="1349"/>
      <c r="AGV55" s="1349"/>
      <c r="AGW55" s="1349"/>
      <c r="AGX55" s="1349"/>
      <c r="AGY55" s="1349"/>
      <c r="AGZ55" s="1349"/>
      <c r="AHA55" s="1349"/>
      <c r="AHB55" s="1349"/>
      <c r="AHC55" s="1349"/>
      <c r="AHD55" s="1349"/>
      <c r="AHE55" s="1349"/>
      <c r="AHF55" s="1349"/>
      <c r="AHG55" s="1349"/>
      <c r="AHH55" s="1349"/>
      <c r="AHI55" s="1349"/>
      <c r="AHJ55" s="1349"/>
      <c r="AHK55" s="1349"/>
      <c r="AHL55" s="1349"/>
      <c r="AHM55" s="1349"/>
      <c r="AHN55" s="1349"/>
      <c r="AHO55" s="1349"/>
      <c r="AHP55" s="1349"/>
      <c r="AHQ55" s="1349"/>
      <c r="AHR55" s="1349"/>
      <c r="AHS55" s="1349"/>
      <c r="AHT55" s="1349"/>
      <c r="AHU55" s="1349"/>
      <c r="AHV55" s="1349"/>
      <c r="AHW55" s="1349"/>
      <c r="AHX55" s="1349"/>
      <c r="AHY55" s="1349"/>
      <c r="AHZ55" s="1349"/>
      <c r="AIA55" s="1349"/>
      <c r="AIB55" s="1349"/>
      <c r="AIC55" s="1349"/>
      <c r="AID55" s="1349"/>
      <c r="AIE55" s="1349"/>
      <c r="AIF55" s="1349"/>
      <c r="AIG55" s="1349"/>
      <c r="AIH55" s="1349"/>
      <c r="AII55" s="1349"/>
      <c r="AIJ55" s="1349"/>
      <c r="AIK55" s="1349"/>
      <c r="AIL55" s="1349"/>
      <c r="AIM55" s="1349"/>
      <c r="AIN55" s="1349"/>
      <c r="AIO55" s="1349"/>
      <c r="AIP55" s="1349"/>
      <c r="AIQ55" s="1349"/>
      <c r="AIR55" s="1349"/>
      <c r="AIS55" s="1349"/>
      <c r="AIT55" s="1349"/>
      <c r="AIU55" s="1349"/>
      <c r="AIV55" s="1349"/>
      <c r="AIW55" s="1349"/>
      <c r="AIX55" s="1349"/>
      <c r="AIY55" s="1349"/>
      <c r="AIZ55" s="1349"/>
      <c r="AJA55" s="1349"/>
      <c r="AJB55" s="1349"/>
      <c r="AJC55" s="1349"/>
      <c r="AJD55" s="1349"/>
      <c r="AJE55" s="1349"/>
      <c r="AJF55" s="1349"/>
      <c r="AJG55" s="1349"/>
      <c r="AJH55" s="1349"/>
      <c r="AJI55" s="1349"/>
      <c r="AJJ55" s="1349"/>
      <c r="AJK55" s="1349"/>
      <c r="AJL55" s="1349"/>
      <c r="AJM55" s="1349"/>
      <c r="AJN55" s="1349"/>
      <c r="AJO55" s="1349"/>
      <c r="AJP55" s="1349"/>
      <c r="AJQ55" s="1349"/>
      <c r="AJR55" s="1349"/>
      <c r="AJS55" s="1349"/>
      <c r="AJT55" s="1349"/>
      <c r="AJU55" s="1349"/>
      <c r="AJV55" s="1349"/>
      <c r="AJW55" s="1349"/>
      <c r="AJX55" s="1349"/>
      <c r="AJY55" s="1349"/>
      <c r="AJZ55" s="1349"/>
      <c r="AKA55" s="1349"/>
      <c r="AKB55" s="1349"/>
      <c r="AKC55" s="1349"/>
      <c r="AKD55" s="1349"/>
      <c r="AKE55" s="1349"/>
      <c r="AKF55" s="1349"/>
      <c r="AKG55" s="1349"/>
      <c r="AKH55" s="1349"/>
      <c r="AKI55" s="1349"/>
      <c r="AKJ55" s="1349"/>
      <c r="AKK55" s="1349"/>
      <c r="AKL55" s="1349"/>
      <c r="AKM55" s="1349"/>
      <c r="AKN55" s="1349"/>
      <c r="AKO55" s="1349"/>
      <c r="AKP55" s="1349"/>
      <c r="AKQ55" s="1349"/>
      <c r="AKR55" s="1349"/>
      <c r="AKS55" s="1349"/>
      <c r="AKT55" s="1349"/>
      <c r="AKU55" s="1349"/>
      <c r="AKV55" s="1349"/>
      <c r="AKW55" s="1349"/>
      <c r="AKX55" s="1349"/>
      <c r="AKY55" s="1349"/>
      <c r="AKZ55" s="1349"/>
      <c r="ALA55" s="1349"/>
      <c r="ALB55" s="1349"/>
      <c r="ALC55" s="1349"/>
      <c r="ALD55" s="1349"/>
      <c r="ALE55" s="1349"/>
      <c r="ALF55" s="1349"/>
      <c r="ALG55" s="1349"/>
      <c r="ALH55" s="1349"/>
      <c r="ALI55" s="1349"/>
      <c r="ALJ55" s="1349"/>
      <c r="ALK55" s="1349"/>
      <c r="ALL55" s="1349"/>
      <c r="ALM55" s="1349"/>
      <c r="ALN55" s="1349"/>
      <c r="ALO55" s="1349"/>
      <c r="ALP55" s="1349"/>
      <c r="ALQ55" s="1349"/>
      <c r="ALR55" s="1349"/>
      <c r="ALS55" s="1349"/>
      <c r="ALT55" s="1349"/>
      <c r="ALU55" s="1349"/>
      <c r="ALV55" s="1349"/>
      <c r="ALW55" s="1349"/>
      <c r="ALX55" s="1349"/>
      <c r="ALY55" s="1349"/>
      <c r="ALZ55" s="1349"/>
      <c r="AMA55" s="1349"/>
      <c r="AMB55" s="1349"/>
      <c r="AMC55" s="1349"/>
      <c r="AMD55" s="1349"/>
      <c r="AME55" s="1349"/>
      <c r="AMF55" s="1349"/>
      <c r="AMG55" s="1349"/>
      <c r="AMH55" s="1349"/>
      <c r="AMI55" s="1349"/>
      <c r="AMJ55" s="1349"/>
      <c r="AMK55" s="1349"/>
      <c r="AML55" s="1349"/>
      <c r="AMM55" s="1349"/>
      <c r="AMN55" s="1349"/>
      <c r="AMO55" s="1349"/>
      <c r="AMP55" s="1349"/>
      <c r="AMQ55" s="1349"/>
      <c r="AMR55" s="1349"/>
      <c r="AMS55" s="1349"/>
      <c r="AMT55" s="1349"/>
      <c r="AMU55" s="1349"/>
      <c r="AMV55" s="1349"/>
      <c r="AMW55" s="1349"/>
      <c r="AMX55" s="1349"/>
      <c r="AMY55" s="1349"/>
      <c r="AMZ55" s="1349"/>
      <c r="ANA55" s="1349"/>
      <c r="ANB55" s="1349"/>
      <c r="ANC55" s="1349"/>
      <c r="AND55" s="1349"/>
      <c r="ANE55" s="1349"/>
      <c r="ANF55" s="1349"/>
      <c r="ANG55" s="1349"/>
      <c r="ANH55" s="1349"/>
      <c r="ANI55" s="1349"/>
      <c r="ANJ55" s="1349"/>
      <c r="ANK55" s="1349"/>
      <c r="ANL55" s="1349"/>
      <c r="ANM55" s="1349"/>
      <c r="ANN55" s="1349"/>
      <c r="ANO55" s="1349"/>
      <c r="ANP55" s="1349"/>
      <c r="ANQ55" s="1349"/>
      <c r="ANR55" s="1349"/>
      <c r="ANS55" s="1349"/>
      <c r="ANT55" s="1349"/>
      <c r="ANU55" s="1349"/>
      <c r="ANV55" s="1349"/>
      <c r="ANW55" s="1349"/>
      <c r="ANX55" s="1349"/>
      <c r="ANY55" s="1349"/>
      <c r="ANZ55" s="1349"/>
      <c r="AOA55" s="1349"/>
      <c r="AOB55" s="1349"/>
      <c r="AOC55" s="1349"/>
      <c r="AOD55" s="1349"/>
      <c r="AOE55" s="1349"/>
      <c r="AOF55" s="1349"/>
      <c r="AOG55" s="1349"/>
      <c r="AOH55" s="1349"/>
      <c r="AOI55" s="1349"/>
      <c r="AOJ55" s="1349"/>
      <c r="AOK55" s="1349"/>
      <c r="AOL55" s="1349"/>
      <c r="AOM55" s="1349"/>
      <c r="AON55" s="1349"/>
      <c r="AOO55" s="1349"/>
      <c r="AOP55" s="1349"/>
      <c r="AOQ55" s="1349"/>
      <c r="AOR55" s="1349"/>
      <c r="AOS55" s="1349"/>
      <c r="AOT55" s="1349"/>
      <c r="AOU55" s="1349"/>
      <c r="AOV55" s="1349"/>
      <c r="AOW55" s="1349"/>
      <c r="AOX55" s="1349"/>
      <c r="AOY55" s="1349"/>
      <c r="AOZ55" s="1349"/>
      <c r="APA55" s="1349"/>
      <c r="APB55" s="1349"/>
      <c r="APC55" s="1349"/>
      <c r="APD55" s="1349"/>
      <c r="APE55" s="1349"/>
      <c r="APF55" s="1349"/>
      <c r="APG55" s="1349"/>
      <c r="APH55" s="1349"/>
      <c r="API55" s="1349"/>
      <c r="APJ55" s="1349"/>
      <c r="APK55" s="1349"/>
      <c r="APL55" s="1349"/>
      <c r="APM55" s="1349"/>
      <c r="APN55" s="1349"/>
      <c r="APO55" s="1349"/>
      <c r="APP55" s="1349"/>
      <c r="APQ55" s="1349"/>
      <c r="APR55" s="1349"/>
      <c r="APS55" s="1349"/>
      <c r="APT55" s="1349"/>
      <c r="APU55" s="1349"/>
      <c r="APV55" s="1349"/>
      <c r="APW55" s="1349"/>
      <c r="APX55" s="1349"/>
      <c r="APY55" s="1349"/>
      <c r="APZ55" s="1349"/>
      <c r="AQA55" s="1349"/>
      <c r="AQB55" s="1349"/>
      <c r="AQC55" s="1349"/>
      <c r="AQD55" s="1349"/>
      <c r="AQE55" s="1349"/>
      <c r="AQF55" s="1349"/>
      <c r="AQG55" s="1349"/>
      <c r="AQH55" s="1349"/>
      <c r="AQI55" s="1349"/>
      <c r="AQJ55" s="1349"/>
      <c r="AQK55" s="1349"/>
      <c r="AQL55" s="1349"/>
      <c r="AQM55" s="1349"/>
      <c r="AQN55" s="1349"/>
      <c r="AQO55" s="1349"/>
      <c r="AQP55" s="1349"/>
      <c r="AQQ55" s="1349"/>
      <c r="AQR55" s="1349"/>
      <c r="AQS55" s="1349"/>
      <c r="AQT55" s="1349"/>
      <c r="AQU55" s="1349"/>
      <c r="AQV55" s="1349"/>
      <c r="AQW55" s="1349"/>
      <c r="AQX55" s="1349"/>
      <c r="AQY55" s="1349"/>
      <c r="AQZ55" s="1349"/>
      <c r="ARA55" s="1349"/>
      <c r="ARB55" s="1349"/>
      <c r="ARC55" s="1349"/>
      <c r="ARD55" s="1349"/>
      <c r="ARE55" s="1349"/>
      <c r="ARF55" s="1349"/>
      <c r="ARG55" s="1349"/>
      <c r="ARH55" s="1349"/>
      <c r="ARI55" s="1349"/>
      <c r="ARJ55" s="1349"/>
      <c r="ARK55" s="1349"/>
      <c r="ARL55" s="1349"/>
      <c r="ARM55" s="1349"/>
      <c r="ARN55" s="1349"/>
      <c r="ARO55" s="1349"/>
      <c r="ARP55" s="1349"/>
      <c r="ARQ55" s="1349"/>
      <c r="ARR55" s="1349"/>
      <c r="ARS55" s="1349"/>
      <c r="ART55" s="1349"/>
      <c r="ARU55" s="1349"/>
      <c r="ARV55" s="1349"/>
      <c r="ARW55" s="1349"/>
      <c r="ARX55" s="1349"/>
      <c r="ARY55" s="1349"/>
      <c r="ARZ55" s="1349"/>
      <c r="ASA55" s="1349"/>
      <c r="ASB55" s="1349"/>
      <c r="ASC55" s="1349"/>
      <c r="ASD55" s="1349"/>
      <c r="ASE55" s="1349"/>
      <c r="ASF55" s="1349"/>
      <c r="ASG55" s="1349"/>
      <c r="ASH55" s="1349"/>
      <c r="ASI55" s="1349"/>
      <c r="ASJ55" s="1349"/>
      <c r="ASK55" s="1349"/>
      <c r="ASL55" s="1349"/>
      <c r="ASM55" s="1349"/>
      <c r="ASN55" s="1349"/>
      <c r="ASO55" s="1349"/>
      <c r="ASP55" s="1349"/>
      <c r="ASQ55" s="1349"/>
      <c r="ASR55" s="1349"/>
      <c r="ASS55" s="1349"/>
      <c r="AST55" s="1349"/>
      <c r="ASU55" s="1349"/>
      <c r="ASV55" s="1349"/>
      <c r="ASW55" s="1349"/>
      <c r="ASX55" s="1349"/>
      <c r="ASY55" s="1349"/>
      <c r="ASZ55" s="1349"/>
      <c r="ATA55" s="1349"/>
      <c r="ATB55" s="1349"/>
      <c r="ATC55" s="1349"/>
      <c r="ATD55" s="1349"/>
      <c r="ATE55" s="1349"/>
      <c r="ATF55" s="1349"/>
      <c r="ATG55" s="1349"/>
      <c r="ATH55" s="1349"/>
      <c r="ATI55" s="1349"/>
      <c r="ATJ55" s="1349"/>
      <c r="ATK55" s="1349"/>
      <c r="ATL55" s="1349"/>
      <c r="ATM55" s="1349"/>
      <c r="ATN55" s="1349"/>
      <c r="ATO55" s="1349"/>
      <c r="ATP55" s="1349"/>
      <c r="ATQ55" s="1349"/>
      <c r="ATR55" s="1349"/>
      <c r="ATS55" s="1349"/>
      <c r="ATT55" s="1349"/>
      <c r="ATU55" s="1349"/>
      <c r="ATV55" s="1349"/>
      <c r="ATW55" s="1349"/>
      <c r="ATX55" s="1349"/>
      <c r="ATY55" s="1349"/>
      <c r="ATZ55" s="1349"/>
      <c r="AUA55" s="1349"/>
      <c r="AUB55" s="1349"/>
      <c r="AUC55" s="1349"/>
      <c r="AUD55" s="1349"/>
      <c r="AUE55" s="1349"/>
      <c r="AUF55" s="1349"/>
      <c r="AUG55" s="1349"/>
      <c r="AUH55" s="1349"/>
      <c r="AUI55" s="1349"/>
      <c r="AUJ55" s="1349"/>
      <c r="AUK55" s="1349"/>
      <c r="AUL55" s="1349"/>
      <c r="AUM55" s="1349"/>
      <c r="AUN55" s="1349"/>
      <c r="AUO55" s="1349"/>
      <c r="AUP55" s="1349"/>
      <c r="AUQ55" s="1349"/>
      <c r="AUR55" s="1349"/>
      <c r="AUS55" s="1349"/>
      <c r="AUT55" s="1349"/>
      <c r="AUU55" s="1349"/>
      <c r="AUV55" s="1349"/>
      <c r="AUW55" s="1349"/>
      <c r="AUX55" s="1349"/>
      <c r="AUY55" s="1349"/>
      <c r="AUZ55" s="1349"/>
      <c r="AVA55" s="1349"/>
      <c r="AVB55" s="1349"/>
      <c r="AVC55" s="1349"/>
      <c r="AVD55" s="1349"/>
      <c r="AVE55" s="1349"/>
      <c r="AVF55" s="1349"/>
      <c r="AVG55" s="1349"/>
      <c r="AVH55" s="1349"/>
      <c r="AVI55" s="1349"/>
      <c r="AVJ55" s="1349"/>
      <c r="AVK55" s="1349"/>
      <c r="AVL55" s="1349"/>
      <c r="AVM55" s="1349"/>
      <c r="AVN55" s="1349"/>
      <c r="AVO55" s="1349"/>
      <c r="AVP55" s="1349"/>
      <c r="AVQ55" s="1349"/>
      <c r="AVR55" s="1349"/>
      <c r="AVS55" s="1349"/>
      <c r="AVT55" s="1349"/>
      <c r="AVU55" s="1349"/>
      <c r="AVV55" s="1349"/>
      <c r="AVW55" s="1349"/>
      <c r="AVX55" s="1349"/>
      <c r="AVY55" s="1349"/>
      <c r="AVZ55" s="1349"/>
      <c r="AWA55" s="1349"/>
      <c r="AWB55" s="1349"/>
      <c r="AWC55" s="1349"/>
      <c r="AWD55" s="1349"/>
      <c r="AWE55" s="1349"/>
      <c r="AWF55" s="1349"/>
      <c r="AWG55" s="1349"/>
      <c r="AWH55" s="1349"/>
      <c r="AWI55" s="1349"/>
      <c r="AWJ55" s="1349"/>
      <c r="AWK55" s="1349"/>
      <c r="AWL55" s="1349"/>
      <c r="AWM55" s="1349"/>
      <c r="AWN55" s="1349"/>
      <c r="AWO55" s="1349"/>
      <c r="AWP55" s="1349"/>
      <c r="AWQ55" s="1349"/>
      <c r="AWR55" s="1349"/>
      <c r="AWS55" s="1349"/>
      <c r="AWT55" s="1349"/>
      <c r="AWU55" s="1349"/>
      <c r="AWV55" s="1349"/>
      <c r="AWW55" s="1349"/>
      <c r="AWX55" s="1349"/>
      <c r="AWY55" s="1349"/>
      <c r="AWZ55" s="1349"/>
      <c r="AXA55" s="1349"/>
      <c r="AXB55" s="1349"/>
      <c r="AXC55" s="1349"/>
      <c r="AXD55" s="1349"/>
      <c r="AXE55" s="1349"/>
      <c r="AXF55" s="1349"/>
      <c r="AXG55" s="1349"/>
      <c r="AXH55" s="1349"/>
      <c r="AXI55" s="1349"/>
      <c r="AXJ55" s="1349"/>
      <c r="AXK55" s="1349"/>
      <c r="AXL55" s="1349"/>
      <c r="AXM55" s="1349"/>
      <c r="AXN55" s="1349"/>
      <c r="AXO55" s="1349"/>
      <c r="AXP55" s="1349"/>
      <c r="AXQ55" s="1349"/>
      <c r="AXR55" s="1349"/>
      <c r="AXS55" s="1349"/>
      <c r="AXT55" s="1349"/>
      <c r="AXU55" s="1349"/>
      <c r="AXV55" s="1349"/>
      <c r="AXW55" s="1349"/>
      <c r="AXX55" s="1349"/>
      <c r="AXY55" s="1349"/>
      <c r="AXZ55" s="1349"/>
      <c r="AYA55" s="1349"/>
      <c r="AYB55" s="1349"/>
      <c r="AYC55" s="1349"/>
      <c r="AYD55" s="1349"/>
      <c r="AYE55" s="1349"/>
      <c r="AYF55" s="1349"/>
      <c r="AYG55" s="1349"/>
      <c r="AYH55" s="1349"/>
      <c r="AYI55" s="1349"/>
      <c r="AYJ55" s="1349"/>
      <c r="AYK55" s="1349"/>
      <c r="AYL55" s="1349"/>
      <c r="AYM55" s="1349"/>
      <c r="AYN55" s="1349"/>
      <c r="AYO55" s="1349"/>
      <c r="AYP55" s="1349"/>
      <c r="AYQ55" s="1349"/>
      <c r="AYR55" s="1349"/>
      <c r="AYS55" s="1349"/>
      <c r="AYT55" s="1349"/>
      <c r="AYU55" s="1349"/>
      <c r="AYV55" s="1349"/>
      <c r="AYW55" s="1349"/>
      <c r="AYX55" s="1349"/>
      <c r="AYY55" s="1349"/>
      <c r="AYZ55" s="1349"/>
      <c r="AZA55" s="1349"/>
      <c r="AZB55" s="1349"/>
      <c r="AZC55" s="1349"/>
      <c r="AZD55" s="1349"/>
      <c r="AZE55" s="1349"/>
      <c r="AZF55" s="1349"/>
      <c r="AZG55" s="1349"/>
      <c r="AZH55" s="1349"/>
      <c r="AZI55" s="1349"/>
      <c r="AZJ55" s="1349"/>
      <c r="AZK55" s="1349"/>
      <c r="AZL55" s="1349"/>
      <c r="AZM55" s="1349"/>
      <c r="AZN55" s="1349"/>
      <c r="AZO55" s="1349"/>
      <c r="AZP55" s="1349"/>
      <c r="AZQ55" s="1349"/>
      <c r="AZR55" s="1349"/>
      <c r="AZS55" s="1349"/>
      <c r="AZT55" s="1349"/>
      <c r="AZU55" s="1349"/>
      <c r="AZV55" s="1349"/>
      <c r="AZW55" s="1349"/>
      <c r="AZX55" s="1349"/>
      <c r="AZY55" s="1349"/>
      <c r="AZZ55" s="1349"/>
      <c r="BAA55" s="1349"/>
      <c r="BAB55" s="1349"/>
      <c r="BAC55" s="1349"/>
      <c r="BAD55" s="1349"/>
      <c r="BAE55" s="1349"/>
      <c r="BAF55" s="1349"/>
      <c r="BAG55" s="1349"/>
      <c r="BAH55" s="1349"/>
      <c r="BAI55" s="1349"/>
      <c r="BAJ55" s="1349"/>
      <c r="BAK55" s="1349"/>
      <c r="BAL55" s="1349"/>
      <c r="BAM55" s="1349"/>
      <c r="BAN55" s="1349"/>
      <c r="BAO55" s="1349"/>
      <c r="BAP55" s="1349"/>
      <c r="BAQ55" s="1349"/>
      <c r="BAR55" s="1349"/>
      <c r="BAS55" s="1349"/>
      <c r="BAT55" s="1349"/>
      <c r="BAU55" s="1349"/>
      <c r="BAV55" s="1349"/>
      <c r="BAW55" s="1349"/>
      <c r="BAX55" s="1349"/>
      <c r="BAY55" s="1349"/>
      <c r="BAZ55" s="1349"/>
      <c r="BBA55" s="1349"/>
      <c r="BBB55" s="1349"/>
      <c r="BBC55" s="1349"/>
      <c r="BBD55" s="1349"/>
      <c r="BBE55" s="1349"/>
      <c r="BBF55" s="1349"/>
      <c r="BBG55" s="1349"/>
      <c r="BBH55" s="1349"/>
      <c r="BBI55" s="1349"/>
      <c r="BBJ55" s="1349"/>
      <c r="BBK55" s="1349"/>
      <c r="BBL55" s="1349"/>
      <c r="BBM55" s="1349"/>
      <c r="BBN55" s="1349"/>
      <c r="BBO55" s="1349"/>
      <c r="BBP55" s="1349"/>
      <c r="BBQ55" s="1349"/>
      <c r="BBR55" s="1349"/>
      <c r="BBS55" s="1349"/>
      <c r="BBT55" s="1349"/>
      <c r="BBU55" s="1349"/>
      <c r="BBV55" s="1349"/>
      <c r="BBW55" s="1349"/>
      <c r="BBX55" s="1349"/>
      <c r="BBY55" s="1349"/>
      <c r="BBZ55" s="1349"/>
      <c r="BCA55" s="1349"/>
      <c r="BCB55" s="1349"/>
      <c r="BCC55" s="1349"/>
      <c r="BCD55" s="1349"/>
      <c r="BCE55" s="1349"/>
      <c r="BCF55" s="1349"/>
      <c r="BCG55" s="1349"/>
      <c r="BCH55" s="1349"/>
      <c r="BCI55" s="1349"/>
      <c r="BCJ55" s="1349"/>
      <c r="BCK55" s="1349"/>
      <c r="BCL55" s="1349"/>
      <c r="BCM55" s="1349"/>
      <c r="BCN55" s="1349"/>
      <c r="BCO55" s="1349"/>
      <c r="BCP55" s="1349"/>
      <c r="BCQ55" s="1349"/>
      <c r="BCR55" s="1349"/>
      <c r="BCS55" s="1349"/>
      <c r="BCT55" s="1349"/>
      <c r="BCU55" s="1349"/>
      <c r="BCV55" s="1349"/>
      <c r="BCW55" s="1349"/>
      <c r="BCX55" s="1349"/>
      <c r="BCY55" s="1349"/>
      <c r="BCZ55" s="1349"/>
      <c r="BDA55" s="1349"/>
      <c r="BDB55" s="1349"/>
      <c r="BDC55" s="1349"/>
      <c r="BDD55" s="1349"/>
      <c r="BDE55" s="1349"/>
      <c r="BDF55" s="1349"/>
      <c r="BDG55" s="1349"/>
      <c r="BDH55" s="1349"/>
      <c r="BDI55" s="1349"/>
      <c r="BDJ55" s="1349"/>
      <c r="BDK55" s="1349"/>
      <c r="BDL55" s="1349"/>
      <c r="BDM55" s="1349"/>
      <c r="BDN55" s="1349"/>
      <c r="BDO55" s="1349"/>
      <c r="BDP55" s="1349"/>
      <c r="BDQ55" s="1349"/>
      <c r="BDR55" s="1349"/>
      <c r="BDS55" s="1349"/>
      <c r="BDT55" s="1349"/>
      <c r="BDU55" s="1349"/>
      <c r="BDV55" s="1349"/>
      <c r="BDW55" s="1349"/>
      <c r="BDX55" s="1349"/>
      <c r="BDY55" s="1349"/>
      <c r="BDZ55" s="1349"/>
      <c r="BEA55" s="1349"/>
      <c r="BEB55" s="1349"/>
      <c r="BEC55" s="1349"/>
      <c r="BED55" s="1349"/>
      <c r="BEE55" s="1349"/>
      <c r="BEF55" s="1349"/>
      <c r="BEG55" s="1349"/>
      <c r="BEH55" s="1349"/>
      <c r="BEI55" s="1349"/>
      <c r="BEJ55" s="1349"/>
      <c r="BEK55" s="1349"/>
      <c r="BEL55" s="1349"/>
      <c r="BEM55" s="1349"/>
      <c r="BEN55" s="1349"/>
      <c r="BEO55" s="1349"/>
      <c r="BEP55" s="1349"/>
      <c r="BEQ55" s="1349"/>
      <c r="BER55" s="1349"/>
      <c r="BES55" s="1349"/>
      <c r="BET55" s="1349"/>
      <c r="BEU55" s="1349"/>
      <c r="BEV55" s="1349"/>
      <c r="BEW55" s="1349"/>
      <c r="BEX55" s="1349"/>
      <c r="BEY55" s="1349"/>
      <c r="BEZ55" s="1349"/>
      <c r="BFA55" s="1349"/>
      <c r="BFB55" s="1349"/>
      <c r="BFC55" s="1349"/>
      <c r="BFD55" s="1349"/>
      <c r="BFE55" s="1349"/>
      <c r="BFF55" s="1349"/>
      <c r="BFG55" s="1349"/>
      <c r="BFH55" s="1349"/>
      <c r="BFI55" s="1349"/>
      <c r="BFJ55" s="1349"/>
      <c r="BFK55" s="1349"/>
      <c r="BFL55" s="1349"/>
      <c r="BFM55" s="1349"/>
      <c r="BFN55" s="1349"/>
      <c r="BFO55" s="1349"/>
      <c r="BFP55" s="1349"/>
      <c r="BFQ55" s="1349"/>
      <c r="BFR55" s="1349"/>
      <c r="BFS55" s="1349"/>
      <c r="BFT55" s="1349"/>
      <c r="BFU55" s="1349"/>
      <c r="BFV55" s="1349"/>
      <c r="BFW55" s="1349"/>
      <c r="BFX55" s="1349"/>
      <c r="BFY55" s="1349"/>
      <c r="BFZ55" s="1349"/>
      <c r="BGA55" s="1349"/>
      <c r="BGB55" s="1349"/>
      <c r="BGC55" s="1349"/>
      <c r="BGD55" s="1349"/>
      <c r="BGE55" s="1349"/>
      <c r="BGF55" s="1349"/>
      <c r="BGG55" s="1349"/>
      <c r="BGH55" s="1349"/>
      <c r="BGI55" s="1349"/>
      <c r="BGJ55" s="1349"/>
      <c r="BGK55" s="1349"/>
      <c r="BGL55" s="1349"/>
      <c r="BGM55" s="1349"/>
      <c r="BGN55" s="1349"/>
      <c r="BGO55" s="1349"/>
      <c r="BGP55" s="1349"/>
      <c r="BGQ55" s="1349"/>
      <c r="BGR55" s="1349"/>
      <c r="BGS55" s="1349"/>
      <c r="BGT55" s="1349"/>
      <c r="BGU55" s="1349"/>
      <c r="BGV55" s="1349"/>
      <c r="BGW55" s="1349"/>
      <c r="BGX55" s="1349"/>
      <c r="BGY55" s="1349"/>
      <c r="BGZ55" s="1349"/>
      <c r="BHA55" s="1349"/>
      <c r="BHB55" s="1349"/>
      <c r="BHC55" s="1349"/>
      <c r="BHD55" s="1349"/>
      <c r="BHE55" s="1349"/>
      <c r="BHF55" s="1349"/>
      <c r="BHG55" s="1349"/>
      <c r="BHH55" s="1349"/>
      <c r="BHI55" s="1349"/>
      <c r="BHJ55" s="1349"/>
      <c r="BHK55" s="1349"/>
      <c r="BHL55" s="1349"/>
      <c r="BHM55" s="1349"/>
      <c r="BHN55" s="1349"/>
      <c r="BHO55" s="1349"/>
      <c r="BHP55" s="1349"/>
      <c r="BHQ55" s="1349"/>
      <c r="BHR55" s="1349"/>
      <c r="BHS55" s="1349"/>
      <c r="BHT55" s="1349"/>
      <c r="BHU55" s="1349"/>
      <c r="BHV55" s="1349"/>
      <c r="BHW55" s="1349"/>
      <c r="BHX55" s="1349"/>
      <c r="BHY55" s="1349"/>
      <c r="BHZ55" s="1349"/>
      <c r="BIA55" s="1349"/>
      <c r="BIB55" s="1349"/>
      <c r="BIC55" s="1349"/>
      <c r="BID55" s="1349"/>
      <c r="BIE55" s="1349"/>
      <c r="BIF55" s="1349"/>
      <c r="BIG55" s="1349"/>
      <c r="BIH55" s="1349"/>
      <c r="BII55" s="1349"/>
      <c r="BIJ55" s="1349"/>
      <c r="BIK55" s="1349"/>
      <c r="BIL55" s="1349"/>
      <c r="BIM55" s="1349"/>
      <c r="BIN55" s="1349"/>
      <c r="BIO55" s="1349"/>
      <c r="BIP55" s="1349"/>
      <c r="BIQ55" s="1349"/>
      <c r="BIR55" s="1349"/>
      <c r="BIS55" s="1349"/>
      <c r="BIT55" s="1349"/>
      <c r="BIU55" s="1349"/>
      <c r="BIV55" s="1349"/>
      <c r="BIW55" s="1349"/>
      <c r="BIX55" s="1349"/>
      <c r="BIY55" s="1349"/>
      <c r="BIZ55" s="1349"/>
      <c r="BJA55" s="1349"/>
      <c r="BJB55" s="1349"/>
      <c r="BJC55" s="1349"/>
      <c r="BJD55" s="1349"/>
      <c r="BJE55" s="1349"/>
      <c r="BJF55" s="1349"/>
      <c r="BJG55" s="1349"/>
      <c r="BJH55" s="1349"/>
      <c r="BJI55" s="1349"/>
      <c r="BJJ55" s="1349"/>
      <c r="BJK55" s="1349"/>
      <c r="BJL55" s="1349"/>
      <c r="BJM55" s="1349"/>
      <c r="BJN55" s="1349"/>
      <c r="BJO55" s="1349"/>
      <c r="BJP55" s="1349"/>
      <c r="BJQ55" s="1349"/>
      <c r="BJR55" s="1349"/>
      <c r="BJS55" s="1349"/>
      <c r="BJT55" s="1349"/>
      <c r="BJU55" s="1349"/>
      <c r="BJV55" s="1349"/>
      <c r="BJW55" s="1349"/>
      <c r="BJX55" s="1349"/>
      <c r="BJY55" s="1349"/>
      <c r="BJZ55" s="1349"/>
      <c r="BKA55" s="1349"/>
      <c r="BKB55" s="1349"/>
      <c r="BKC55" s="1349"/>
      <c r="BKD55" s="1349"/>
      <c r="BKE55" s="1349"/>
      <c r="BKF55" s="1349"/>
      <c r="BKG55" s="1349"/>
      <c r="BKH55" s="1349"/>
      <c r="BKI55" s="1349"/>
      <c r="BKJ55" s="1349"/>
      <c r="BKK55" s="1349"/>
      <c r="BKL55" s="1349"/>
      <c r="BKM55" s="1349"/>
      <c r="BKN55" s="1349"/>
      <c r="BKO55" s="1349"/>
      <c r="BKP55" s="1349"/>
      <c r="BKQ55" s="1349"/>
      <c r="BKR55" s="1349"/>
      <c r="BKS55" s="1349"/>
      <c r="BKT55" s="1349"/>
      <c r="BKU55" s="1349"/>
      <c r="BKV55" s="1349"/>
      <c r="BKW55" s="1349"/>
      <c r="BKX55" s="1349"/>
      <c r="BKY55" s="1349"/>
      <c r="BKZ55" s="1349"/>
      <c r="BLA55" s="1349"/>
      <c r="BLB55" s="1349"/>
      <c r="BLC55" s="1349"/>
      <c r="BLD55" s="1349"/>
      <c r="BLE55" s="1349"/>
      <c r="BLF55" s="1349"/>
      <c r="BLG55" s="1349"/>
      <c r="BLH55" s="1349"/>
      <c r="BLI55" s="1349"/>
      <c r="BLJ55" s="1349"/>
      <c r="BLK55" s="1349"/>
      <c r="BLL55" s="1349"/>
      <c r="BLM55" s="1349"/>
      <c r="BLN55" s="1349"/>
      <c r="BLO55" s="1349"/>
      <c r="BLP55" s="1349"/>
      <c r="BLQ55" s="1349"/>
      <c r="BLR55" s="1349"/>
      <c r="BLS55" s="1349"/>
      <c r="BLT55" s="1349"/>
      <c r="BLU55" s="1349"/>
      <c r="BLV55" s="1349"/>
      <c r="BLW55" s="1349"/>
      <c r="BLX55" s="1349"/>
      <c r="BLY55" s="1349"/>
      <c r="BLZ55" s="1349"/>
      <c r="BMA55" s="1349"/>
      <c r="BMB55" s="1349"/>
      <c r="BMC55" s="1349"/>
      <c r="BMD55" s="1349"/>
      <c r="BME55" s="1349"/>
      <c r="BMF55" s="1349"/>
      <c r="BMG55" s="1349"/>
      <c r="BMH55" s="1349"/>
      <c r="BMI55" s="1349"/>
      <c r="BMJ55" s="1349"/>
      <c r="BMK55" s="1349"/>
      <c r="BML55" s="1349"/>
      <c r="BMM55" s="1349"/>
      <c r="BMN55" s="1349"/>
      <c r="BMO55" s="1349"/>
      <c r="BMP55" s="1349"/>
      <c r="BMQ55" s="1349"/>
      <c r="BMR55" s="1349"/>
      <c r="BMS55" s="1349"/>
      <c r="BMT55" s="1349"/>
      <c r="BMU55" s="1349"/>
      <c r="BMV55" s="1349"/>
      <c r="BMW55" s="1349"/>
      <c r="BMX55" s="1349"/>
      <c r="BMY55" s="1349"/>
      <c r="BMZ55" s="1349"/>
      <c r="BNA55" s="1349"/>
      <c r="BNB55" s="1349"/>
      <c r="BNC55" s="1349"/>
      <c r="BND55" s="1349"/>
      <c r="BNE55" s="1349"/>
      <c r="BNF55" s="1349"/>
      <c r="BNG55" s="1349"/>
      <c r="BNH55" s="1349"/>
      <c r="BNI55" s="1349"/>
      <c r="BNJ55" s="1349"/>
      <c r="BNK55" s="1349"/>
      <c r="BNL55" s="1349"/>
      <c r="BNM55" s="1349"/>
      <c r="BNN55" s="1349"/>
      <c r="BNO55" s="1349"/>
      <c r="BNP55" s="1349"/>
      <c r="BNQ55" s="1349"/>
      <c r="BNR55" s="1349"/>
      <c r="BNS55" s="1349"/>
      <c r="BNT55" s="1349"/>
      <c r="BNU55" s="1349"/>
      <c r="BNV55" s="1349"/>
      <c r="BNW55" s="1349"/>
      <c r="BNX55" s="1349"/>
      <c r="BNY55" s="1349"/>
      <c r="BNZ55" s="1349"/>
      <c r="BOA55" s="1349"/>
      <c r="BOB55" s="1349"/>
      <c r="BOC55" s="1349"/>
      <c r="BOD55" s="1349"/>
      <c r="BOE55" s="1349"/>
      <c r="BOF55" s="1349"/>
      <c r="BOG55" s="1349"/>
      <c r="BOH55" s="1349"/>
      <c r="BOI55" s="1349"/>
      <c r="BOJ55" s="1349"/>
      <c r="BOK55" s="1349"/>
      <c r="BOL55" s="1349"/>
      <c r="BOM55" s="1349"/>
      <c r="BON55" s="1349"/>
      <c r="BOO55" s="1349"/>
      <c r="BOP55" s="1349"/>
      <c r="BOQ55" s="1349"/>
      <c r="BOR55" s="1349"/>
      <c r="BOS55" s="1349"/>
      <c r="BOT55" s="1349"/>
      <c r="BOU55" s="1349"/>
      <c r="BOV55" s="1349"/>
      <c r="BOW55" s="1349"/>
      <c r="BOX55" s="1349"/>
      <c r="BOY55" s="1349"/>
      <c r="BOZ55" s="1349"/>
      <c r="BPA55" s="1349"/>
      <c r="BPB55" s="1349"/>
      <c r="BPC55" s="1349"/>
      <c r="BPD55" s="1349"/>
      <c r="BPE55" s="1349"/>
      <c r="BPF55" s="1349"/>
      <c r="BPG55" s="1349"/>
      <c r="BPH55" s="1349"/>
      <c r="BPI55" s="1349"/>
      <c r="BPJ55" s="1349"/>
      <c r="BPK55" s="1349"/>
      <c r="BPL55" s="1349"/>
      <c r="BPM55" s="1349"/>
      <c r="BPN55" s="1349"/>
      <c r="BPO55" s="1349"/>
      <c r="BPP55" s="1349"/>
      <c r="BPQ55" s="1349"/>
      <c r="BPR55" s="1349"/>
      <c r="BPS55" s="1349"/>
      <c r="BPT55" s="1349"/>
      <c r="BPU55" s="1349"/>
      <c r="BPV55" s="1349"/>
      <c r="BPW55" s="1349"/>
      <c r="BPX55" s="1349"/>
      <c r="BPY55" s="1349"/>
      <c r="BPZ55" s="1349"/>
      <c r="BQA55" s="1349"/>
      <c r="BQB55" s="1349"/>
      <c r="BQC55" s="1349"/>
      <c r="BQD55" s="1349"/>
      <c r="BQE55" s="1349"/>
      <c r="BQF55" s="1349"/>
      <c r="BQG55" s="1349"/>
      <c r="BQH55" s="1349"/>
      <c r="BQI55" s="1349"/>
      <c r="BQJ55" s="1349"/>
      <c r="BQK55" s="1349"/>
      <c r="BQL55" s="1349"/>
      <c r="BQM55" s="1349"/>
      <c r="BQN55" s="1349"/>
      <c r="BQO55" s="1349"/>
      <c r="BQP55" s="1349"/>
      <c r="BQQ55" s="1349"/>
      <c r="BQR55" s="1349"/>
      <c r="BQS55" s="1349"/>
      <c r="BQT55" s="1349"/>
      <c r="BQU55" s="1349"/>
      <c r="BQV55" s="1349"/>
      <c r="BQW55" s="1349"/>
      <c r="BQX55" s="1349"/>
      <c r="BQY55" s="1349"/>
      <c r="BQZ55" s="1349"/>
      <c r="BRA55" s="1349"/>
      <c r="BRB55" s="1349"/>
      <c r="BRC55" s="1349"/>
      <c r="BRD55" s="1349"/>
      <c r="BRE55" s="1349"/>
      <c r="BRF55" s="1349"/>
      <c r="BRG55" s="1349"/>
      <c r="BRH55" s="1349"/>
      <c r="BRI55" s="1349"/>
      <c r="BRJ55" s="1349"/>
      <c r="BRK55" s="1349"/>
      <c r="BRL55" s="1349"/>
      <c r="BRM55" s="1349"/>
      <c r="BRN55" s="1349"/>
      <c r="BRO55" s="1349"/>
      <c r="BRP55" s="1349"/>
      <c r="BRQ55" s="1349"/>
      <c r="BRR55" s="1349"/>
      <c r="BRS55" s="1349"/>
      <c r="BRT55" s="1349"/>
      <c r="BRU55" s="1349"/>
      <c r="BRV55" s="1349"/>
      <c r="BRW55" s="1349"/>
      <c r="BRX55" s="1349"/>
      <c r="BRY55" s="1349"/>
      <c r="BRZ55" s="1349"/>
      <c r="BSA55" s="1349"/>
      <c r="BSB55" s="1349"/>
      <c r="BSC55" s="1349"/>
      <c r="BSD55" s="1349"/>
      <c r="BSE55" s="1349"/>
      <c r="BSF55" s="1349"/>
      <c r="BSG55" s="1349"/>
      <c r="BSH55" s="1349"/>
      <c r="BSI55" s="1349"/>
      <c r="BSJ55" s="1349"/>
      <c r="BSK55" s="1349"/>
      <c r="BSL55" s="1349"/>
      <c r="BSM55" s="1349"/>
      <c r="BSN55" s="1349"/>
      <c r="BSO55" s="1349"/>
      <c r="BSP55" s="1349"/>
      <c r="BSQ55" s="1349"/>
      <c r="BSR55" s="1349"/>
      <c r="BSS55" s="1349"/>
      <c r="BST55" s="1349"/>
      <c r="BSU55" s="1349"/>
      <c r="BSV55" s="1349"/>
      <c r="BSW55" s="1349"/>
      <c r="BSX55" s="1349"/>
      <c r="BSY55" s="1349"/>
      <c r="BSZ55" s="1349"/>
      <c r="BTA55" s="1349"/>
      <c r="BTB55" s="1349"/>
      <c r="BTC55" s="1349"/>
      <c r="BTD55" s="1349"/>
      <c r="BTE55" s="1349"/>
      <c r="BTF55" s="1349"/>
      <c r="BTG55" s="1349"/>
      <c r="BTH55" s="1349"/>
      <c r="BTI55" s="1349"/>
      <c r="BTJ55" s="1349"/>
      <c r="BTK55" s="1349"/>
      <c r="BTL55" s="1349"/>
      <c r="BTM55" s="1349"/>
      <c r="BTN55" s="1349"/>
      <c r="BTO55" s="1349"/>
      <c r="BTP55" s="1349"/>
      <c r="BTQ55" s="1349"/>
      <c r="BTR55" s="1349"/>
      <c r="BTS55" s="1349"/>
      <c r="BTT55" s="1349"/>
      <c r="BTU55" s="1349"/>
      <c r="BTV55" s="1349"/>
      <c r="BTW55" s="1349"/>
      <c r="BTX55" s="1349"/>
      <c r="BTY55" s="1349"/>
      <c r="BTZ55" s="1349"/>
      <c r="BUA55" s="1349"/>
      <c r="BUB55" s="1349"/>
      <c r="BUC55" s="1349"/>
      <c r="BUD55" s="1349"/>
      <c r="BUE55" s="1349"/>
      <c r="BUF55" s="1349"/>
      <c r="BUG55" s="1349"/>
      <c r="BUH55" s="1349"/>
      <c r="BUI55" s="1349"/>
      <c r="BUJ55" s="1349"/>
      <c r="BUK55" s="1349"/>
      <c r="BUL55" s="1349"/>
      <c r="BUM55" s="1349"/>
      <c r="BUN55" s="1349"/>
      <c r="BUO55" s="1349"/>
      <c r="BUP55" s="1349"/>
      <c r="BUQ55" s="1349"/>
      <c r="BUR55" s="1349"/>
      <c r="BUS55" s="1349"/>
      <c r="BUT55" s="1349"/>
      <c r="BUU55" s="1349"/>
      <c r="BUV55" s="1349"/>
      <c r="BUW55" s="1349"/>
      <c r="BUX55" s="1349"/>
      <c r="BUY55" s="1349"/>
      <c r="BUZ55" s="1349"/>
      <c r="BVA55" s="1349"/>
      <c r="BVB55" s="1349"/>
      <c r="BVC55" s="1349"/>
      <c r="BVD55" s="1349"/>
      <c r="BVE55" s="1349"/>
      <c r="BVF55" s="1349"/>
      <c r="BVG55" s="1349"/>
      <c r="BVH55" s="1349"/>
      <c r="BVI55" s="1349"/>
      <c r="BVJ55" s="1349"/>
      <c r="BVK55" s="1349"/>
      <c r="BVL55" s="1349"/>
      <c r="BVM55" s="1349"/>
      <c r="BVN55" s="1349"/>
      <c r="BVO55" s="1349"/>
      <c r="BVP55" s="1349"/>
      <c r="BVQ55" s="1349"/>
      <c r="BVR55" s="1349"/>
      <c r="BVS55" s="1349"/>
      <c r="BVT55" s="1349"/>
      <c r="BVU55" s="1349"/>
      <c r="BVV55" s="1349"/>
      <c r="BVW55" s="1349"/>
      <c r="BVX55" s="1349"/>
      <c r="BVY55" s="1349"/>
      <c r="BVZ55" s="1349"/>
      <c r="BWA55" s="1349"/>
      <c r="BWB55" s="1349"/>
      <c r="BWC55" s="1349"/>
      <c r="BWD55" s="1349"/>
      <c r="BWE55" s="1349"/>
      <c r="BWF55" s="1349"/>
      <c r="BWG55" s="1349"/>
      <c r="BWH55" s="1349"/>
      <c r="BWI55" s="1349"/>
      <c r="BWJ55" s="1349"/>
      <c r="BWK55" s="1349"/>
      <c r="BWL55" s="1349"/>
      <c r="BWM55" s="1349"/>
      <c r="BWN55" s="1349"/>
      <c r="BWO55" s="1349"/>
      <c r="BWP55" s="1349"/>
      <c r="BWQ55" s="1349"/>
      <c r="BWR55" s="1349"/>
      <c r="BWS55" s="1349"/>
      <c r="BWT55" s="1349"/>
      <c r="BWU55" s="1349"/>
      <c r="BWV55" s="1349"/>
      <c r="BWW55" s="1349"/>
      <c r="BWX55" s="1349"/>
      <c r="BWY55" s="1349"/>
      <c r="BWZ55" s="1349"/>
      <c r="BXA55" s="1349"/>
      <c r="BXB55" s="1349"/>
      <c r="BXC55" s="1349"/>
      <c r="BXD55" s="1349"/>
      <c r="BXE55" s="1349"/>
      <c r="BXF55" s="1349"/>
      <c r="BXG55" s="1349"/>
      <c r="BXH55" s="1349"/>
      <c r="BXI55" s="1349"/>
      <c r="BXJ55" s="1349"/>
      <c r="BXK55" s="1349"/>
      <c r="BXL55" s="1349"/>
      <c r="BXM55" s="1349"/>
      <c r="BXN55" s="1349"/>
      <c r="BXO55" s="1349"/>
      <c r="BXP55" s="1349"/>
      <c r="BXQ55" s="1349"/>
      <c r="BXR55" s="1349"/>
      <c r="BXS55" s="1349"/>
      <c r="BXT55" s="1349"/>
      <c r="BXU55" s="1349"/>
      <c r="BXV55" s="1349"/>
      <c r="BXW55" s="1349"/>
      <c r="BXX55" s="1349"/>
      <c r="BXY55" s="1349"/>
      <c r="BXZ55" s="1349"/>
      <c r="BYA55" s="1349"/>
      <c r="BYB55" s="1349"/>
      <c r="BYC55" s="1349"/>
      <c r="BYD55" s="1349"/>
      <c r="BYE55" s="1349"/>
      <c r="BYF55" s="1349"/>
      <c r="BYG55" s="1349"/>
      <c r="BYH55" s="1349"/>
      <c r="BYI55" s="1349"/>
      <c r="BYJ55" s="1349"/>
      <c r="BYK55" s="1349"/>
      <c r="BYL55" s="1349"/>
      <c r="BYM55" s="1349"/>
      <c r="BYN55" s="1349"/>
      <c r="BYO55" s="1349"/>
      <c r="BYP55" s="1349"/>
      <c r="BYQ55" s="1349"/>
      <c r="BYR55" s="1349"/>
      <c r="BYS55" s="1349"/>
      <c r="BYT55" s="1349"/>
      <c r="BYU55" s="1349"/>
      <c r="BYV55" s="1349"/>
      <c r="BYW55" s="1349"/>
      <c r="BYX55" s="1349"/>
      <c r="BYY55" s="1349"/>
      <c r="BYZ55" s="1349"/>
      <c r="BZA55" s="1349"/>
      <c r="BZB55" s="1349"/>
      <c r="BZC55" s="1349"/>
      <c r="BZD55" s="1349"/>
      <c r="BZE55" s="1349"/>
      <c r="BZF55" s="1349"/>
      <c r="BZG55" s="1349"/>
      <c r="BZH55" s="1349"/>
      <c r="BZI55" s="1349"/>
      <c r="BZJ55" s="1349"/>
      <c r="BZK55" s="1349"/>
      <c r="BZL55" s="1349"/>
      <c r="BZM55" s="1349"/>
      <c r="BZN55" s="1349"/>
      <c r="BZO55" s="1349"/>
      <c r="BZP55" s="1349"/>
      <c r="BZQ55" s="1349"/>
      <c r="BZR55" s="1349"/>
      <c r="BZS55" s="1349"/>
      <c r="BZT55" s="1349"/>
      <c r="BZU55" s="1349"/>
      <c r="BZV55" s="1349"/>
      <c r="BZW55" s="1349"/>
      <c r="BZX55" s="1349"/>
      <c r="BZY55" s="1349"/>
      <c r="BZZ55" s="1349"/>
      <c r="CAA55" s="1349"/>
      <c r="CAB55" s="1349"/>
      <c r="CAC55" s="1349"/>
      <c r="CAD55" s="1349"/>
      <c r="CAE55" s="1349"/>
      <c r="CAF55" s="1349"/>
      <c r="CAG55" s="1349"/>
      <c r="CAH55" s="1349"/>
      <c r="CAI55" s="1349"/>
      <c r="CAJ55" s="1349"/>
      <c r="CAK55" s="1349"/>
      <c r="CAL55" s="1349"/>
      <c r="CAM55" s="1349"/>
      <c r="CAN55" s="1349"/>
      <c r="CAO55" s="1349"/>
      <c r="CAP55" s="1349"/>
      <c r="CAQ55" s="1349"/>
      <c r="CAR55" s="1349"/>
      <c r="CAS55" s="1349"/>
      <c r="CAT55" s="1349"/>
      <c r="CAU55" s="1349"/>
      <c r="CAV55" s="1349"/>
      <c r="CAW55" s="1349"/>
      <c r="CAX55" s="1349"/>
      <c r="CAY55" s="1349"/>
      <c r="CAZ55" s="1349"/>
      <c r="CBA55" s="1349"/>
      <c r="CBB55" s="1349"/>
      <c r="CBC55" s="1349"/>
      <c r="CBD55" s="1349"/>
      <c r="CBE55" s="1349"/>
      <c r="CBF55" s="1349"/>
      <c r="CBG55" s="1349"/>
      <c r="CBH55" s="1349"/>
      <c r="CBI55" s="1349"/>
      <c r="CBJ55" s="1349"/>
      <c r="CBK55" s="1349"/>
      <c r="CBL55" s="1349"/>
      <c r="CBM55" s="1349"/>
      <c r="CBN55" s="1349"/>
      <c r="CBO55" s="1349"/>
      <c r="CBP55" s="1349"/>
      <c r="CBQ55" s="1349"/>
      <c r="CBR55" s="1349"/>
      <c r="CBS55" s="1349"/>
      <c r="CBT55" s="1349"/>
      <c r="CBU55" s="1349"/>
      <c r="CBV55" s="1349"/>
      <c r="CBW55" s="1349"/>
      <c r="CBX55" s="1349"/>
      <c r="CBY55" s="1349"/>
      <c r="CBZ55" s="1349"/>
      <c r="CCA55" s="1349"/>
      <c r="CCB55" s="1349"/>
      <c r="CCC55" s="1349"/>
      <c r="CCD55" s="1349"/>
      <c r="CCE55" s="1349"/>
      <c r="CCF55" s="1349"/>
      <c r="CCG55" s="1349"/>
      <c r="CCH55" s="1349"/>
      <c r="CCI55" s="1349"/>
      <c r="CCJ55" s="1349"/>
      <c r="CCK55" s="1349"/>
      <c r="CCL55" s="1349"/>
      <c r="CCM55" s="1349"/>
      <c r="CCN55" s="1349"/>
      <c r="CCO55" s="1349"/>
      <c r="CCP55" s="1349"/>
      <c r="CCQ55" s="1349"/>
      <c r="CCR55" s="1349"/>
      <c r="CCS55" s="1349"/>
      <c r="CCT55" s="1349"/>
      <c r="CCU55" s="1349"/>
      <c r="CCV55" s="1349"/>
      <c r="CCW55" s="1349"/>
      <c r="CCX55" s="1349"/>
      <c r="CCY55" s="1349"/>
      <c r="CCZ55" s="1349"/>
      <c r="CDA55" s="1349"/>
      <c r="CDB55" s="1349"/>
      <c r="CDC55" s="1349"/>
      <c r="CDD55" s="1349"/>
      <c r="CDE55" s="1349"/>
      <c r="CDF55" s="1349"/>
      <c r="CDG55" s="1349"/>
      <c r="CDH55" s="1349"/>
      <c r="CDI55" s="1349"/>
      <c r="CDJ55" s="1349"/>
      <c r="CDK55" s="1349"/>
      <c r="CDL55" s="1349"/>
      <c r="CDM55" s="1349"/>
      <c r="CDN55" s="1349"/>
      <c r="CDO55" s="1349"/>
      <c r="CDP55" s="1349"/>
      <c r="CDQ55" s="1349"/>
      <c r="CDR55" s="1349"/>
      <c r="CDS55" s="1349"/>
      <c r="CDT55" s="1349"/>
      <c r="CDU55" s="1349"/>
      <c r="CDV55" s="1349"/>
      <c r="CDW55" s="1349"/>
      <c r="CDX55" s="1349"/>
      <c r="CDY55" s="1349"/>
      <c r="CDZ55" s="1349"/>
      <c r="CEA55" s="1349"/>
      <c r="CEB55" s="1349"/>
      <c r="CEC55" s="1349"/>
      <c r="CED55" s="1349"/>
      <c r="CEE55" s="1349"/>
      <c r="CEF55" s="1349"/>
      <c r="CEG55" s="1349"/>
      <c r="CEH55" s="1349"/>
      <c r="CEI55" s="1349"/>
      <c r="CEJ55" s="1349"/>
      <c r="CEK55" s="1349"/>
      <c r="CEL55" s="1349"/>
      <c r="CEM55" s="1349"/>
      <c r="CEN55" s="1349"/>
      <c r="CEO55" s="1349"/>
      <c r="CEP55" s="1349"/>
      <c r="CEQ55" s="1349"/>
      <c r="CER55" s="1349"/>
      <c r="CES55" s="1349"/>
      <c r="CET55" s="1349"/>
      <c r="CEU55" s="1349"/>
      <c r="CEV55" s="1349"/>
      <c r="CEW55" s="1349"/>
      <c r="CEX55" s="1349"/>
      <c r="CEY55" s="1349"/>
      <c r="CEZ55" s="1349"/>
      <c r="CFA55" s="1349"/>
      <c r="CFB55" s="1349"/>
      <c r="CFC55" s="1349"/>
      <c r="CFD55" s="1349"/>
      <c r="CFE55" s="1349"/>
      <c r="CFF55" s="1349"/>
      <c r="CFG55" s="1349"/>
      <c r="CFH55" s="1349"/>
      <c r="CFI55" s="1349"/>
      <c r="CFJ55" s="1349"/>
      <c r="CFK55" s="1349"/>
      <c r="CFL55" s="1349"/>
      <c r="CFM55" s="1349"/>
      <c r="CFN55" s="1349"/>
      <c r="CFO55" s="1349"/>
      <c r="CFP55" s="1349"/>
      <c r="CFQ55" s="1349"/>
      <c r="CFR55" s="1349"/>
      <c r="CFS55" s="1349"/>
      <c r="CFT55" s="1349"/>
      <c r="CFU55" s="1349"/>
      <c r="CFV55" s="1349"/>
      <c r="CFW55" s="1349"/>
      <c r="CFX55" s="1349"/>
      <c r="CFY55" s="1349"/>
      <c r="CFZ55" s="1349"/>
      <c r="CGA55" s="1349"/>
      <c r="CGB55" s="1349"/>
      <c r="CGC55" s="1349"/>
      <c r="CGD55" s="1349"/>
      <c r="CGE55" s="1349"/>
      <c r="CGF55" s="1349"/>
      <c r="CGG55" s="1349"/>
      <c r="CGH55" s="1349"/>
      <c r="CGI55" s="1349"/>
      <c r="CGJ55" s="1349"/>
      <c r="CGK55" s="1349"/>
      <c r="CGL55" s="1349"/>
      <c r="CGM55" s="1349"/>
      <c r="CGN55" s="1349"/>
      <c r="CGO55" s="1349"/>
      <c r="CGP55" s="1349"/>
      <c r="CGQ55" s="1349"/>
      <c r="CGR55" s="1349"/>
      <c r="CGS55" s="1349"/>
      <c r="CGT55" s="1349"/>
      <c r="CGU55" s="1349"/>
      <c r="CGV55" s="1349"/>
      <c r="CGW55" s="1349"/>
      <c r="CGX55" s="1349"/>
      <c r="CGY55" s="1349"/>
      <c r="CGZ55" s="1349"/>
      <c r="CHA55" s="1349"/>
      <c r="CHB55" s="1349"/>
      <c r="CHC55" s="1349"/>
      <c r="CHD55" s="1349"/>
      <c r="CHE55" s="1349"/>
      <c r="CHF55" s="1349"/>
      <c r="CHG55" s="1349"/>
      <c r="CHH55" s="1349"/>
      <c r="CHI55" s="1349"/>
      <c r="CHJ55" s="1349"/>
      <c r="CHK55" s="1349"/>
      <c r="CHL55" s="1349"/>
      <c r="CHM55" s="1349"/>
      <c r="CHN55" s="1349"/>
      <c r="CHO55" s="1349"/>
      <c r="CHP55" s="1349"/>
      <c r="CHQ55" s="1349"/>
      <c r="CHR55" s="1349"/>
      <c r="CHS55" s="1349"/>
      <c r="CHT55" s="1349"/>
      <c r="CHU55" s="1349"/>
      <c r="CHV55" s="1349"/>
      <c r="CHW55" s="1349"/>
      <c r="CHX55" s="1349"/>
      <c r="CHY55" s="1349"/>
      <c r="CHZ55" s="1349"/>
      <c r="CIA55" s="1349"/>
      <c r="CIB55" s="1349"/>
      <c r="CIC55" s="1349"/>
      <c r="CID55" s="1349"/>
      <c r="CIE55" s="1349"/>
      <c r="CIF55" s="1349"/>
      <c r="CIG55" s="1349"/>
      <c r="CIH55" s="1349"/>
      <c r="CII55" s="1349"/>
      <c r="CIJ55" s="1349"/>
      <c r="CIK55" s="1349"/>
      <c r="CIL55" s="1349"/>
      <c r="CIM55" s="1349"/>
      <c r="CIN55" s="1349"/>
      <c r="CIO55" s="1349"/>
      <c r="CIP55" s="1349"/>
      <c r="CIQ55" s="1349"/>
      <c r="CIR55" s="1349"/>
      <c r="CIS55" s="1349"/>
      <c r="CIT55" s="1349"/>
      <c r="CIU55" s="1349"/>
      <c r="CIV55" s="1349"/>
      <c r="CIW55" s="1349"/>
      <c r="CIX55" s="1349"/>
      <c r="CIY55" s="1349"/>
      <c r="CIZ55" s="1349"/>
      <c r="CJA55" s="1349"/>
      <c r="CJB55" s="1349"/>
      <c r="CJC55" s="1349"/>
      <c r="CJD55" s="1349"/>
      <c r="CJE55" s="1349"/>
      <c r="CJF55" s="1349"/>
      <c r="CJG55" s="1349"/>
      <c r="CJH55" s="1349"/>
      <c r="CJI55" s="1349"/>
      <c r="CJJ55" s="1349"/>
      <c r="CJK55" s="1349"/>
      <c r="CJL55" s="1349"/>
      <c r="CJM55" s="1349"/>
      <c r="CJN55" s="1349"/>
      <c r="CJO55" s="1349"/>
      <c r="CJP55" s="1349"/>
      <c r="CJQ55" s="1349"/>
      <c r="CJR55" s="1349"/>
      <c r="CJS55" s="1349"/>
      <c r="CJT55" s="1349"/>
      <c r="CJU55" s="1349"/>
      <c r="CJV55" s="1349"/>
      <c r="CJW55" s="1349"/>
      <c r="CJX55" s="1349"/>
      <c r="CJY55" s="1349"/>
      <c r="CJZ55" s="1349"/>
      <c r="CKA55" s="1349"/>
      <c r="CKB55" s="1349"/>
      <c r="CKC55" s="1349"/>
      <c r="CKD55" s="1349"/>
      <c r="CKE55" s="1349"/>
      <c r="CKF55" s="1349"/>
      <c r="CKG55" s="1349"/>
      <c r="CKH55" s="1349"/>
      <c r="CKI55" s="1349"/>
      <c r="CKJ55" s="1349"/>
      <c r="CKK55" s="1349"/>
      <c r="CKL55" s="1349"/>
      <c r="CKM55" s="1349"/>
      <c r="CKN55" s="1349"/>
      <c r="CKO55" s="1349"/>
      <c r="CKP55" s="1349"/>
      <c r="CKQ55" s="1349"/>
      <c r="CKR55" s="1349"/>
      <c r="CKS55" s="1349"/>
      <c r="CKT55" s="1349"/>
      <c r="CKU55" s="1349"/>
      <c r="CKV55" s="1349"/>
      <c r="CKW55" s="1349"/>
      <c r="CKX55" s="1349"/>
      <c r="CKY55" s="1349"/>
      <c r="CKZ55" s="1349"/>
      <c r="CLA55" s="1349"/>
      <c r="CLB55" s="1349"/>
      <c r="CLC55" s="1349"/>
      <c r="CLD55" s="1349"/>
      <c r="CLE55" s="1349"/>
      <c r="CLF55" s="1349"/>
      <c r="CLG55" s="1349"/>
      <c r="CLH55" s="1349"/>
      <c r="CLI55" s="1349"/>
      <c r="CLJ55" s="1349"/>
      <c r="CLK55" s="1349"/>
      <c r="CLL55" s="1349"/>
      <c r="CLM55" s="1349"/>
      <c r="CLN55" s="1349"/>
      <c r="CLO55" s="1349"/>
      <c r="CLP55" s="1349"/>
      <c r="CLQ55" s="1349"/>
      <c r="CLR55" s="1349"/>
      <c r="CLS55" s="1349"/>
      <c r="CLT55" s="1349"/>
      <c r="CLU55" s="1349"/>
      <c r="CLV55" s="1349"/>
      <c r="CLW55" s="1349"/>
      <c r="CLX55" s="1349"/>
      <c r="CLY55" s="1349"/>
      <c r="CLZ55" s="1349"/>
      <c r="CMA55" s="1349"/>
      <c r="CMB55" s="1349"/>
      <c r="CMC55" s="1349"/>
      <c r="CMD55" s="1349"/>
      <c r="CME55" s="1349"/>
      <c r="CMF55" s="1349"/>
      <c r="CMG55" s="1349"/>
      <c r="CMH55" s="1349"/>
      <c r="CMI55" s="1349"/>
      <c r="CMJ55" s="1349"/>
      <c r="CMK55" s="1349"/>
      <c r="CML55" s="1349"/>
      <c r="CMM55" s="1349"/>
      <c r="CMN55" s="1349"/>
      <c r="CMO55" s="1349"/>
      <c r="CMP55" s="1349"/>
      <c r="CMQ55" s="1349"/>
      <c r="CMR55" s="1349"/>
      <c r="CMS55" s="1349"/>
      <c r="CMT55" s="1349"/>
      <c r="CMU55" s="1349"/>
      <c r="CMV55" s="1349"/>
      <c r="CMW55" s="1349"/>
      <c r="CMX55" s="1349"/>
      <c r="CMY55" s="1349"/>
      <c r="CMZ55" s="1349"/>
      <c r="CNA55" s="1349"/>
      <c r="CNB55" s="1349"/>
      <c r="CNC55" s="1349"/>
      <c r="CND55" s="1349"/>
      <c r="CNE55" s="1349"/>
      <c r="CNF55" s="1349"/>
      <c r="CNG55" s="1349"/>
      <c r="CNH55" s="1349"/>
      <c r="CNI55" s="1349"/>
      <c r="CNJ55" s="1349"/>
      <c r="CNK55" s="1349"/>
      <c r="CNL55" s="1349"/>
      <c r="CNM55" s="1349"/>
      <c r="CNN55" s="1349"/>
      <c r="CNO55" s="1349"/>
      <c r="CNP55" s="1349"/>
      <c r="CNQ55" s="1349"/>
      <c r="CNR55" s="1349"/>
      <c r="CNS55" s="1349"/>
      <c r="CNT55" s="1349"/>
      <c r="CNU55" s="1349"/>
      <c r="CNV55" s="1349"/>
      <c r="CNW55" s="1349"/>
      <c r="CNX55" s="1349"/>
      <c r="CNY55" s="1349"/>
      <c r="CNZ55" s="1349"/>
      <c r="COA55" s="1349"/>
      <c r="COB55" s="1349"/>
      <c r="COC55" s="1349"/>
      <c r="COD55" s="1349"/>
      <c r="COE55" s="1349"/>
      <c r="COF55" s="1349"/>
      <c r="COG55" s="1349"/>
      <c r="COH55" s="1349"/>
      <c r="COI55" s="1349"/>
      <c r="COJ55" s="1349"/>
      <c r="COK55" s="1349"/>
      <c r="COL55" s="1349"/>
      <c r="COM55" s="1349"/>
      <c r="CON55" s="1349"/>
      <c r="COO55" s="1349"/>
      <c r="COP55" s="1349"/>
      <c r="COQ55" s="1349"/>
      <c r="COR55" s="1349"/>
      <c r="COS55" s="1349"/>
      <c r="COT55" s="1349"/>
      <c r="COU55" s="1349"/>
      <c r="COV55" s="1349"/>
      <c r="COW55" s="1349"/>
      <c r="COX55" s="1349"/>
      <c r="COY55" s="1349"/>
      <c r="COZ55" s="1349"/>
      <c r="CPA55" s="1349"/>
      <c r="CPB55" s="1349"/>
      <c r="CPC55" s="1349"/>
      <c r="CPD55" s="1349"/>
      <c r="CPE55" s="1349"/>
      <c r="CPF55" s="1349"/>
      <c r="CPG55" s="1349"/>
      <c r="CPH55" s="1349"/>
      <c r="CPI55" s="1349"/>
      <c r="CPJ55" s="1349"/>
      <c r="CPK55" s="1349"/>
      <c r="CPL55" s="1349"/>
      <c r="CPM55" s="1349"/>
      <c r="CPN55" s="1349"/>
      <c r="CPO55" s="1349"/>
      <c r="CPP55" s="1349"/>
      <c r="CPQ55" s="1349"/>
      <c r="CPR55" s="1349"/>
      <c r="CPS55" s="1349"/>
      <c r="CPT55" s="1349"/>
      <c r="CPU55" s="1349"/>
      <c r="CPV55" s="1349"/>
      <c r="CPW55" s="1349"/>
      <c r="CPX55" s="1349"/>
      <c r="CPY55" s="1349"/>
      <c r="CPZ55" s="1349"/>
      <c r="CQA55" s="1349"/>
      <c r="CQB55" s="1349"/>
      <c r="CQC55" s="1349"/>
      <c r="CQD55" s="1349"/>
      <c r="CQE55" s="1349"/>
      <c r="CQF55" s="1349"/>
      <c r="CQG55" s="1349"/>
      <c r="CQH55" s="1349"/>
      <c r="CQI55" s="1349"/>
      <c r="CQJ55" s="1349"/>
      <c r="CQK55" s="1349"/>
      <c r="CQL55" s="1349"/>
      <c r="CQM55" s="1349"/>
      <c r="CQN55" s="1349"/>
      <c r="CQO55" s="1349"/>
      <c r="CQP55" s="1349"/>
      <c r="CQQ55" s="1349"/>
      <c r="CQR55" s="1349"/>
      <c r="CQS55" s="1349"/>
      <c r="CQT55" s="1349"/>
      <c r="CQU55" s="1349"/>
      <c r="CQV55" s="1349"/>
      <c r="CQW55" s="1349"/>
      <c r="CQX55" s="1349"/>
      <c r="CQY55" s="1349"/>
      <c r="CQZ55" s="1349"/>
      <c r="CRA55" s="1349"/>
      <c r="CRB55" s="1349"/>
      <c r="CRC55" s="1349"/>
      <c r="CRD55" s="1349"/>
      <c r="CRE55" s="1349"/>
      <c r="CRF55" s="1349"/>
      <c r="CRG55" s="1349"/>
      <c r="CRH55" s="1349"/>
      <c r="CRI55" s="1349"/>
      <c r="CRJ55" s="1349"/>
      <c r="CRK55" s="1349"/>
      <c r="CRL55" s="1349"/>
      <c r="CRM55" s="1349"/>
      <c r="CRN55" s="1349"/>
      <c r="CRO55" s="1349"/>
      <c r="CRP55" s="1349"/>
      <c r="CRQ55" s="1349"/>
      <c r="CRR55" s="1349"/>
      <c r="CRS55" s="1349"/>
      <c r="CRT55" s="1349"/>
      <c r="CRU55" s="1349"/>
      <c r="CRV55" s="1349"/>
      <c r="CRW55" s="1349"/>
      <c r="CRX55" s="1349"/>
      <c r="CRY55" s="1349"/>
      <c r="CRZ55" s="1349"/>
      <c r="CSA55" s="1349"/>
      <c r="CSB55" s="1349"/>
      <c r="CSC55" s="1349"/>
      <c r="CSD55" s="1349"/>
      <c r="CSE55" s="1349"/>
      <c r="CSF55" s="1349"/>
      <c r="CSG55" s="1349"/>
      <c r="CSH55" s="1349"/>
      <c r="CSI55" s="1349"/>
      <c r="CSJ55" s="1349"/>
      <c r="CSK55" s="1349"/>
      <c r="CSL55" s="1349"/>
      <c r="CSM55" s="1349"/>
      <c r="CSN55" s="1349"/>
      <c r="CSO55" s="1349"/>
      <c r="CSP55" s="1349"/>
      <c r="CSQ55" s="1349"/>
      <c r="CSR55" s="1349"/>
      <c r="CSS55" s="1349"/>
      <c r="CST55" s="1349"/>
      <c r="CSU55" s="1349"/>
      <c r="CSV55" s="1349"/>
      <c r="CSW55" s="1349"/>
      <c r="CSX55" s="1349"/>
      <c r="CSY55" s="1349"/>
      <c r="CSZ55" s="1349"/>
      <c r="CTA55" s="1349"/>
      <c r="CTB55" s="1349"/>
      <c r="CTC55" s="1349"/>
      <c r="CTD55" s="1349"/>
      <c r="CTE55" s="1349"/>
      <c r="CTF55" s="1349"/>
      <c r="CTG55" s="1349"/>
      <c r="CTH55" s="1349"/>
      <c r="CTI55" s="1349"/>
      <c r="CTJ55" s="1349"/>
      <c r="CTK55" s="1349"/>
      <c r="CTL55" s="1349"/>
      <c r="CTM55" s="1349"/>
      <c r="CTN55" s="1349"/>
      <c r="CTO55" s="1349"/>
      <c r="CTP55" s="1349"/>
      <c r="CTQ55" s="1349"/>
      <c r="CTR55" s="1349"/>
      <c r="CTS55" s="1349"/>
      <c r="CTT55" s="1349"/>
      <c r="CTU55" s="1349"/>
      <c r="CTV55" s="1349"/>
      <c r="CTW55" s="1349"/>
      <c r="CTX55" s="1349"/>
      <c r="CTY55" s="1349"/>
      <c r="CTZ55" s="1349"/>
      <c r="CUA55" s="1349"/>
      <c r="CUB55" s="1349"/>
      <c r="CUC55" s="1349"/>
      <c r="CUD55" s="1349"/>
      <c r="CUE55" s="1349"/>
      <c r="CUF55" s="1349"/>
      <c r="CUG55" s="1349"/>
      <c r="CUH55" s="1349"/>
      <c r="CUI55" s="1349"/>
      <c r="CUJ55" s="1349"/>
      <c r="CUK55" s="1349"/>
      <c r="CUL55" s="1349"/>
      <c r="CUM55" s="1349"/>
      <c r="CUN55" s="1349"/>
      <c r="CUO55" s="1349"/>
      <c r="CUP55" s="1349"/>
      <c r="CUQ55" s="1349"/>
      <c r="CUR55" s="1349"/>
      <c r="CUS55" s="1349"/>
      <c r="CUT55" s="1349"/>
      <c r="CUU55" s="1349"/>
      <c r="CUV55" s="1349"/>
      <c r="CUW55" s="1349"/>
      <c r="CUX55" s="1349"/>
      <c r="CUY55" s="1349"/>
      <c r="CUZ55" s="1349"/>
      <c r="CVA55" s="1349"/>
      <c r="CVB55" s="1349"/>
      <c r="CVC55" s="1349"/>
      <c r="CVD55" s="1349"/>
      <c r="CVE55" s="1349"/>
      <c r="CVF55" s="1349"/>
      <c r="CVG55" s="1349"/>
      <c r="CVH55" s="1349"/>
      <c r="CVI55" s="1349"/>
      <c r="CVJ55" s="1349"/>
      <c r="CVK55" s="1349"/>
      <c r="CVL55" s="1349"/>
      <c r="CVM55" s="1349"/>
      <c r="CVN55" s="1349"/>
      <c r="CVO55" s="1349"/>
      <c r="CVP55" s="1349"/>
      <c r="CVQ55" s="1349"/>
      <c r="CVR55" s="1349"/>
      <c r="CVS55" s="1349"/>
      <c r="CVT55" s="1349"/>
      <c r="CVU55" s="1349"/>
      <c r="CVV55" s="1349"/>
      <c r="CVW55" s="1349"/>
      <c r="CVX55" s="1349"/>
      <c r="CVY55" s="1349"/>
      <c r="CVZ55" s="1349"/>
      <c r="CWA55" s="1349"/>
      <c r="CWB55" s="1349"/>
      <c r="CWC55" s="1349"/>
      <c r="CWD55" s="1349"/>
      <c r="CWE55" s="1349"/>
      <c r="CWF55" s="1349"/>
      <c r="CWG55" s="1349"/>
      <c r="CWH55" s="1349"/>
      <c r="CWI55" s="1349"/>
      <c r="CWJ55" s="1349"/>
      <c r="CWK55" s="1349"/>
      <c r="CWL55" s="1349"/>
      <c r="CWM55" s="1349"/>
      <c r="CWN55" s="1349"/>
      <c r="CWO55" s="1349"/>
      <c r="CWP55" s="1349"/>
      <c r="CWQ55" s="1349"/>
      <c r="CWR55" s="1349"/>
      <c r="CWS55" s="1349"/>
      <c r="CWT55" s="1349"/>
      <c r="CWU55" s="1349"/>
      <c r="CWV55" s="1349"/>
      <c r="CWW55" s="1349"/>
      <c r="CWX55" s="1349"/>
      <c r="CWY55" s="1349"/>
      <c r="CWZ55" s="1349"/>
      <c r="CXA55" s="1349"/>
      <c r="CXB55" s="1349"/>
      <c r="CXC55" s="1349"/>
      <c r="CXD55" s="1349"/>
      <c r="CXE55" s="1349"/>
      <c r="CXF55" s="1349"/>
      <c r="CXG55" s="1349"/>
      <c r="CXH55" s="1349"/>
      <c r="CXI55" s="1349"/>
      <c r="CXJ55" s="1349"/>
      <c r="CXK55" s="1349"/>
      <c r="CXL55" s="1349"/>
      <c r="CXM55" s="1349"/>
      <c r="CXN55" s="1349"/>
      <c r="CXO55" s="1349"/>
      <c r="CXP55" s="1349"/>
      <c r="CXQ55" s="1349"/>
      <c r="CXR55" s="1349"/>
      <c r="CXS55" s="1349"/>
      <c r="CXT55" s="1349"/>
      <c r="CXU55" s="1349"/>
      <c r="CXV55" s="1349"/>
      <c r="CXW55" s="1349"/>
      <c r="CXX55" s="1349"/>
      <c r="CXY55" s="1349"/>
      <c r="CXZ55" s="1349"/>
      <c r="CYA55" s="1349"/>
      <c r="CYB55" s="1349"/>
      <c r="CYC55" s="1349"/>
      <c r="CYD55" s="1349"/>
      <c r="CYE55" s="1349"/>
      <c r="CYF55" s="1349"/>
      <c r="CYG55" s="1349"/>
      <c r="CYH55" s="1349"/>
      <c r="CYI55" s="1349"/>
      <c r="CYJ55" s="1349"/>
      <c r="CYK55" s="1349"/>
      <c r="CYL55" s="1349"/>
      <c r="CYM55" s="1349"/>
      <c r="CYN55" s="1349"/>
      <c r="CYO55" s="1349"/>
      <c r="CYP55" s="1349"/>
      <c r="CYQ55" s="1349"/>
      <c r="CYR55" s="1349"/>
      <c r="CYS55" s="1349"/>
      <c r="CYT55" s="1349"/>
      <c r="CYU55" s="1349"/>
      <c r="CYV55" s="1349"/>
      <c r="CYW55" s="1349"/>
      <c r="CYX55" s="1349"/>
      <c r="CYY55" s="1349"/>
      <c r="CYZ55" s="1349"/>
      <c r="CZA55" s="1349"/>
      <c r="CZB55" s="1349"/>
      <c r="CZC55" s="1349"/>
      <c r="CZD55" s="1349"/>
      <c r="CZE55" s="1349"/>
      <c r="CZF55" s="1349"/>
      <c r="CZG55" s="1349"/>
      <c r="CZH55" s="1349"/>
      <c r="CZI55" s="1349"/>
      <c r="CZJ55" s="1349"/>
      <c r="CZK55" s="1349"/>
      <c r="CZL55" s="1349"/>
      <c r="CZM55" s="1349"/>
      <c r="CZN55" s="1349"/>
      <c r="CZO55" s="1349"/>
      <c r="CZP55" s="1349"/>
      <c r="CZQ55" s="1349"/>
      <c r="CZR55" s="1349"/>
      <c r="CZS55" s="1349"/>
      <c r="CZT55" s="1349"/>
      <c r="CZU55" s="1349"/>
      <c r="CZV55" s="1349"/>
      <c r="CZW55" s="1349"/>
      <c r="CZX55" s="1349"/>
      <c r="CZY55" s="1349"/>
      <c r="CZZ55" s="1349"/>
      <c r="DAA55" s="1349"/>
      <c r="DAB55" s="1349"/>
      <c r="DAC55" s="1349"/>
      <c r="DAD55" s="1349"/>
      <c r="DAE55" s="1349"/>
      <c r="DAF55" s="1349"/>
      <c r="DAG55" s="1349"/>
      <c r="DAH55" s="1349"/>
      <c r="DAI55" s="1349"/>
      <c r="DAJ55" s="1349"/>
      <c r="DAK55" s="1349"/>
      <c r="DAL55" s="1349"/>
      <c r="DAM55" s="1349"/>
      <c r="DAN55" s="1349"/>
      <c r="DAO55" s="1349"/>
      <c r="DAP55" s="1349"/>
      <c r="DAQ55" s="1349"/>
      <c r="DAR55" s="1349"/>
      <c r="DAS55" s="1349"/>
      <c r="DAT55" s="1349"/>
      <c r="DAU55" s="1349"/>
      <c r="DAV55" s="1349"/>
      <c r="DAW55" s="1349"/>
      <c r="DAX55" s="1349"/>
      <c r="DAY55" s="1349"/>
      <c r="DAZ55" s="1349"/>
      <c r="DBA55" s="1349"/>
      <c r="DBB55" s="1349"/>
      <c r="DBC55" s="1349"/>
      <c r="DBD55" s="1349"/>
      <c r="DBE55" s="1349"/>
      <c r="DBF55" s="1349"/>
      <c r="DBG55" s="1349"/>
      <c r="DBH55" s="1349"/>
      <c r="DBI55" s="1349"/>
      <c r="DBJ55" s="1349"/>
      <c r="DBK55" s="1349"/>
      <c r="DBL55" s="1349"/>
      <c r="DBM55" s="1349"/>
      <c r="DBN55" s="1349"/>
      <c r="DBO55" s="1349"/>
      <c r="DBP55" s="1349"/>
      <c r="DBQ55" s="1349"/>
      <c r="DBR55" s="1349"/>
      <c r="DBS55" s="1349"/>
      <c r="DBT55" s="1349"/>
      <c r="DBU55" s="1349"/>
      <c r="DBV55" s="1349"/>
      <c r="DBW55" s="1349"/>
      <c r="DBX55" s="1349"/>
      <c r="DBY55" s="1349"/>
      <c r="DBZ55" s="1349"/>
      <c r="DCA55" s="1349"/>
      <c r="DCB55" s="1349"/>
      <c r="DCC55" s="1349"/>
      <c r="DCD55" s="1349"/>
      <c r="DCE55" s="1349"/>
      <c r="DCF55" s="1349"/>
      <c r="DCG55" s="1349"/>
      <c r="DCH55" s="1349"/>
      <c r="DCI55" s="1349"/>
      <c r="DCJ55" s="1349"/>
      <c r="DCK55" s="1349"/>
      <c r="DCL55" s="1349"/>
      <c r="DCM55" s="1349"/>
      <c r="DCN55" s="1349"/>
      <c r="DCO55" s="1349"/>
      <c r="DCP55" s="1349"/>
      <c r="DCQ55" s="1349"/>
      <c r="DCR55" s="1349"/>
      <c r="DCS55" s="1349"/>
      <c r="DCT55" s="1349"/>
      <c r="DCU55" s="1349"/>
      <c r="DCV55" s="1349"/>
      <c r="DCW55" s="1349"/>
      <c r="DCX55" s="1349"/>
      <c r="DCY55" s="1349"/>
      <c r="DCZ55" s="1349"/>
      <c r="DDA55" s="1349"/>
      <c r="DDB55" s="1349"/>
      <c r="DDC55" s="1349"/>
      <c r="DDD55" s="1349"/>
      <c r="DDE55" s="1349"/>
      <c r="DDF55" s="1349"/>
      <c r="DDG55" s="1349"/>
      <c r="DDH55" s="1349"/>
      <c r="DDI55" s="1349"/>
      <c r="DDJ55" s="1349"/>
      <c r="DDK55" s="1349"/>
      <c r="DDL55" s="1349"/>
      <c r="DDM55" s="1349"/>
      <c r="DDN55" s="1349"/>
      <c r="DDO55" s="1349"/>
      <c r="DDP55" s="1349"/>
      <c r="DDQ55" s="1349"/>
      <c r="DDR55" s="1349"/>
      <c r="DDS55" s="1349"/>
      <c r="DDT55" s="1349"/>
      <c r="DDU55" s="1349"/>
      <c r="DDV55" s="1349"/>
      <c r="DDW55" s="1349"/>
      <c r="DDX55" s="1349"/>
      <c r="DDY55" s="1349"/>
      <c r="DDZ55" s="1349"/>
      <c r="DEA55" s="1349"/>
      <c r="DEB55" s="1349"/>
      <c r="DEC55" s="1349"/>
      <c r="DED55" s="1349"/>
      <c r="DEE55" s="1349"/>
      <c r="DEF55" s="1349"/>
      <c r="DEG55" s="1349"/>
      <c r="DEH55" s="1349"/>
      <c r="DEI55" s="1349"/>
      <c r="DEJ55" s="1349"/>
      <c r="DEK55" s="1349"/>
      <c r="DEL55" s="1349"/>
      <c r="DEM55" s="1349"/>
      <c r="DEN55" s="1349"/>
      <c r="DEO55" s="1349"/>
      <c r="DEP55" s="1349"/>
      <c r="DEQ55" s="1349"/>
      <c r="DER55" s="1349"/>
      <c r="DES55" s="1349"/>
      <c r="DET55" s="1349"/>
      <c r="DEU55" s="1349"/>
      <c r="DEV55" s="1349"/>
      <c r="DEW55" s="1349"/>
      <c r="DEX55" s="1349"/>
      <c r="DEY55" s="1349"/>
      <c r="DEZ55" s="1349"/>
      <c r="DFA55" s="1349"/>
      <c r="DFB55" s="1349"/>
      <c r="DFC55" s="1349"/>
      <c r="DFD55" s="1349"/>
      <c r="DFE55" s="1349"/>
      <c r="DFF55" s="1349"/>
      <c r="DFG55" s="1349"/>
      <c r="DFH55" s="1349"/>
      <c r="DFI55" s="1349"/>
      <c r="DFJ55" s="1349"/>
      <c r="DFK55" s="1349"/>
      <c r="DFL55" s="1349"/>
      <c r="DFM55" s="1349"/>
      <c r="DFN55" s="1349"/>
      <c r="DFO55" s="1349"/>
      <c r="DFP55" s="1349"/>
      <c r="DFQ55" s="1349"/>
      <c r="DFR55" s="1349"/>
      <c r="DFS55" s="1349"/>
      <c r="DFT55" s="1349"/>
      <c r="DFU55" s="1349"/>
      <c r="DFV55" s="1349"/>
      <c r="DFW55" s="1349"/>
      <c r="DFX55" s="1349"/>
      <c r="DFY55" s="1349"/>
      <c r="DFZ55" s="1349"/>
      <c r="DGA55" s="1349"/>
      <c r="DGB55" s="1349"/>
      <c r="DGC55" s="1349"/>
      <c r="DGD55" s="1349"/>
      <c r="DGE55" s="1349"/>
      <c r="DGF55" s="1349"/>
      <c r="DGG55" s="1349"/>
      <c r="DGH55" s="1349"/>
      <c r="DGI55" s="1349"/>
      <c r="DGJ55" s="1349"/>
      <c r="DGK55" s="1349"/>
      <c r="DGL55" s="1349"/>
      <c r="DGM55" s="1349"/>
      <c r="DGN55" s="1349"/>
      <c r="DGO55" s="1349"/>
      <c r="DGP55" s="1349"/>
      <c r="DGQ55" s="1349"/>
      <c r="DGR55" s="1349"/>
      <c r="DGS55" s="1349"/>
      <c r="DGT55" s="1349"/>
      <c r="DGU55" s="1349"/>
      <c r="DGV55" s="1349"/>
      <c r="DGW55" s="1349"/>
      <c r="DGX55" s="1349"/>
      <c r="DGY55" s="1349"/>
      <c r="DGZ55" s="1349"/>
      <c r="DHA55" s="1349"/>
      <c r="DHB55" s="1349"/>
      <c r="DHC55" s="1349"/>
      <c r="DHD55" s="1349"/>
      <c r="DHE55" s="1349"/>
      <c r="DHF55" s="1349"/>
      <c r="DHG55" s="1349"/>
      <c r="DHH55" s="1349"/>
      <c r="DHI55" s="1349"/>
      <c r="DHJ55" s="1349"/>
      <c r="DHK55" s="1349"/>
      <c r="DHL55" s="1349"/>
      <c r="DHM55" s="1349"/>
      <c r="DHN55" s="1349"/>
      <c r="DHO55" s="1349"/>
      <c r="DHP55" s="1349"/>
      <c r="DHQ55" s="1349"/>
      <c r="DHR55" s="1349"/>
      <c r="DHS55" s="1349"/>
      <c r="DHT55" s="1349"/>
      <c r="DHU55" s="1349"/>
      <c r="DHV55" s="1349"/>
      <c r="DHW55" s="1349"/>
      <c r="DHX55" s="1349"/>
      <c r="DHY55" s="1349"/>
      <c r="DHZ55" s="1349"/>
      <c r="DIA55" s="1349"/>
      <c r="DIB55" s="1349"/>
      <c r="DIC55" s="1349"/>
      <c r="DID55" s="1349"/>
      <c r="DIE55" s="1349"/>
      <c r="DIF55" s="1349"/>
      <c r="DIG55" s="1349"/>
      <c r="DIH55" s="1349"/>
      <c r="DII55" s="1349"/>
      <c r="DIJ55" s="1349"/>
      <c r="DIK55" s="1349"/>
      <c r="DIL55" s="1349"/>
      <c r="DIM55" s="1349"/>
      <c r="DIN55" s="1349"/>
      <c r="DIO55" s="1349"/>
      <c r="DIP55" s="1349"/>
      <c r="DIQ55" s="1349"/>
      <c r="DIR55" s="1349"/>
      <c r="DIS55" s="1349"/>
      <c r="DIT55" s="1349"/>
      <c r="DIU55" s="1349"/>
      <c r="DIV55" s="1349"/>
      <c r="DIW55" s="1349"/>
      <c r="DIX55" s="1349"/>
      <c r="DIY55" s="1349"/>
      <c r="DIZ55" s="1349"/>
      <c r="DJA55" s="1349"/>
      <c r="DJB55" s="1349"/>
      <c r="DJC55" s="1349"/>
      <c r="DJD55" s="1349"/>
      <c r="DJE55" s="1349"/>
      <c r="DJF55" s="1349"/>
      <c r="DJG55" s="1349"/>
      <c r="DJH55" s="1349"/>
      <c r="DJI55" s="1349"/>
      <c r="DJJ55" s="1349"/>
      <c r="DJK55" s="1349"/>
      <c r="DJL55" s="1349"/>
      <c r="DJM55" s="1349"/>
      <c r="DJN55" s="1349"/>
      <c r="DJO55" s="1349"/>
      <c r="DJP55" s="1349"/>
      <c r="DJQ55" s="1349"/>
      <c r="DJR55" s="1349"/>
      <c r="DJS55" s="1349"/>
      <c r="DJT55" s="1349"/>
      <c r="DJU55" s="1349"/>
      <c r="DJV55" s="1349"/>
      <c r="DJW55" s="1349"/>
      <c r="DJX55" s="1349"/>
      <c r="DJY55" s="1349"/>
      <c r="DJZ55" s="1349"/>
      <c r="DKA55" s="1349"/>
      <c r="DKB55" s="1349"/>
      <c r="DKC55" s="1349"/>
      <c r="DKD55" s="1349"/>
      <c r="DKE55" s="1349"/>
      <c r="DKF55" s="1349"/>
      <c r="DKG55" s="1349"/>
      <c r="DKH55" s="1349"/>
      <c r="DKI55" s="1349"/>
      <c r="DKJ55" s="1349"/>
      <c r="DKK55" s="1349"/>
      <c r="DKL55" s="1349"/>
      <c r="DKM55" s="1349"/>
      <c r="DKN55" s="1349"/>
      <c r="DKO55" s="1349"/>
      <c r="DKP55" s="1349"/>
      <c r="DKQ55" s="1349"/>
      <c r="DKR55" s="1349"/>
      <c r="DKS55" s="1349"/>
      <c r="DKT55" s="1349"/>
      <c r="DKU55" s="1349"/>
      <c r="DKV55" s="1349"/>
      <c r="DKW55" s="1349"/>
      <c r="DKX55" s="1349"/>
      <c r="DKY55" s="1349"/>
      <c r="DKZ55" s="1349"/>
      <c r="DLA55" s="1349"/>
      <c r="DLB55" s="1349"/>
      <c r="DLC55" s="1349"/>
      <c r="DLD55" s="1349"/>
      <c r="DLE55" s="1349"/>
      <c r="DLF55" s="1349"/>
      <c r="DLG55" s="1349"/>
      <c r="DLH55" s="1349"/>
      <c r="DLI55" s="1349"/>
      <c r="DLJ55" s="1349"/>
      <c r="DLK55" s="1349"/>
      <c r="DLL55" s="1349"/>
      <c r="DLM55" s="1349"/>
      <c r="DLN55" s="1349"/>
      <c r="DLO55" s="1349"/>
      <c r="DLP55" s="1349"/>
      <c r="DLQ55" s="1349"/>
      <c r="DLR55" s="1349"/>
      <c r="DLS55" s="1349"/>
      <c r="DLT55" s="1349"/>
      <c r="DLU55" s="1349"/>
      <c r="DLV55" s="1349"/>
      <c r="DLW55" s="1349"/>
      <c r="DLX55" s="1349"/>
      <c r="DLY55" s="1349"/>
      <c r="DLZ55" s="1349"/>
      <c r="DMA55" s="1349"/>
      <c r="DMB55" s="1349"/>
      <c r="DMC55" s="1349"/>
      <c r="DMD55" s="1349"/>
      <c r="DME55" s="1349"/>
      <c r="DMF55" s="1349"/>
      <c r="DMG55" s="1349"/>
      <c r="DMH55" s="1349"/>
      <c r="DMI55" s="1349"/>
      <c r="DMJ55" s="1349"/>
      <c r="DMK55" s="1349"/>
      <c r="DML55" s="1349"/>
      <c r="DMM55" s="1349"/>
      <c r="DMN55" s="1349"/>
      <c r="DMO55" s="1349"/>
      <c r="DMP55" s="1349"/>
      <c r="DMQ55" s="1349"/>
      <c r="DMR55" s="1349"/>
      <c r="DMS55" s="1349"/>
      <c r="DMT55" s="1349"/>
      <c r="DMU55" s="1349"/>
      <c r="DMV55" s="1349"/>
      <c r="DMW55" s="1349"/>
      <c r="DMX55" s="1349"/>
      <c r="DMY55" s="1349"/>
      <c r="DMZ55" s="1349"/>
      <c r="DNA55" s="1349"/>
      <c r="DNB55" s="1349"/>
      <c r="DNC55" s="1349"/>
      <c r="DND55" s="1349"/>
      <c r="DNE55" s="1349"/>
      <c r="DNF55" s="1349"/>
      <c r="DNG55" s="1349"/>
      <c r="DNH55" s="1349"/>
      <c r="DNI55" s="1349"/>
      <c r="DNJ55" s="1349"/>
      <c r="DNK55" s="1349"/>
      <c r="DNL55" s="1349"/>
      <c r="DNM55" s="1349"/>
      <c r="DNN55" s="1349"/>
      <c r="DNO55" s="1349"/>
      <c r="DNP55" s="1349"/>
      <c r="DNQ55" s="1349"/>
      <c r="DNR55" s="1349"/>
      <c r="DNS55" s="1349"/>
      <c r="DNT55" s="1349"/>
      <c r="DNU55" s="1349"/>
      <c r="DNV55" s="1349"/>
      <c r="DNW55" s="1349"/>
      <c r="DNX55" s="1349"/>
      <c r="DNY55" s="1349"/>
      <c r="DNZ55" s="1349"/>
      <c r="DOA55" s="1349"/>
      <c r="DOB55" s="1349"/>
      <c r="DOC55" s="1349"/>
      <c r="DOD55" s="1349"/>
      <c r="DOE55" s="1349"/>
      <c r="DOF55" s="1349"/>
      <c r="DOG55" s="1349"/>
      <c r="DOH55" s="1349"/>
      <c r="DOI55" s="1349"/>
      <c r="DOJ55" s="1349"/>
      <c r="DOK55" s="1349"/>
      <c r="DOL55" s="1349"/>
      <c r="DOM55" s="1349"/>
      <c r="DON55" s="1349"/>
      <c r="DOO55" s="1349"/>
      <c r="DOP55" s="1349"/>
      <c r="DOQ55" s="1349"/>
      <c r="DOR55" s="1349"/>
      <c r="DOS55" s="1349"/>
      <c r="DOT55" s="1349"/>
      <c r="DOU55" s="1349"/>
      <c r="DOV55" s="1349"/>
      <c r="DOW55" s="1349"/>
      <c r="DOX55" s="1349"/>
      <c r="DOY55" s="1349"/>
      <c r="DOZ55" s="1349"/>
      <c r="DPA55" s="1349"/>
      <c r="DPB55" s="1349"/>
      <c r="DPC55" s="1349"/>
      <c r="DPD55" s="1349"/>
      <c r="DPE55" s="1349"/>
      <c r="DPF55" s="1349"/>
      <c r="DPG55" s="1349"/>
      <c r="DPH55" s="1349"/>
      <c r="DPI55" s="1349"/>
      <c r="DPJ55" s="1349"/>
      <c r="DPK55" s="1349"/>
      <c r="DPL55" s="1349"/>
      <c r="DPM55" s="1349"/>
      <c r="DPN55" s="1349"/>
      <c r="DPO55" s="1349"/>
      <c r="DPP55" s="1349"/>
      <c r="DPQ55" s="1349"/>
      <c r="DPR55" s="1349"/>
      <c r="DPS55" s="1349"/>
      <c r="DPT55" s="1349"/>
      <c r="DPU55" s="1349"/>
      <c r="DPV55" s="1349"/>
      <c r="DPW55" s="1349"/>
      <c r="DPX55" s="1349"/>
      <c r="DPY55" s="1349"/>
      <c r="DPZ55" s="1349"/>
      <c r="DQA55" s="1349"/>
      <c r="DQB55" s="1349"/>
      <c r="DQC55" s="1349"/>
      <c r="DQD55" s="1349"/>
      <c r="DQE55" s="1349"/>
      <c r="DQF55" s="1349"/>
      <c r="DQG55" s="1349"/>
      <c r="DQH55" s="1349"/>
      <c r="DQI55" s="1349"/>
      <c r="DQJ55" s="1349"/>
      <c r="DQK55" s="1349"/>
      <c r="DQL55" s="1349"/>
      <c r="DQM55" s="1349"/>
      <c r="DQN55" s="1349"/>
      <c r="DQO55" s="1349"/>
      <c r="DQP55" s="1349"/>
      <c r="DQQ55" s="1349"/>
      <c r="DQR55" s="1349"/>
      <c r="DQS55" s="1349"/>
      <c r="DQT55" s="1349"/>
      <c r="DQU55" s="1349"/>
      <c r="DQV55" s="1349"/>
      <c r="DQW55" s="1349"/>
      <c r="DQX55" s="1349"/>
      <c r="DQY55" s="1349"/>
      <c r="DQZ55" s="1349"/>
      <c r="DRA55" s="1349"/>
      <c r="DRB55" s="1349"/>
      <c r="DRC55" s="1349"/>
      <c r="DRD55" s="1349"/>
      <c r="DRE55" s="1349"/>
      <c r="DRF55" s="1349"/>
      <c r="DRG55" s="1349"/>
      <c r="DRH55" s="1349"/>
      <c r="DRI55" s="1349"/>
      <c r="DRJ55" s="1349"/>
      <c r="DRK55" s="1349"/>
      <c r="DRL55" s="1349"/>
      <c r="DRM55" s="1349"/>
      <c r="DRN55" s="1349"/>
      <c r="DRO55" s="1349"/>
      <c r="DRP55" s="1349"/>
      <c r="DRQ55" s="1349"/>
      <c r="DRR55" s="1349"/>
      <c r="DRS55" s="1349"/>
      <c r="DRT55" s="1349"/>
      <c r="DRU55" s="1349"/>
      <c r="DRV55" s="1349"/>
      <c r="DRW55" s="1349"/>
      <c r="DRX55" s="1349"/>
      <c r="DRY55" s="1349"/>
      <c r="DRZ55" s="1349"/>
      <c r="DSA55" s="1349"/>
      <c r="DSB55" s="1349"/>
      <c r="DSC55" s="1349"/>
      <c r="DSD55" s="1349"/>
      <c r="DSE55" s="1349"/>
      <c r="DSF55" s="1349"/>
      <c r="DSG55" s="1349"/>
      <c r="DSH55" s="1349"/>
      <c r="DSI55" s="1349"/>
      <c r="DSJ55" s="1349"/>
      <c r="DSK55" s="1349"/>
      <c r="DSL55" s="1349"/>
      <c r="DSM55" s="1349"/>
      <c r="DSN55" s="1349"/>
      <c r="DSO55" s="1349"/>
      <c r="DSP55" s="1349"/>
      <c r="DSQ55" s="1349"/>
      <c r="DSR55" s="1349"/>
      <c r="DSS55" s="1349"/>
      <c r="DST55" s="1349"/>
      <c r="DSU55" s="1349"/>
      <c r="DSV55" s="1349"/>
      <c r="DSW55" s="1349"/>
      <c r="DSX55" s="1349"/>
      <c r="DSY55" s="1349"/>
      <c r="DSZ55" s="1349"/>
      <c r="DTA55" s="1349"/>
      <c r="DTB55" s="1349"/>
      <c r="DTC55" s="1349"/>
      <c r="DTD55" s="1349"/>
      <c r="DTE55" s="1349"/>
      <c r="DTF55" s="1349"/>
      <c r="DTG55" s="1349"/>
      <c r="DTH55" s="1349"/>
      <c r="DTI55" s="1349"/>
      <c r="DTJ55" s="1349"/>
      <c r="DTK55" s="1349"/>
      <c r="DTL55" s="1349"/>
      <c r="DTM55" s="1349"/>
      <c r="DTN55" s="1349"/>
      <c r="DTO55" s="1349"/>
      <c r="DTP55" s="1349"/>
      <c r="DTQ55" s="1349"/>
      <c r="DTR55" s="1349"/>
      <c r="DTS55" s="1349"/>
      <c r="DTT55" s="1349"/>
      <c r="DTU55" s="1349"/>
      <c r="DTV55" s="1349"/>
      <c r="DTW55" s="1349"/>
      <c r="DTX55" s="1349"/>
      <c r="DTY55" s="1349"/>
      <c r="DTZ55" s="1349"/>
      <c r="DUA55" s="1349"/>
      <c r="DUB55" s="1349"/>
      <c r="DUC55" s="1349"/>
      <c r="DUD55" s="1349"/>
      <c r="DUE55" s="1349"/>
      <c r="DUF55" s="1349"/>
      <c r="DUG55" s="1349"/>
      <c r="DUH55" s="1349"/>
      <c r="DUI55" s="1349"/>
      <c r="DUJ55" s="1349"/>
      <c r="DUK55" s="1349"/>
      <c r="DUL55" s="1349"/>
      <c r="DUM55" s="1349"/>
      <c r="DUN55" s="1349"/>
      <c r="DUO55" s="1349"/>
      <c r="DUP55" s="1349"/>
      <c r="DUQ55" s="1349"/>
      <c r="DUR55" s="1349"/>
      <c r="DUS55" s="1349"/>
      <c r="DUT55" s="1349"/>
      <c r="DUU55" s="1349"/>
      <c r="DUV55" s="1349"/>
      <c r="DUW55" s="1349"/>
      <c r="DUX55" s="1349"/>
      <c r="DUY55" s="1349"/>
      <c r="DUZ55" s="1349"/>
      <c r="DVA55" s="1349"/>
      <c r="DVB55" s="1349"/>
      <c r="DVC55" s="1349"/>
      <c r="DVD55" s="1349"/>
      <c r="DVE55" s="1349"/>
      <c r="DVF55" s="1349"/>
      <c r="DVG55" s="1349"/>
      <c r="DVH55" s="1349"/>
      <c r="DVI55" s="1349"/>
      <c r="DVJ55" s="1349"/>
      <c r="DVK55" s="1349"/>
      <c r="DVL55" s="1349"/>
      <c r="DVM55" s="1349"/>
      <c r="DVN55" s="1349"/>
      <c r="DVO55" s="1349"/>
      <c r="DVP55" s="1349"/>
      <c r="DVQ55" s="1349"/>
      <c r="DVR55" s="1349"/>
      <c r="DVS55" s="1349"/>
      <c r="DVT55" s="1349"/>
      <c r="DVU55" s="1349"/>
      <c r="DVV55" s="1349"/>
      <c r="DVW55" s="1349"/>
      <c r="DVX55" s="1349"/>
      <c r="DVY55" s="1349"/>
      <c r="DVZ55" s="1349"/>
      <c r="DWA55" s="1349"/>
      <c r="DWB55" s="1349"/>
      <c r="DWC55" s="1349"/>
      <c r="DWD55" s="1349"/>
      <c r="DWE55" s="1349"/>
      <c r="DWF55" s="1349"/>
      <c r="DWG55" s="1349"/>
      <c r="DWH55" s="1349"/>
      <c r="DWI55" s="1349"/>
      <c r="DWJ55" s="1349"/>
      <c r="DWK55" s="1349"/>
      <c r="DWL55" s="1349"/>
      <c r="DWM55" s="1349"/>
      <c r="DWN55" s="1349"/>
      <c r="DWO55" s="1349"/>
      <c r="DWP55" s="1349"/>
      <c r="DWQ55" s="1349"/>
      <c r="DWR55" s="1349"/>
      <c r="DWS55" s="1349"/>
      <c r="DWT55" s="1349"/>
      <c r="DWU55" s="1349"/>
      <c r="DWV55" s="1349"/>
      <c r="DWW55" s="1349"/>
      <c r="DWX55" s="1349"/>
      <c r="DWY55" s="1349"/>
      <c r="DWZ55" s="1349"/>
      <c r="DXA55" s="1349"/>
      <c r="DXB55" s="1349"/>
      <c r="DXC55" s="1349"/>
      <c r="DXD55" s="1349"/>
      <c r="DXE55" s="1349"/>
      <c r="DXF55" s="1349"/>
      <c r="DXG55" s="1349"/>
      <c r="DXH55" s="1349"/>
      <c r="DXI55" s="1349"/>
      <c r="DXJ55" s="1349"/>
      <c r="DXK55" s="1349"/>
      <c r="DXL55" s="1349"/>
      <c r="DXM55" s="1349"/>
      <c r="DXN55" s="1349"/>
      <c r="DXO55" s="1349"/>
      <c r="DXP55" s="1349"/>
      <c r="DXQ55" s="1349"/>
      <c r="DXR55" s="1349"/>
      <c r="DXS55" s="1349"/>
      <c r="DXT55" s="1349"/>
      <c r="DXU55" s="1349"/>
      <c r="DXV55" s="1349"/>
      <c r="DXW55" s="1349"/>
      <c r="DXX55" s="1349"/>
      <c r="DXY55" s="1349"/>
      <c r="DXZ55" s="1349"/>
      <c r="DYA55" s="1349"/>
      <c r="DYB55" s="1349"/>
      <c r="DYC55" s="1349"/>
      <c r="DYD55" s="1349"/>
      <c r="DYE55" s="1349"/>
      <c r="DYF55" s="1349"/>
      <c r="DYG55" s="1349"/>
      <c r="DYH55" s="1349"/>
      <c r="DYI55" s="1349"/>
      <c r="DYJ55" s="1349"/>
      <c r="DYK55" s="1349"/>
      <c r="DYL55" s="1349"/>
      <c r="DYM55" s="1349"/>
      <c r="DYN55" s="1349"/>
      <c r="DYO55" s="1349"/>
      <c r="DYP55" s="1349"/>
      <c r="DYQ55" s="1349"/>
      <c r="DYR55" s="1349"/>
      <c r="DYS55" s="1349"/>
      <c r="DYT55" s="1349"/>
      <c r="DYU55" s="1349"/>
      <c r="DYV55" s="1349"/>
      <c r="DYW55" s="1349"/>
      <c r="DYX55" s="1349"/>
      <c r="DYY55" s="1349"/>
      <c r="DYZ55" s="1349"/>
      <c r="DZA55" s="1349"/>
      <c r="DZB55" s="1349"/>
      <c r="DZC55" s="1349"/>
      <c r="DZD55" s="1349"/>
      <c r="DZE55" s="1349"/>
      <c r="DZF55" s="1349"/>
      <c r="DZG55" s="1349"/>
      <c r="DZH55" s="1349"/>
      <c r="DZI55" s="1349"/>
      <c r="DZJ55" s="1349"/>
      <c r="DZK55" s="1349"/>
      <c r="DZL55" s="1349"/>
      <c r="DZM55" s="1349"/>
      <c r="DZN55" s="1349"/>
      <c r="DZO55" s="1349"/>
      <c r="DZP55" s="1349"/>
      <c r="DZQ55" s="1349"/>
      <c r="DZR55" s="1349"/>
      <c r="DZS55" s="1349"/>
      <c r="DZT55" s="1349"/>
      <c r="DZU55" s="1349"/>
      <c r="DZV55" s="1349"/>
      <c r="DZW55" s="1349"/>
      <c r="DZX55" s="1349"/>
      <c r="DZY55" s="1349"/>
      <c r="DZZ55" s="1349"/>
      <c r="EAA55" s="1349"/>
      <c r="EAB55" s="1349"/>
      <c r="EAC55" s="1349"/>
      <c r="EAD55" s="1349"/>
      <c r="EAE55" s="1349"/>
      <c r="EAF55" s="1349"/>
      <c r="EAG55" s="1349"/>
      <c r="EAH55" s="1349"/>
      <c r="EAI55" s="1349"/>
      <c r="EAJ55" s="1349"/>
      <c r="EAK55" s="1349"/>
      <c r="EAL55" s="1349"/>
      <c r="EAM55" s="1349"/>
      <c r="EAN55" s="1349"/>
      <c r="EAO55" s="1349"/>
      <c r="EAP55" s="1349"/>
      <c r="EAQ55" s="1349"/>
      <c r="EAR55" s="1349"/>
      <c r="EAS55" s="1349"/>
      <c r="EAT55" s="1349"/>
      <c r="EAU55" s="1349"/>
      <c r="EAV55" s="1349"/>
      <c r="EAW55" s="1349"/>
      <c r="EAX55" s="1349"/>
      <c r="EAY55" s="1349"/>
      <c r="EAZ55" s="1349"/>
      <c r="EBA55" s="1349"/>
      <c r="EBB55" s="1349"/>
      <c r="EBC55" s="1349"/>
      <c r="EBD55" s="1349"/>
      <c r="EBE55" s="1349"/>
      <c r="EBF55" s="1349"/>
      <c r="EBG55" s="1349"/>
      <c r="EBH55" s="1349"/>
      <c r="EBI55" s="1349"/>
      <c r="EBJ55" s="1349"/>
      <c r="EBK55" s="1349"/>
      <c r="EBL55" s="1349"/>
      <c r="EBM55" s="1349"/>
      <c r="EBN55" s="1349"/>
      <c r="EBO55" s="1349"/>
      <c r="EBP55" s="1349"/>
      <c r="EBQ55" s="1349"/>
      <c r="EBR55" s="1349"/>
      <c r="EBS55" s="1349"/>
      <c r="EBT55" s="1349"/>
      <c r="EBU55" s="1349"/>
      <c r="EBV55" s="1349"/>
      <c r="EBW55" s="1349"/>
      <c r="EBX55" s="1349"/>
      <c r="EBY55" s="1349"/>
      <c r="EBZ55" s="1349"/>
      <c r="ECA55" s="1349"/>
      <c r="ECB55" s="1349"/>
      <c r="ECC55" s="1349"/>
      <c r="ECD55" s="1349"/>
      <c r="ECE55" s="1349"/>
      <c r="ECF55" s="1349"/>
      <c r="ECG55" s="1349"/>
      <c r="ECH55" s="1349"/>
      <c r="ECI55" s="1349"/>
      <c r="ECJ55" s="1349"/>
      <c r="ECK55" s="1349"/>
      <c r="ECL55" s="1349"/>
      <c r="ECM55" s="1349"/>
      <c r="ECN55" s="1349"/>
      <c r="ECO55" s="1349"/>
      <c r="ECP55" s="1349"/>
      <c r="ECQ55" s="1349"/>
      <c r="ECR55" s="1349"/>
      <c r="ECS55" s="1349"/>
      <c r="ECT55" s="1349"/>
      <c r="ECU55" s="1349"/>
      <c r="ECV55" s="1349"/>
      <c r="ECW55" s="1349"/>
      <c r="ECX55" s="1349"/>
      <c r="ECY55" s="1349"/>
      <c r="ECZ55" s="1349"/>
      <c r="EDA55" s="1349"/>
      <c r="EDB55" s="1349"/>
      <c r="EDC55" s="1349"/>
      <c r="EDD55" s="1349"/>
      <c r="EDE55" s="1349"/>
      <c r="EDF55" s="1349"/>
      <c r="EDG55" s="1349"/>
      <c r="EDH55" s="1349"/>
      <c r="EDI55" s="1349"/>
      <c r="EDJ55" s="1349"/>
      <c r="EDK55" s="1349"/>
      <c r="EDL55" s="1349"/>
      <c r="EDM55" s="1349"/>
      <c r="EDN55" s="1349"/>
      <c r="EDO55" s="1349"/>
      <c r="EDP55" s="1349"/>
      <c r="EDQ55" s="1349"/>
      <c r="EDR55" s="1349"/>
      <c r="EDS55" s="1349"/>
      <c r="EDT55" s="1349"/>
      <c r="EDU55" s="1349"/>
      <c r="EDV55" s="1349"/>
      <c r="EDW55" s="1349"/>
      <c r="EDX55" s="1349"/>
      <c r="EDY55" s="1349"/>
      <c r="EDZ55" s="1349"/>
      <c r="EEA55" s="1349"/>
      <c r="EEB55" s="1349"/>
      <c r="EEC55" s="1349"/>
      <c r="EED55" s="1349"/>
      <c r="EEE55" s="1349"/>
      <c r="EEF55" s="1349"/>
      <c r="EEG55" s="1349"/>
      <c r="EEH55" s="1349"/>
      <c r="EEI55" s="1349"/>
      <c r="EEJ55" s="1349"/>
      <c r="EEK55" s="1349"/>
      <c r="EEL55" s="1349"/>
      <c r="EEM55" s="1349"/>
      <c r="EEN55" s="1349"/>
      <c r="EEO55" s="1349"/>
      <c r="EEP55" s="1349"/>
      <c r="EEQ55" s="1349"/>
      <c r="EER55" s="1349"/>
      <c r="EES55" s="1349"/>
      <c r="EET55" s="1349"/>
      <c r="EEU55" s="1349"/>
      <c r="EEV55" s="1349"/>
      <c r="EEW55" s="1349"/>
      <c r="EEX55" s="1349"/>
      <c r="EEY55" s="1349"/>
      <c r="EEZ55" s="1349"/>
      <c r="EFA55" s="1349"/>
      <c r="EFB55" s="1349"/>
      <c r="EFC55" s="1349"/>
      <c r="EFD55" s="1349"/>
      <c r="EFE55" s="1349"/>
      <c r="EFF55" s="1349"/>
      <c r="EFG55" s="1349"/>
      <c r="EFH55" s="1349"/>
      <c r="EFI55" s="1349"/>
      <c r="EFJ55" s="1349"/>
      <c r="EFK55" s="1349"/>
      <c r="EFL55" s="1349"/>
      <c r="EFM55" s="1349"/>
      <c r="EFN55" s="1349"/>
      <c r="EFO55" s="1349"/>
      <c r="EFP55" s="1349"/>
      <c r="EFQ55" s="1349"/>
      <c r="EFR55" s="1349"/>
      <c r="EFS55" s="1349"/>
      <c r="EFT55" s="1349"/>
      <c r="EFU55" s="1349"/>
      <c r="EFV55" s="1349"/>
      <c r="EFW55" s="1349"/>
      <c r="EFX55" s="1349"/>
      <c r="EFY55" s="1349"/>
      <c r="EFZ55" s="1349"/>
      <c r="EGA55" s="1349"/>
      <c r="EGB55" s="1349"/>
      <c r="EGC55" s="1349"/>
      <c r="EGD55" s="1349"/>
      <c r="EGE55" s="1349"/>
      <c r="EGF55" s="1349"/>
      <c r="EGG55" s="1349"/>
      <c r="EGH55" s="1349"/>
      <c r="EGI55" s="1349"/>
      <c r="EGJ55" s="1349"/>
      <c r="EGK55" s="1349"/>
      <c r="EGL55" s="1349"/>
      <c r="EGM55" s="1349"/>
      <c r="EGN55" s="1349"/>
      <c r="EGO55" s="1349"/>
      <c r="EGP55" s="1349"/>
      <c r="EGQ55" s="1349"/>
      <c r="EGR55" s="1349"/>
      <c r="EGS55" s="1349"/>
      <c r="EGT55" s="1349"/>
      <c r="EGU55" s="1349"/>
      <c r="EGV55" s="1349"/>
      <c r="EGW55" s="1349"/>
      <c r="EGX55" s="1349"/>
      <c r="EGY55" s="1349"/>
      <c r="EGZ55" s="1349"/>
      <c r="EHA55" s="1349"/>
      <c r="EHB55" s="1349"/>
      <c r="EHC55" s="1349"/>
      <c r="EHD55" s="1349"/>
      <c r="EHE55" s="1349"/>
      <c r="EHF55" s="1349"/>
      <c r="EHG55" s="1349"/>
      <c r="EHH55" s="1349"/>
      <c r="EHI55" s="1349"/>
      <c r="EHJ55" s="1349"/>
      <c r="EHK55" s="1349"/>
      <c r="EHL55" s="1349"/>
      <c r="EHM55" s="1349"/>
      <c r="EHN55" s="1349"/>
      <c r="EHO55" s="1349"/>
      <c r="EHP55" s="1349"/>
      <c r="EHQ55" s="1349"/>
      <c r="EHR55" s="1349"/>
      <c r="EHS55" s="1349"/>
      <c r="EHT55" s="1349"/>
      <c r="EHU55" s="1349"/>
      <c r="EHV55" s="1349"/>
      <c r="EHW55" s="1349"/>
      <c r="EHX55" s="1349"/>
      <c r="EHY55" s="1349"/>
      <c r="EHZ55" s="1349"/>
      <c r="EIA55" s="1349"/>
      <c r="EIB55" s="1349"/>
      <c r="EIC55" s="1349"/>
      <c r="EID55" s="1349"/>
      <c r="EIE55" s="1349"/>
      <c r="EIF55" s="1349"/>
      <c r="EIG55" s="1349"/>
      <c r="EIH55" s="1349"/>
      <c r="EII55" s="1349"/>
      <c r="EIJ55" s="1349"/>
      <c r="EIK55" s="1349"/>
      <c r="EIL55" s="1349"/>
      <c r="EIM55" s="1349"/>
      <c r="EIN55" s="1349"/>
      <c r="EIO55" s="1349"/>
      <c r="EIP55" s="1349"/>
      <c r="EIQ55" s="1349"/>
      <c r="EIR55" s="1349"/>
      <c r="EIS55" s="1349"/>
      <c r="EIT55" s="1349"/>
      <c r="EIU55" s="1349"/>
      <c r="EIV55" s="1349"/>
      <c r="EIW55" s="1349"/>
      <c r="EIX55" s="1349"/>
      <c r="EIY55" s="1349"/>
      <c r="EIZ55" s="1349"/>
      <c r="EJA55" s="1349"/>
      <c r="EJB55" s="1349"/>
      <c r="EJC55" s="1349"/>
      <c r="EJD55" s="1349"/>
      <c r="EJE55" s="1349"/>
      <c r="EJF55" s="1349"/>
      <c r="EJG55" s="1349"/>
      <c r="EJH55" s="1349"/>
      <c r="EJI55" s="1349"/>
      <c r="EJJ55" s="1349"/>
      <c r="EJK55" s="1349"/>
      <c r="EJL55" s="1349"/>
      <c r="EJM55" s="1349"/>
      <c r="EJN55" s="1349"/>
      <c r="EJO55" s="1349"/>
      <c r="EJP55" s="1349"/>
      <c r="EJQ55" s="1349"/>
      <c r="EJR55" s="1349"/>
      <c r="EJS55" s="1349"/>
      <c r="EJT55" s="1349"/>
      <c r="EJU55" s="1349"/>
      <c r="EJV55" s="1349"/>
      <c r="EJW55" s="1349"/>
      <c r="EJX55" s="1349"/>
      <c r="EJY55" s="1349"/>
      <c r="EJZ55" s="1349"/>
      <c r="EKA55" s="1349"/>
      <c r="EKB55" s="1349"/>
      <c r="EKC55" s="1349"/>
      <c r="EKD55" s="1349"/>
      <c r="EKE55" s="1349"/>
      <c r="EKF55" s="1349"/>
      <c r="EKG55" s="1349"/>
      <c r="EKH55" s="1349"/>
      <c r="EKI55" s="1349"/>
      <c r="EKJ55" s="1349"/>
      <c r="EKK55" s="1349"/>
      <c r="EKL55" s="1349"/>
      <c r="EKM55" s="1349"/>
      <c r="EKN55" s="1349"/>
      <c r="EKO55" s="1349"/>
      <c r="EKP55" s="1349"/>
      <c r="EKQ55" s="1349"/>
      <c r="EKR55" s="1349"/>
      <c r="EKS55" s="1349"/>
      <c r="EKT55" s="1349"/>
      <c r="EKU55" s="1349"/>
      <c r="EKV55" s="1349"/>
      <c r="EKW55" s="1349"/>
      <c r="EKX55" s="1349"/>
      <c r="EKY55" s="1349"/>
      <c r="EKZ55" s="1349"/>
      <c r="ELA55" s="1349"/>
      <c r="ELB55" s="1349"/>
      <c r="ELC55" s="1349"/>
      <c r="ELD55" s="1349"/>
      <c r="ELE55" s="1349"/>
      <c r="ELF55" s="1349"/>
      <c r="ELG55" s="1349"/>
      <c r="ELH55" s="1349"/>
      <c r="ELI55" s="1349"/>
      <c r="ELJ55" s="1349"/>
      <c r="ELK55" s="1349"/>
      <c r="ELL55" s="1349"/>
      <c r="ELM55" s="1349"/>
      <c r="ELN55" s="1349"/>
      <c r="ELO55" s="1349"/>
      <c r="ELP55" s="1349"/>
      <c r="ELQ55" s="1349"/>
      <c r="ELR55" s="1349"/>
      <c r="ELS55" s="1349"/>
      <c r="ELT55" s="1349"/>
      <c r="ELU55" s="1349"/>
      <c r="ELV55" s="1349"/>
      <c r="ELW55" s="1349"/>
      <c r="ELX55" s="1349"/>
      <c r="ELY55" s="1349"/>
      <c r="ELZ55" s="1349"/>
      <c r="EMA55" s="1349"/>
      <c r="EMB55" s="1349"/>
      <c r="EMC55" s="1349"/>
      <c r="EMD55" s="1349"/>
      <c r="EME55" s="1349"/>
      <c r="EMF55" s="1349"/>
      <c r="EMG55" s="1349"/>
      <c r="EMH55" s="1349"/>
      <c r="EMI55" s="1349"/>
      <c r="EMJ55" s="1349"/>
      <c r="EMK55" s="1349"/>
      <c r="EML55" s="1349"/>
      <c r="EMM55" s="1349"/>
      <c r="EMN55" s="1349"/>
      <c r="EMO55" s="1349"/>
      <c r="EMP55" s="1349"/>
      <c r="EMQ55" s="1349"/>
      <c r="EMR55" s="1349"/>
      <c r="EMS55" s="1349"/>
      <c r="EMT55" s="1349"/>
      <c r="EMU55" s="1349"/>
      <c r="EMV55" s="1349"/>
      <c r="EMW55" s="1349"/>
      <c r="EMX55" s="1349"/>
      <c r="EMY55" s="1349"/>
      <c r="EMZ55" s="1349"/>
      <c r="ENA55" s="1349"/>
      <c r="ENB55" s="1349"/>
      <c r="ENC55" s="1349"/>
      <c r="END55" s="1349"/>
      <c r="ENE55" s="1349"/>
      <c r="ENF55" s="1349"/>
      <c r="ENG55" s="1349"/>
      <c r="ENH55" s="1349"/>
      <c r="ENI55" s="1349"/>
      <c r="ENJ55" s="1349"/>
      <c r="ENK55" s="1349"/>
      <c r="ENL55" s="1349"/>
      <c r="ENM55" s="1349"/>
      <c r="ENN55" s="1349"/>
      <c r="ENO55" s="1349"/>
      <c r="ENP55" s="1349"/>
      <c r="ENQ55" s="1349"/>
      <c r="ENR55" s="1349"/>
      <c r="ENS55" s="1349"/>
      <c r="ENT55" s="1349"/>
      <c r="ENU55" s="1349"/>
      <c r="ENV55" s="1349"/>
      <c r="ENW55" s="1349"/>
      <c r="ENX55" s="1349"/>
      <c r="ENY55" s="1349"/>
      <c r="ENZ55" s="1349"/>
      <c r="EOA55" s="1349"/>
      <c r="EOB55" s="1349"/>
      <c r="EOC55" s="1349"/>
      <c r="EOD55" s="1349"/>
      <c r="EOE55" s="1349"/>
      <c r="EOF55" s="1349"/>
      <c r="EOG55" s="1349"/>
      <c r="EOH55" s="1349"/>
      <c r="EOI55" s="1349"/>
      <c r="EOJ55" s="1349"/>
      <c r="EOK55" s="1349"/>
      <c r="EOL55" s="1349"/>
      <c r="EOM55" s="1349"/>
      <c r="EON55" s="1349"/>
      <c r="EOO55" s="1349"/>
      <c r="EOP55" s="1349"/>
      <c r="EOQ55" s="1349"/>
      <c r="EOR55" s="1349"/>
      <c r="EOS55" s="1349"/>
      <c r="EOT55" s="1349"/>
      <c r="EOU55" s="1349"/>
      <c r="EOV55" s="1349"/>
      <c r="EOW55" s="1349"/>
      <c r="EOX55" s="1349"/>
      <c r="EOY55" s="1349"/>
      <c r="EOZ55" s="1349"/>
      <c r="EPA55" s="1349"/>
      <c r="EPB55" s="1349"/>
      <c r="EPC55" s="1349"/>
      <c r="EPD55" s="1349"/>
      <c r="EPE55" s="1349"/>
      <c r="EPF55" s="1349"/>
      <c r="EPG55" s="1349"/>
      <c r="EPH55" s="1349"/>
      <c r="EPI55" s="1349"/>
      <c r="EPJ55" s="1349"/>
      <c r="EPK55" s="1349"/>
      <c r="EPL55" s="1349"/>
      <c r="EPM55" s="1349"/>
      <c r="EPN55" s="1349"/>
      <c r="EPO55" s="1349"/>
      <c r="EPP55" s="1349"/>
      <c r="EPQ55" s="1349"/>
      <c r="EPR55" s="1349"/>
      <c r="EPS55" s="1349"/>
      <c r="EPT55" s="1349"/>
      <c r="EPU55" s="1349"/>
      <c r="EPV55" s="1349"/>
      <c r="EPW55" s="1349"/>
      <c r="EPX55" s="1349"/>
      <c r="EPY55" s="1349"/>
      <c r="EPZ55" s="1349"/>
      <c r="EQA55" s="1349"/>
      <c r="EQB55" s="1349"/>
      <c r="EQC55" s="1349"/>
      <c r="EQD55" s="1349"/>
      <c r="EQE55" s="1349"/>
      <c r="EQF55" s="1349"/>
      <c r="EQG55" s="1349"/>
      <c r="EQH55" s="1349"/>
      <c r="EQI55" s="1349"/>
      <c r="EQJ55" s="1349"/>
      <c r="EQK55" s="1349"/>
      <c r="EQL55" s="1349"/>
      <c r="EQM55" s="1349"/>
      <c r="EQN55" s="1349"/>
      <c r="EQO55" s="1349"/>
      <c r="EQP55" s="1349"/>
      <c r="EQQ55" s="1349"/>
      <c r="EQR55" s="1349"/>
      <c r="EQS55" s="1349"/>
      <c r="EQT55" s="1349"/>
      <c r="EQU55" s="1349"/>
      <c r="EQV55" s="1349"/>
      <c r="EQW55" s="1349"/>
      <c r="EQX55" s="1349"/>
      <c r="EQY55" s="1349"/>
      <c r="EQZ55" s="1349"/>
      <c r="ERA55" s="1349"/>
      <c r="ERB55" s="1349"/>
      <c r="ERC55" s="1349"/>
      <c r="ERD55" s="1349"/>
      <c r="ERE55" s="1349"/>
      <c r="ERF55" s="1349"/>
      <c r="ERG55" s="1349"/>
      <c r="ERH55" s="1349"/>
      <c r="ERI55" s="1349"/>
      <c r="ERJ55" s="1349"/>
      <c r="ERK55" s="1349"/>
      <c r="ERL55" s="1349"/>
      <c r="ERM55" s="1349"/>
      <c r="ERN55" s="1349"/>
      <c r="ERO55" s="1349"/>
      <c r="ERP55" s="1349"/>
      <c r="ERQ55" s="1349"/>
      <c r="ERR55" s="1349"/>
      <c r="ERS55" s="1349"/>
      <c r="ERT55" s="1349"/>
      <c r="ERU55" s="1349"/>
      <c r="ERV55" s="1349"/>
      <c r="ERW55" s="1349"/>
      <c r="ERX55" s="1349"/>
      <c r="ERY55" s="1349"/>
      <c r="ERZ55" s="1349"/>
      <c r="ESA55" s="1349"/>
      <c r="ESB55" s="1349"/>
      <c r="ESC55" s="1349"/>
      <c r="ESD55" s="1349"/>
      <c r="ESE55" s="1349"/>
      <c r="ESF55" s="1349"/>
      <c r="ESG55" s="1349"/>
      <c r="ESH55" s="1349"/>
      <c r="ESI55" s="1349"/>
      <c r="ESJ55" s="1349"/>
      <c r="ESK55" s="1349"/>
      <c r="ESL55" s="1349"/>
      <c r="ESM55" s="1349"/>
      <c r="ESN55" s="1349"/>
      <c r="ESO55" s="1349"/>
      <c r="ESP55" s="1349"/>
      <c r="ESQ55" s="1349"/>
      <c r="ESR55" s="1349"/>
      <c r="ESS55" s="1349"/>
      <c r="EST55" s="1349"/>
      <c r="ESU55" s="1349"/>
      <c r="ESV55" s="1349"/>
      <c r="ESW55" s="1349"/>
      <c r="ESX55" s="1349"/>
      <c r="ESY55" s="1349"/>
      <c r="ESZ55" s="1349"/>
      <c r="ETA55" s="1349"/>
      <c r="ETB55" s="1349"/>
      <c r="ETC55" s="1349"/>
      <c r="ETD55" s="1349"/>
      <c r="ETE55" s="1349"/>
      <c r="ETF55" s="1349"/>
      <c r="ETG55" s="1349"/>
      <c r="ETH55" s="1349"/>
      <c r="ETI55" s="1349"/>
      <c r="ETJ55" s="1349"/>
      <c r="ETK55" s="1349"/>
      <c r="ETL55" s="1349"/>
      <c r="ETM55" s="1349"/>
      <c r="ETN55" s="1349"/>
      <c r="ETO55" s="1349"/>
      <c r="ETP55" s="1349"/>
      <c r="ETQ55" s="1349"/>
      <c r="ETR55" s="1349"/>
      <c r="ETS55" s="1349"/>
      <c r="ETT55" s="1349"/>
      <c r="ETU55" s="1349"/>
      <c r="ETV55" s="1349"/>
      <c r="ETW55" s="1349"/>
      <c r="ETX55" s="1349"/>
      <c r="ETY55" s="1349"/>
      <c r="ETZ55" s="1349"/>
      <c r="EUA55" s="1349"/>
      <c r="EUB55" s="1349"/>
      <c r="EUC55" s="1349"/>
      <c r="EUD55" s="1349"/>
      <c r="EUE55" s="1349"/>
      <c r="EUF55" s="1349"/>
      <c r="EUG55" s="1349"/>
      <c r="EUH55" s="1349"/>
      <c r="EUI55" s="1349"/>
      <c r="EUJ55" s="1349"/>
      <c r="EUK55" s="1349"/>
      <c r="EUL55" s="1349"/>
      <c r="EUM55" s="1349"/>
      <c r="EUN55" s="1349"/>
      <c r="EUO55" s="1349"/>
      <c r="EUP55" s="1349"/>
      <c r="EUQ55" s="1349"/>
      <c r="EUR55" s="1349"/>
      <c r="EUS55" s="1349"/>
      <c r="EUT55" s="1349"/>
      <c r="EUU55" s="1349"/>
      <c r="EUV55" s="1349"/>
      <c r="EUW55" s="1349"/>
      <c r="EUX55" s="1349"/>
      <c r="EUY55" s="1349"/>
      <c r="EUZ55" s="1349"/>
      <c r="EVA55" s="1349"/>
      <c r="EVB55" s="1349"/>
      <c r="EVC55" s="1349"/>
      <c r="EVD55" s="1349"/>
      <c r="EVE55" s="1349"/>
      <c r="EVF55" s="1349"/>
      <c r="EVG55" s="1349"/>
      <c r="EVH55" s="1349"/>
      <c r="EVI55" s="1349"/>
      <c r="EVJ55" s="1349"/>
      <c r="EVK55" s="1349"/>
      <c r="EVL55" s="1349"/>
      <c r="EVM55" s="1349"/>
      <c r="EVN55" s="1349"/>
      <c r="EVO55" s="1349"/>
      <c r="EVP55" s="1349"/>
      <c r="EVQ55" s="1349"/>
      <c r="EVR55" s="1349"/>
      <c r="EVS55" s="1349"/>
      <c r="EVT55" s="1349"/>
      <c r="EVU55" s="1349"/>
      <c r="EVV55" s="1349"/>
      <c r="EVW55" s="1349"/>
      <c r="EVX55" s="1349"/>
      <c r="EVY55" s="1349"/>
      <c r="EVZ55" s="1349"/>
      <c r="EWA55" s="1349"/>
      <c r="EWB55" s="1349"/>
      <c r="EWC55" s="1349"/>
      <c r="EWD55" s="1349"/>
      <c r="EWE55" s="1349"/>
      <c r="EWF55" s="1349"/>
      <c r="EWG55" s="1349"/>
      <c r="EWH55" s="1349"/>
      <c r="EWI55" s="1349"/>
      <c r="EWJ55" s="1349"/>
      <c r="EWK55" s="1349"/>
      <c r="EWL55" s="1349"/>
      <c r="EWM55" s="1349"/>
      <c r="EWN55" s="1349"/>
      <c r="EWO55" s="1349"/>
      <c r="EWP55" s="1349"/>
      <c r="EWQ55" s="1349"/>
      <c r="EWR55" s="1349"/>
      <c r="EWS55" s="1349"/>
      <c r="EWT55" s="1349"/>
      <c r="EWU55" s="1349"/>
      <c r="EWV55" s="1349"/>
      <c r="EWW55" s="1349"/>
      <c r="EWX55" s="1349"/>
      <c r="EWY55" s="1349"/>
      <c r="EWZ55" s="1349"/>
      <c r="EXA55" s="1349"/>
      <c r="EXB55" s="1349"/>
      <c r="EXC55" s="1349"/>
      <c r="EXD55" s="1349"/>
      <c r="EXE55" s="1349"/>
      <c r="EXF55" s="1349"/>
      <c r="EXG55" s="1349"/>
      <c r="EXH55" s="1349"/>
      <c r="EXI55" s="1349"/>
      <c r="EXJ55" s="1349"/>
      <c r="EXK55" s="1349"/>
      <c r="EXL55" s="1349"/>
      <c r="EXM55" s="1349"/>
      <c r="EXN55" s="1349"/>
      <c r="EXO55" s="1349"/>
      <c r="EXP55" s="1349"/>
      <c r="EXQ55" s="1349"/>
      <c r="EXR55" s="1349"/>
      <c r="EXS55" s="1349"/>
      <c r="EXT55" s="1349"/>
      <c r="EXU55" s="1349"/>
      <c r="EXV55" s="1349"/>
      <c r="EXW55" s="1349"/>
      <c r="EXX55" s="1349"/>
      <c r="EXY55" s="1349"/>
      <c r="EXZ55" s="1349"/>
      <c r="EYA55" s="1349"/>
      <c r="EYB55" s="1349"/>
      <c r="EYC55" s="1349"/>
      <c r="EYD55" s="1349"/>
      <c r="EYE55" s="1349"/>
      <c r="EYF55" s="1349"/>
      <c r="EYG55" s="1349"/>
      <c r="EYH55" s="1349"/>
      <c r="EYI55" s="1349"/>
      <c r="EYJ55" s="1349"/>
      <c r="EYK55" s="1349"/>
      <c r="EYL55" s="1349"/>
      <c r="EYM55" s="1349"/>
      <c r="EYN55" s="1349"/>
      <c r="EYO55" s="1349"/>
      <c r="EYP55" s="1349"/>
      <c r="EYQ55" s="1349"/>
      <c r="EYR55" s="1349"/>
      <c r="EYS55" s="1349"/>
      <c r="EYT55" s="1349"/>
      <c r="EYU55" s="1349"/>
      <c r="EYV55" s="1349"/>
      <c r="EYW55" s="1349"/>
      <c r="EYX55" s="1349"/>
      <c r="EYY55" s="1349"/>
      <c r="EYZ55" s="1349"/>
      <c r="EZA55" s="1349"/>
      <c r="EZB55" s="1349"/>
      <c r="EZC55" s="1349"/>
      <c r="EZD55" s="1349"/>
      <c r="EZE55" s="1349"/>
      <c r="EZF55" s="1349"/>
      <c r="EZG55" s="1349"/>
      <c r="EZH55" s="1349"/>
      <c r="EZI55" s="1349"/>
      <c r="EZJ55" s="1349"/>
      <c r="EZK55" s="1349"/>
      <c r="EZL55" s="1349"/>
      <c r="EZM55" s="1349"/>
      <c r="EZN55" s="1349"/>
      <c r="EZO55" s="1349"/>
      <c r="EZP55" s="1349"/>
      <c r="EZQ55" s="1349"/>
      <c r="EZR55" s="1349"/>
      <c r="EZS55" s="1349"/>
      <c r="EZT55" s="1349"/>
      <c r="EZU55" s="1349"/>
      <c r="EZV55" s="1349"/>
      <c r="EZW55" s="1349"/>
      <c r="EZX55" s="1349"/>
      <c r="EZY55" s="1349"/>
      <c r="EZZ55" s="1349"/>
      <c r="FAA55" s="1349"/>
      <c r="FAB55" s="1349"/>
      <c r="FAC55" s="1349"/>
      <c r="FAD55" s="1349"/>
      <c r="FAE55" s="1349"/>
      <c r="FAF55" s="1349"/>
      <c r="FAG55" s="1349"/>
      <c r="FAH55" s="1349"/>
      <c r="FAI55" s="1349"/>
      <c r="FAJ55" s="1349"/>
      <c r="FAK55" s="1349"/>
      <c r="FAL55" s="1349"/>
      <c r="FAM55" s="1349"/>
      <c r="FAN55" s="1349"/>
      <c r="FAO55" s="1349"/>
      <c r="FAP55" s="1349"/>
      <c r="FAQ55" s="1349"/>
      <c r="FAR55" s="1349"/>
      <c r="FAS55" s="1349"/>
      <c r="FAT55" s="1349"/>
      <c r="FAU55" s="1349"/>
      <c r="FAV55" s="1349"/>
      <c r="FAW55" s="1349"/>
      <c r="FAX55" s="1349"/>
      <c r="FAY55" s="1349"/>
      <c r="FAZ55" s="1349"/>
      <c r="FBA55" s="1349"/>
      <c r="FBB55" s="1349"/>
      <c r="FBC55" s="1349"/>
      <c r="FBD55" s="1349"/>
      <c r="FBE55" s="1349"/>
      <c r="FBF55" s="1349"/>
      <c r="FBG55" s="1349"/>
      <c r="FBH55" s="1349"/>
      <c r="FBI55" s="1349"/>
      <c r="FBJ55" s="1349"/>
      <c r="FBK55" s="1349"/>
      <c r="FBL55" s="1349"/>
      <c r="FBM55" s="1349"/>
      <c r="FBN55" s="1349"/>
      <c r="FBO55" s="1349"/>
      <c r="FBP55" s="1349"/>
      <c r="FBQ55" s="1349"/>
      <c r="FBR55" s="1349"/>
      <c r="FBS55" s="1349"/>
      <c r="FBT55" s="1349"/>
      <c r="FBU55" s="1349"/>
      <c r="FBV55" s="1349"/>
      <c r="FBW55" s="1349"/>
      <c r="FBX55" s="1349"/>
      <c r="FBY55" s="1349"/>
      <c r="FBZ55" s="1349"/>
      <c r="FCA55" s="1349"/>
      <c r="FCB55" s="1349"/>
      <c r="FCC55" s="1349"/>
      <c r="FCD55" s="1349"/>
      <c r="FCE55" s="1349"/>
      <c r="FCF55" s="1349"/>
      <c r="FCG55" s="1349"/>
      <c r="FCH55" s="1349"/>
      <c r="FCI55" s="1349"/>
      <c r="FCJ55" s="1349"/>
      <c r="FCK55" s="1349"/>
      <c r="FCL55" s="1349"/>
      <c r="FCM55" s="1349"/>
      <c r="FCN55" s="1349"/>
      <c r="FCO55" s="1349"/>
      <c r="FCP55" s="1349"/>
      <c r="FCQ55" s="1349"/>
      <c r="FCR55" s="1349"/>
      <c r="FCS55" s="1349"/>
      <c r="FCT55" s="1349"/>
      <c r="FCU55" s="1349"/>
      <c r="FCV55" s="1349"/>
      <c r="FCW55" s="1349"/>
      <c r="FCX55" s="1349"/>
      <c r="FCY55" s="1349"/>
      <c r="FCZ55" s="1349"/>
      <c r="FDA55" s="1349"/>
      <c r="FDB55" s="1349"/>
      <c r="FDC55" s="1349"/>
      <c r="FDD55" s="1349"/>
      <c r="FDE55" s="1349"/>
      <c r="FDF55" s="1349"/>
      <c r="FDG55" s="1349"/>
      <c r="FDH55" s="1349"/>
      <c r="FDI55" s="1349"/>
      <c r="FDJ55" s="1349"/>
      <c r="FDK55" s="1349"/>
      <c r="FDL55" s="1349"/>
      <c r="FDM55" s="1349"/>
      <c r="FDN55" s="1349"/>
      <c r="FDO55" s="1349"/>
      <c r="FDP55" s="1349"/>
      <c r="FDQ55" s="1349"/>
      <c r="FDR55" s="1349"/>
      <c r="FDS55" s="1349"/>
      <c r="FDT55" s="1349"/>
      <c r="FDU55" s="1349"/>
      <c r="FDV55" s="1349"/>
      <c r="FDW55" s="1349"/>
      <c r="FDX55" s="1349"/>
      <c r="FDY55" s="1349"/>
      <c r="FDZ55" s="1349"/>
      <c r="FEA55" s="1349"/>
      <c r="FEB55" s="1349"/>
      <c r="FEC55" s="1349"/>
      <c r="FED55" s="1349"/>
      <c r="FEE55" s="1349"/>
      <c r="FEF55" s="1349"/>
      <c r="FEG55" s="1349"/>
      <c r="FEH55" s="1349"/>
      <c r="FEI55" s="1349"/>
      <c r="FEJ55" s="1349"/>
      <c r="FEK55" s="1349"/>
      <c r="FEL55" s="1349"/>
      <c r="FEM55" s="1349"/>
      <c r="FEN55" s="1349"/>
      <c r="FEO55" s="1349"/>
      <c r="FEP55" s="1349"/>
      <c r="FEQ55" s="1349"/>
      <c r="FER55" s="1349"/>
      <c r="FES55" s="1349"/>
      <c r="FET55" s="1349"/>
      <c r="FEU55" s="1349"/>
      <c r="FEV55" s="1349"/>
      <c r="FEW55" s="1349"/>
      <c r="FEX55" s="1349"/>
      <c r="FEY55" s="1349"/>
      <c r="FEZ55" s="1349"/>
      <c r="FFA55" s="1349"/>
      <c r="FFB55" s="1349"/>
      <c r="FFC55" s="1349"/>
      <c r="FFD55" s="1349"/>
      <c r="FFE55" s="1349"/>
      <c r="FFF55" s="1349"/>
      <c r="FFG55" s="1349"/>
      <c r="FFH55" s="1349"/>
      <c r="FFI55" s="1349"/>
      <c r="FFJ55" s="1349"/>
      <c r="FFK55" s="1349"/>
      <c r="FFL55" s="1349"/>
      <c r="FFM55" s="1349"/>
      <c r="FFN55" s="1349"/>
      <c r="FFO55" s="1349"/>
      <c r="FFP55" s="1349"/>
      <c r="FFQ55" s="1349"/>
      <c r="FFR55" s="1349"/>
      <c r="FFS55" s="1349"/>
      <c r="FFT55" s="1349"/>
      <c r="FFU55" s="1349"/>
      <c r="FFV55" s="1349"/>
      <c r="FFW55" s="1349"/>
      <c r="FFX55" s="1349"/>
      <c r="FFY55" s="1349"/>
      <c r="FFZ55" s="1349"/>
      <c r="FGA55" s="1349"/>
      <c r="FGB55" s="1349"/>
      <c r="FGC55" s="1349"/>
      <c r="FGD55" s="1349"/>
      <c r="FGE55" s="1349"/>
      <c r="FGF55" s="1349"/>
      <c r="FGG55" s="1349"/>
      <c r="FGH55" s="1349"/>
      <c r="FGI55" s="1349"/>
      <c r="FGJ55" s="1349"/>
      <c r="FGK55" s="1349"/>
      <c r="FGL55" s="1349"/>
      <c r="FGM55" s="1349"/>
      <c r="FGN55" s="1349"/>
      <c r="FGO55" s="1349"/>
      <c r="FGP55" s="1349"/>
      <c r="FGQ55" s="1349"/>
      <c r="FGR55" s="1349"/>
      <c r="FGS55" s="1349"/>
      <c r="FGT55" s="1349"/>
      <c r="FGU55" s="1349"/>
      <c r="FGV55" s="1349"/>
      <c r="FGW55" s="1349"/>
      <c r="FGX55" s="1349"/>
      <c r="FGY55" s="1349"/>
      <c r="FGZ55" s="1349"/>
      <c r="FHA55" s="1349"/>
      <c r="FHB55" s="1349"/>
      <c r="FHC55" s="1349"/>
      <c r="FHD55" s="1349"/>
      <c r="FHE55" s="1349"/>
      <c r="FHF55" s="1349"/>
      <c r="FHG55" s="1349"/>
      <c r="FHH55" s="1349"/>
      <c r="FHI55" s="1349"/>
      <c r="FHJ55" s="1349"/>
      <c r="FHK55" s="1349"/>
      <c r="FHL55" s="1349"/>
      <c r="FHM55" s="1349"/>
      <c r="FHN55" s="1349"/>
      <c r="FHO55" s="1349"/>
      <c r="FHP55" s="1349"/>
      <c r="FHQ55" s="1349"/>
      <c r="FHR55" s="1349"/>
      <c r="FHS55" s="1349"/>
      <c r="FHT55" s="1349"/>
      <c r="FHU55" s="1349"/>
      <c r="FHV55" s="1349"/>
      <c r="FHW55" s="1349"/>
      <c r="FHX55" s="1349"/>
      <c r="FHY55" s="1349"/>
      <c r="FHZ55" s="1349"/>
      <c r="FIA55" s="1349"/>
      <c r="FIB55" s="1349"/>
      <c r="FIC55" s="1349"/>
      <c r="FID55" s="1349"/>
      <c r="FIE55" s="1349"/>
      <c r="FIF55" s="1349"/>
      <c r="FIG55" s="1349"/>
      <c r="FIH55" s="1349"/>
      <c r="FII55" s="1349"/>
      <c r="FIJ55" s="1349"/>
      <c r="FIK55" s="1349"/>
      <c r="FIL55" s="1349"/>
      <c r="FIM55" s="1349"/>
      <c r="FIN55" s="1349"/>
      <c r="FIO55" s="1349"/>
      <c r="FIP55" s="1349"/>
      <c r="FIQ55" s="1349"/>
      <c r="FIR55" s="1349"/>
      <c r="FIS55" s="1349"/>
      <c r="FIT55" s="1349"/>
      <c r="FIU55" s="1349"/>
      <c r="FIV55" s="1349"/>
      <c r="FIW55" s="1349"/>
      <c r="FIX55" s="1349"/>
      <c r="FIY55" s="1349"/>
      <c r="FIZ55" s="1349"/>
      <c r="FJA55" s="1349"/>
      <c r="FJB55" s="1349"/>
      <c r="FJC55" s="1349"/>
      <c r="FJD55" s="1349"/>
      <c r="FJE55" s="1349"/>
      <c r="FJF55" s="1349"/>
      <c r="FJG55" s="1349"/>
      <c r="FJH55" s="1349"/>
      <c r="FJI55" s="1349"/>
      <c r="FJJ55" s="1349"/>
      <c r="FJK55" s="1349"/>
      <c r="FJL55" s="1349"/>
      <c r="FJM55" s="1349"/>
      <c r="FJN55" s="1349"/>
      <c r="FJO55" s="1349"/>
      <c r="FJP55" s="1349"/>
      <c r="FJQ55" s="1349"/>
      <c r="FJR55" s="1349"/>
      <c r="FJS55" s="1349"/>
      <c r="FJT55" s="1349"/>
      <c r="FJU55" s="1349"/>
      <c r="FJV55" s="1349"/>
      <c r="FJW55" s="1349"/>
      <c r="FJX55" s="1349"/>
      <c r="FJY55" s="1349"/>
      <c r="FJZ55" s="1349"/>
      <c r="FKA55" s="1349"/>
      <c r="FKB55" s="1349"/>
      <c r="FKC55" s="1349"/>
      <c r="FKD55" s="1349"/>
      <c r="FKE55" s="1349"/>
      <c r="FKF55" s="1349"/>
      <c r="FKG55" s="1349"/>
      <c r="FKH55" s="1349"/>
      <c r="FKI55" s="1349"/>
      <c r="FKJ55" s="1349"/>
      <c r="FKK55" s="1349"/>
      <c r="FKL55" s="1349"/>
      <c r="FKM55" s="1349"/>
      <c r="FKN55" s="1349"/>
      <c r="FKO55" s="1349"/>
      <c r="FKP55" s="1349"/>
      <c r="FKQ55" s="1349"/>
      <c r="FKR55" s="1349"/>
      <c r="FKS55" s="1349"/>
      <c r="FKT55" s="1349"/>
      <c r="FKU55" s="1349"/>
      <c r="FKV55" s="1349"/>
      <c r="FKW55" s="1349"/>
      <c r="FKX55" s="1349"/>
      <c r="FKY55" s="1349"/>
      <c r="FKZ55" s="1349"/>
      <c r="FLA55" s="1349"/>
      <c r="FLB55" s="1349"/>
      <c r="FLC55" s="1349"/>
      <c r="FLD55" s="1349"/>
      <c r="FLE55" s="1349"/>
      <c r="FLF55" s="1349"/>
      <c r="FLG55" s="1349"/>
      <c r="FLH55" s="1349"/>
      <c r="FLI55" s="1349"/>
      <c r="FLJ55" s="1349"/>
      <c r="FLK55" s="1349"/>
      <c r="FLL55" s="1349"/>
      <c r="FLM55" s="1349"/>
      <c r="FLN55" s="1349"/>
      <c r="FLO55" s="1349"/>
      <c r="FLP55" s="1349"/>
      <c r="FLQ55" s="1349"/>
      <c r="FLR55" s="1349"/>
      <c r="FLS55" s="1349"/>
      <c r="FLT55" s="1349"/>
      <c r="FLU55" s="1349"/>
      <c r="FLV55" s="1349"/>
      <c r="FLW55" s="1349"/>
      <c r="FLX55" s="1349"/>
      <c r="FLY55" s="1349"/>
      <c r="FLZ55" s="1349"/>
      <c r="FMA55" s="1349"/>
      <c r="FMB55" s="1349"/>
      <c r="FMC55" s="1349"/>
      <c r="FMD55" s="1349"/>
      <c r="FME55" s="1349"/>
      <c r="FMF55" s="1349"/>
      <c r="FMG55" s="1349"/>
      <c r="FMH55" s="1349"/>
      <c r="FMI55" s="1349"/>
      <c r="FMJ55" s="1349"/>
      <c r="FMK55" s="1349"/>
      <c r="FML55" s="1349"/>
      <c r="FMM55" s="1349"/>
      <c r="FMN55" s="1349"/>
      <c r="FMO55" s="1349"/>
      <c r="FMP55" s="1349"/>
      <c r="FMQ55" s="1349"/>
      <c r="FMR55" s="1349"/>
      <c r="FMS55" s="1349"/>
      <c r="FMT55" s="1349"/>
      <c r="FMU55" s="1349"/>
      <c r="FMV55" s="1349"/>
      <c r="FMW55" s="1349"/>
      <c r="FMX55" s="1349"/>
      <c r="FMY55" s="1349"/>
      <c r="FMZ55" s="1349"/>
      <c r="FNA55" s="1349"/>
      <c r="FNB55" s="1349"/>
      <c r="FNC55" s="1349"/>
      <c r="FND55" s="1349"/>
      <c r="FNE55" s="1349"/>
      <c r="FNF55" s="1349"/>
      <c r="FNG55" s="1349"/>
      <c r="FNH55" s="1349"/>
      <c r="FNI55" s="1349"/>
      <c r="FNJ55" s="1349"/>
      <c r="FNK55" s="1349"/>
      <c r="FNL55" s="1349"/>
      <c r="FNM55" s="1349"/>
      <c r="FNN55" s="1349"/>
      <c r="FNO55" s="1349"/>
      <c r="FNP55" s="1349"/>
      <c r="FNQ55" s="1349"/>
      <c r="FNR55" s="1349"/>
      <c r="FNS55" s="1349"/>
      <c r="FNT55" s="1349"/>
      <c r="FNU55" s="1349"/>
      <c r="FNV55" s="1349"/>
      <c r="FNW55" s="1349"/>
      <c r="FNX55" s="1349"/>
      <c r="FNY55" s="1349"/>
      <c r="FNZ55" s="1349"/>
      <c r="FOA55" s="1349"/>
      <c r="FOB55" s="1349"/>
      <c r="FOC55" s="1349"/>
      <c r="FOD55" s="1349"/>
      <c r="FOE55" s="1349"/>
      <c r="FOF55" s="1349"/>
      <c r="FOG55" s="1349"/>
      <c r="FOH55" s="1349"/>
      <c r="FOI55" s="1349"/>
      <c r="FOJ55" s="1349"/>
      <c r="FOK55" s="1349"/>
      <c r="FOL55" s="1349"/>
      <c r="FOM55" s="1349"/>
      <c r="FON55" s="1349"/>
      <c r="FOO55" s="1349"/>
      <c r="FOP55" s="1349"/>
      <c r="FOQ55" s="1349"/>
      <c r="FOR55" s="1349"/>
      <c r="FOS55" s="1349"/>
      <c r="FOT55" s="1349"/>
      <c r="FOU55" s="1349"/>
      <c r="FOV55" s="1349"/>
      <c r="FOW55" s="1349"/>
      <c r="FOX55" s="1349"/>
      <c r="FOY55" s="1349"/>
      <c r="FOZ55" s="1349"/>
      <c r="FPA55" s="1349"/>
      <c r="FPB55" s="1349"/>
      <c r="FPC55" s="1349"/>
      <c r="FPD55" s="1349"/>
      <c r="FPE55" s="1349"/>
      <c r="FPF55" s="1349"/>
      <c r="FPG55" s="1349"/>
      <c r="FPH55" s="1349"/>
      <c r="FPI55" s="1349"/>
      <c r="FPJ55" s="1349"/>
      <c r="FPK55" s="1349"/>
      <c r="FPL55" s="1349"/>
      <c r="FPM55" s="1349"/>
      <c r="FPN55" s="1349"/>
      <c r="FPO55" s="1349"/>
      <c r="FPP55" s="1349"/>
      <c r="FPQ55" s="1349"/>
      <c r="FPR55" s="1349"/>
      <c r="FPS55" s="1349"/>
      <c r="FPT55" s="1349"/>
      <c r="FPU55" s="1349"/>
      <c r="FPV55" s="1349"/>
      <c r="FPW55" s="1349"/>
      <c r="FPX55" s="1349"/>
      <c r="FPY55" s="1349"/>
      <c r="FPZ55" s="1349"/>
      <c r="FQA55" s="1349"/>
      <c r="FQB55" s="1349"/>
      <c r="FQC55" s="1349"/>
      <c r="FQD55" s="1349"/>
      <c r="FQE55" s="1349"/>
      <c r="FQF55" s="1349"/>
      <c r="FQG55" s="1349"/>
      <c r="FQH55" s="1349"/>
      <c r="FQI55" s="1349"/>
      <c r="FQJ55" s="1349"/>
      <c r="FQK55" s="1349"/>
      <c r="FQL55" s="1349"/>
      <c r="FQM55" s="1349"/>
      <c r="FQN55" s="1349"/>
      <c r="FQO55" s="1349"/>
      <c r="FQP55" s="1349"/>
      <c r="FQQ55" s="1349"/>
      <c r="FQR55" s="1349"/>
      <c r="FQS55" s="1349"/>
      <c r="FQT55" s="1349"/>
      <c r="FQU55" s="1349"/>
      <c r="FQV55" s="1349"/>
      <c r="FQW55" s="1349"/>
      <c r="FQX55" s="1349"/>
      <c r="FQY55" s="1349"/>
      <c r="FQZ55" s="1349"/>
      <c r="FRA55" s="1349"/>
      <c r="FRB55" s="1349"/>
      <c r="FRC55" s="1349"/>
      <c r="FRD55" s="1349"/>
      <c r="FRE55" s="1349"/>
      <c r="FRF55" s="1349"/>
      <c r="FRG55" s="1349"/>
      <c r="FRH55" s="1349"/>
      <c r="FRI55" s="1349"/>
      <c r="FRJ55" s="1349"/>
      <c r="FRK55" s="1349"/>
      <c r="FRL55" s="1349"/>
      <c r="FRM55" s="1349"/>
      <c r="FRN55" s="1349"/>
      <c r="FRO55" s="1349"/>
      <c r="FRP55" s="1349"/>
      <c r="FRQ55" s="1349"/>
      <c r="FRR55" s="1349"/>
      <c r="FRS55" s="1349"/>
      <c r="FRT55" s="1349"/>
      <c r="FRU55" s="1349"/>
      <c r="FRV55" s="1349"/>
      <c r="FRW55" s="1349"/>
      <c r="FRX55" s="1349"/>
      <c r="FRY55" s="1349"/>
      <c r="FRZ55" s="1349"/>
      <c r="FSA55" s="1349"/>
      <c r="FSB55" s="1349"/>
      <c r="FSC55" s="1349"/>
      <c r="FSD55" s="1349"/>
      <c r="FSE55" s="1349"/>
      <c r="FSF55" s="1349"/>
      <c r="FSG55" s="1349"/>
      <c r="FSH55" s="1349"/>
      <c r="FSI55" s="1349"/>
      <c r="FSJ55" s="1349"/>
      <c r="FSK55" s="1349"/>
      <c r="FSL55" s="1349"/>
      <c r="FSM55" s="1349"/>
      <c r="FSN55" s="1349"/>
      <c r="FSO55" s="1349"/>
      <c r="FSP55" s="1349"/>
      <c r="FSQ55" s="1349"/>
      <c r="FSR55" s="1349"/>
      <c r="FSS55" s="1349"/>
      <c r="FST55" s="1349"/>
      <c r="FSU55" s="1349"/>
      <c r="FSV55" s="1349"/>
      <c r="FSW55" s="1349"/>
      <c r="FSX55" s="1349"/>
      <c r="FSY55" s="1349"/>
      <c r="FSZ55" s="1349"/>
      <c r="FTA55" s="1349"/>
      <c r="FTB55" s="1349"/>
      <c r="FTC55" s="1349"/>
      <c r="FTD55" s="1349"/>
      <c r="FTE55" s="1349"/>
      <c r="FTF55" s="1349"/>
      <c r="FTG55" s="1349"/>
      <c r="FTH55" s="1349"/>
      <c r="FTI55" s="1349"/>
      <c r="FTJ55" s="1349"/>
      <c r="FTK55" s="1349"/>
      <c r="FTL55" s="1349"/>
      <c r="FTM55" s="1349"/>
      <c r="FTN55" s="1349"/>
      <c r="FTO55" s="1349"/>
      <c r="FTP55" s="1349"/>
      <c r="FTQ55" s="1349"/>
      <c r="FTR55" s="1349"/>
      <c r="FTS55" s="1349"/>
      <c r="FTT55" s="1349"/>
      <c r="FTU55" s="1349"/>
      <c r="FTV55" s="1349"/>
      <c r="FTW55" s="1349"/>
      <c r="FTX55" s="1349"/>
      <c r="FTY55" s="1349"/>
      <c r="FTZ55" s="1349"/>
      <c r="FUA55" s="1349"/>
      <c r="FUB55" s="1349"/>
      <c r="FUC55" s="1349"/>
      <c r="FUD55" s="1349"/>
      <c r="FUE55" s="1349"/>
      <c r="FUF55" s="1349"/>
      <c r="FUG55" s="1349"/>
      <c r="FUH55" s="1349"/>
      <c r="FUI55" s="1349"/>
      <c r="FUJ55" s="1349"/>
      <c r="FUK55" s="1349"/>
      <c r="FUL55" s="1349"/>
      <c r="FUM55" s="1349"/>
      <c r="FUN55" s="1349"/>
      <c r="FUO55" s="1349"/>
      <c r="FUP55" s="1349"/>
      <c r="FUQ55" s="1349"/>
      <c r="FUR55" s="1349"/>
      <c r="FUS55" s="1349"/>
      <c r="FUT55" s="1349"/>
      <c r="FUU55" s="1349"/>
      <c r="FUV55" s="1349"/>
      <c r="FUW55" s="1349"/>
      <c r="FUX55" s="1349"/>
      <c r="FUY55" s="1349"/>
      <c r="FUZ55" s="1349"/>
      <c r="FVA55" s="1349"/>
      <c r="FVB55" s="1349"/>
      <c r="FVC55" s="1349"/>
      <c r="FVD55" s="1349"/>
      <c r="FVE55" s="1349"/>
      <c r="FVF55" s="1349"/>
      <c r="FVG55" s="1349"/>
      <c r="FVH55" s="1349"/>
      <c r="FVI55" s="1349"/>
      <c r="FVJ55" s="1349"/>
      <c r="FVK55" s="1349"/>
      <c r="FVL55" s="1349"/>
      <c r="FVM55" s="1349"/>
      <c r="FVN55" s="1349"/>
      <c r="FVO55" s="1349"/>
      <c r="FVP55" s="1349"/>
      <c r="FVQ55" s="1349"/>
      <c r="FVR55" s="1349"/>
      <c r="FVS55" s="1349"/>
      <c r="FVT55" s="1349"/>
      <c r="FVU55" s="1349"/>
      <c r="FVV55" s="1349"/>
      <c r="FVW55" s="1349"/>
      <c r="FVX55" s="1349"/>
      <c r="FVY55" s="1349"/>
      <c r="FVZ55" s="1349"/>
      <c r="FWA55" s="1349"/>
      <c r="FWB55" s="1349"/>
      <c r="FWC55" s="1349"/>
      <c r="FWD55" s="1349"/>
      <c r="FWE55" s="1349"/>
      <c r="FWF55" s="1349"/>
      <c r="FWG55" s="1349"/>
      <c r="FWH55" s="1349"/>
      <c r="FWI55" s="1349"/>
      <c r="FWJ55" s="1349"/>
      <c r="FWK55" s="1349"/>
      <c r="FWL55" s="1349"/>
      <c r="FWM55" s="1349"/>
      <c r="FWN55" s="1349"/>
      <c r="FWO55" s="1349"/>
      <c r="FWP55" s="1349"/>
      <c r="FWQ55" s="1349"/>
      <c r="FWR55" s="1349"/>
      <c r="FWS55" s="1349"/>
      <c r="FWT55" s="1349"/>
      <c r="FWU55" s="1349"/>
      <c r="FWV55" s="1349"/>
      <c r="FWW55" s="1349"/>
      <c r="FWX55" s="1349"/>
      <c r="FWY55" s="1349"/>
      <c r="FWZ55" s="1349"/>
      <c r="FXA55" s="1349"/>
      <c r="FXB55" s="1349"/>
      <c r="FXC55" s="1349"/>
      <c r="FXD55" s="1349"/>
      <c r="FXE55" s="1349"/>
      <c r="FXF55" s="1349"/>
      <c r="FXG55" s="1349"/>
      <c r="FXH55" s="1349"/>
      <c r="FXI55" s="1349"/>
      <c r="FXJ55" s="1349"/>
      <c r="FXK55" s="1349"/>
      <c r="FXL55" s="1349"/>
      <c r="FXM55" s="1349"/>
      <c r="FXN55" s="1349"/>
      <c r="FXO55" s="1349"/>
      <c r="FXP55" s="1349"/>
      <c r="FXQ55" s="1349"/>
      <c r="FXR55" s="1349"/>
      <c r="FXS55" s="1349"/>
      <c r="FXT55" s="1349"/>
      <c r="FXU55" s="1349"/>
      <c r="FXV55" s="1349"/>
      <c r="FXW55" s="1349"/>
      <c r="FXX55" s="1349"/>
      <c r="FXY55" s="1349"/>
      <c r="FXZ55" s="1349"/>
      <c r="FYA55" s="1349"/>
      <c r="FYB55" s="1349"/>
      <c r="FYC55" s="1349"/>
      <c r="FYD55" s="1349"/>
      <c r="FYE55" s="1349"/>
      <c r="FYF55" s="1349"/>
      <c r="FYG55" s="1349"/>
      <c r="FYH55" s="1349"/>
      <c r="FYI55" s="1349"/>
      <c r="FYJ55" s="1349"/>
      <c r="FYK55" s="1349"/>
      <c r="FYL55" s="1349"/>
      <c r="FYM55" s="1349"/>
      <c r="FYN55" s="1349"/>
      <c r="FYO55" s="1349"/>
      <c r="FYP55" s="1349"/>
      <c r="FYQ55" s="1349"/>
      <c r="FYR55" s="1349"/>
      <c r="FYS55" s="1349"/>
      <c r="FYT55" s="1349"/>
      <c r="FYU55" s="1349"/>
      <c r="FYV55" s="1349"/>
      <c r="FYW55" s="1349"/>
      <c r="FYX55" s="1349"/>
      <c r="FYY55" s="1349"/>
      <c r="FYZ55" s="1349"/>
      <c r="FZA55" s="1349"/>
      <c r="FZB55" s="1349"/>
      <c r="FZC55" s="1349"/>
      <c r="FZD55" s="1349"/>
      <c r="FZE55" s="1349"/>
      <c r="FZF55" s="1349"/>
      <c r="FZG55" s="1349"/>
      <c r="FZH55" s="1349"/>
      <c r="FZI55" s="1349"/>
      <c r="FZJ55" s="1349"/>
      <c r="FZK55" s="1349"/>
      <c r="FZL55" s="1349"/>
      <c r="FZM55" s="1349"/>
      <c r="FZN55" s="1349"/>
      <c r="FZO55" s="1349"/>
      <c r="FZP55" s="1349"/>
      <c r="FZQ55" s="1349"/>
      <c r="FZR55" s="1349"/>
      <c r="FZS55" s="1349"/>
      <c r="FZT55" s="1349"/>
      <c r="FZU55" s="1349"/>
      <c r="FZV55" s="1349"/>
      <c r="FZW55" s="1349"/>
      <c r="FZX55" s="1349"/>
      <c r="FZY55" s="1349"/>
      <c r="FZZ55" s="1349"/>
      <c r="GAA55" s="1349"/>
      <c r="GAB55" s="1349"/>
      <c r="GAC55" s="1349"/>
      <c r="GAD55" s="1349"/>
      <c r="GAE55" s="1349"/>
      <c r="GAF55" s="1349"/>
      <c r="GAG55" s="1349"/>
      <c r="GAH55" s="1349"/>
      <c r="GAI55" s="1349"/>
      <c r="GAJ55" s="1349"/>
      <c r="GAK55" s="1349"/>
      <c r="GAL55" s="1349"/>
      <c r="GAM55" s="1349"/>
      <c r="GAN55" s="1349"/>
      <c r="GAO55" s="1349"/>
      <c r="GAP55" s="1349"/>
      <c r="GAQ55" s="1349"/>
      <c r="GAR55" s="1349"/>
      <c r="GAS55" s="1349"/>
      <c r="GAT55" s="1349"/>
      <c r="GAU55" s="1349"/>
      <c r="GAV55" s="1349"/>
      <c r="GAW55" s="1349"/>
      <c r="GAX55" s="1349"/>
      <c r="GAY55" s="1349"/>
      <c r="GAZ55" s="1349"/>
      <c r="GBA55" s="1349"/>
      <c r="GBB55" s="1349"/>
      <c r="GBC55" s="1349"/>
      <c r="GBD55" s="1349"/>
      <c r="GBE55" s="1349"/>
      <c r="GBF55" s="1349"/>
      <c r="GBG55" s="1349"/>
      <c r="GBH55" s="1349"/>
      <c r="GBI55" s="1349"/>
      <c r="GBJ55" s="1349"/>
      <c r="GBK55" s="1349"/>
      <c r="GBL55" s="1349"/>
      <c r="GBM55" s="1349"/>
      <c r="GBN55" s="1349"/>
      <c r="GBO55" s="1349"/>
      <c r="GBP55" s="1349"/>
      <c r="GBQ55" s="1349"/>
      <c r="GBR55" s="1349"/>
      <c r="GBS55" s="1349"/>
      <c r="GBT55" s="1349"/>
      <c r="GBU55" s="1349"/>
      <c r="GBV55" s="1349"/>
      <c r="GBW55" s="1349"/>
      <c r="GBX55" s="1349"/>
      <c r="GBY55" s="1349"/>
      <c r="GBZ55" s="1349"/>
      <c r="GCA55" s="1349"/>
      <c r="GCB55" s="1349"/>
      <c r="GCC55" s="1349"/>
      <c r="GCD55" s="1349"/>
      <c r="GCE55" s="1349"/>
      <c r="GCF55" s="1349"/>
      <c r="GCG55" s="1349"/>
      <c r="GCH55" s="1349"/>
      <c r="GCI55" s="1349"/>
      <c r="GCJ55" s="1349"/>
      <c r="GCK55" s="1349"/>
      <c r="GCL55" s="1349"/>
      <c r="GCM55" s="1349"/>
      <c r="GCN55" s="1349"/>
      <c r="GCO55" s="1349"/>
      <c r="GCP55" s="1349"/>
      <c r="GCQ55" s="1349"/>
      <c r="GCR55" s="1349"/>
      <c r="GCS55" s="1349"/>
      <c r="GCT55" s="1349"/>
      <c r="GCU55" s="1349"/>
      <c r="GCV55" s="1349"/>
      <c r="GCW55" s="1349"/>
      <c r="GCX55" s="1349"/>
      <c r="GCY55" s="1349"/>
      <c r="GCZ55" s="1349"/>
      <c r="GDA55" s="1349"/>
      <c r="GDB55" s="1349"/>
      <c r="GDC55" s="1349"/>
      <c r="GDD55" s="1349"/>
      <c r="GDE55" s="1349"/>
      <c r="GDF55" s="1349"/>
      <c r="GDG55" s="1349"/>
      <c r="GDH55" s="1349"/>
      <c r="GDI55" s="1349"/>
      <c r="GDJ55" s="1349"/>
      <c r="GDK55" s="1349"/>
      <c r="GDL55" s="1349"/>
      <c r="GDM55" s="1349"/>
      <c r="GDN55" s="1349"/>
      <c r="GDO55" s="1349"/>
      <c r="GDP55" s="1349"/>
      <c r="GDQ55" s="1349"/>
      <c r="GDR55" s="1349"/>
      <c r="GDS55" s="1349"/>
      <c r="GDT55" s="1349"/>
      <c r="GDU55" s="1349"/>
      <c r="GDV55" s="1349"/>
      <c r="GDW55" s="1349"/>
      <c r="GDX55" s="1349"/>
      <c r="GDY55" s="1349"/>
      <c r="GDZ55" s="1349"/>
      <c r="GEA55" s="1349"/>
      <c r="GEB55" s="1349"/>
      <c r="GEC55" s="1349"/>
      <c r="GED55" s="1349"/>
      <c r="GEE55" s="1349"/>
      <c r="GEF55" s="1349"/>
      <c r="GEG55" s="1349"/>
      <c r="GEH55" s="1349"/>
      <c r="GEI55" s="1349"/>
      <c r="GEJ55" s="1349"/>
      <c r="GEK55" s="1349"/>
      <c r="GEL55" s="1349"/>
      <c r="GEM55" s="1349"/>
      <c r="GEN55" s="1349"/>
      <c r="GEO55" s="1349"/>
      <c r="GEP55" s="1349"/>
      <c r="GEQ55" s="1349"/>
      <c r="GER55" s="1349"/>
      <c r="GES55" s="1349"/>
      <c r="GET55" s="1349"/>
      <c r="GEU55" s="1349"/>
      <c r="GEV55" s="1349"/>
      <c r="GEW55" s="1349"/>
      <c r="GEX55" s="1349"/>
      <c r="GEY55" s="1349"/>
      <c r="GEZ55" s="1349"/>
      <c r="GFA55" s="1349"/>
      <c r="GFB55" s="1349"/>
      <c r="GFC55" s="1349"/>
      <c r="GFD55" s="1349"/>
      <c r="GFE55" s="1349"/>
      <c r="GFF55" s="1349"/>
      <c r="GFG55" s="1349"/>
      <c r="GFH55" s="1349"/>
      <c r="GFI55" s="1349"/>
      <c r="GFJ55" s="1349"/>
      <c r="GFK55" s="1349"/>
      <c r="GFL55" s="1349"/>
      <c r="GFM55" s="1349"/>
      <c r="GFN55" s="1349"/>
      <c r="GFO55" s="1349"/>
      <c r="GFP55" s="1349"/>
      <c r="GFQ55" s="1349"/>
      <c r="GFR55" s="1349"/>
      <c r="GFS55" s="1349"/>
      <c r="GFT55" s="1349"/>
      <c r="GFU55" s="1349"/>
      <c r="GFV55" s="1349"/>
      <c r="GFW55" s="1349"/>
      <c r="GFX55" s="1349"/>
      <c r="GFY55" s="1349"/>
      <c r="GFZ55" s="1349"/>
      <c r="GGA55" s="1349"/>
      <c r="GGB55" s="1349"/>
      <c r="GGC55" s="1349"/>
      <c r="GGD55" s="1349"/>
      <c r="GGE55" s="1349"/>
      <c r="GGF55" s="1349"/>
      <c r="GGG55" s="1349"/>
      <c r="GGH55" s="1349"/>
      <c r="GGI55" s="1349"/>
      <c r="GGJ55" s="1349"/>
      <c r="GGK55" s="1349"/>
      <c r="GGL55" s="1349"/>
      <c r="GGM55" s="1349"/>
      <c r="GGN55" s="1349"/>
      <c r="GGO55" s="1349"/>
      <c r="GGP55" s="1349"/>
      <c r="GGQ55" s="1349"/>
      <c r="GGR55" s="1349"/>
      <c r="GGS55" s="1349"/>
      <c r="GGT55" s="1349"/>
      <c r="GGU55" s="1349"/>
      <c r="GGV55" s="1349"/>
      <c r="GGW55" s="1349"/>
      <c r="GGX55" s="1349"/>
      <c r="GGY55" s="1349"/>
      <c r="GGZ55" s="1349"/>
      <c r="GHA55" s="1349"/>
      <c r="GHB55" s="1349"/>
      <c r="GHC55" s="1349"/>
      <c r="GHD55" s="1349"/>
      <c r="GHE55" s="1349"/>
      <c r="GHF55" s="1349"/>
      <c r="GHG55" s="1349"/>
      <c r="GHH55" s="1349"/>
      <c r="GHI55" s="1349"/>
      <c r="GHJ55" s="1349"/>
      <c r="GHK55" s="1349"/>
      <c r="GHL55" s="1349"/>
      <c r="GHM55" s="1349"/>
      <c r="GHN55" s="1349"/>
      <c r="GHO55" s="1349"/>
      <c r="GHP55" s="1349"/>
      <c r="GHQ55" s="1349"/>
      <c r="GHR55" s="1349"/>
      <c r="GHS55" s="1349"/>
      <c r="GHT55" s="1349"/>
      <c r="GHU55" s="1349"/>
      <c r="GHV55" s="1349"/>
      <c r="GHW55" s="1349"/>
      <c r="GHX55" s="1349"/>
      <c r="GHY55" s="1349"/>
      <c r="GHZ55" s="1349"/>
      <c r="GIA55" s="1349"/>
      <c r="GIB55" s="1349"/>
      <c r="GIC55" s="1349"/>
      <c r="GID55" s="1349"/>
      <c r="GIE55" s="1349"/>
      <c r="GIF55" s="1349"/>
      <c r="GIG55" s="1349"/>
      <c r="GIH55" s="1349"/>
      <c r="GII55" s="1349"/>
      <c r="GIJ55" s="1349"/>
      <c r="GIK55" s="1349"/>
      <c r="GIL55" s="1349"/>
      <c r="GIM55" s="1349"/>
      <c r="GIN55" s="1349"/>
      <c r="GIO55" s="1349"/>
      <c r="GIP55" s="1349"/>
      <c r="GIQ55" s="1349"/>
      <c r="GIR55" s="1349"/>
      <c r="GIS55" s="1349"/>
      <c r="GIT55" s="1349"/>
      <c r="GIU55" s="1349"/>
      <c r="GIV55" s="1349"/>
      <c r="GIW55" s="1349"/>
      <c r="GIX55" s="1349"/>
      <c r="GIY55" s="1349"/>
      <c r="GIZ55" s="1349"/>
      <c r="GJA55" s="1349"/>
      <c r="GJB55" s="1349"/>
      <c r="GJC55" s="1349"/>
      <c r="GJD55" s="1349"/>
      <c r="GJE55" s="1349"/>
      <c r="GJF55" s="1349"/>
      <c r="GJG55" s="1349"/>
      <c r="GJH55" s="1349"/>
      <c r="GJI55" s="1349"/>
      <c r="GJJ55" s="1349"/>
      <c r="GJK55" s="1349"/>
      <c r="GJL55" s="1349"/>
      <c r="GJM55" s="1349"/>
      <c r="GJN55" s="1349"/>
      <c r="GJO55" s="1349"/>
      <c r="GJP55" s="1349"/>
      <c r="GJQ55" s="1349"/>
      <c r="GJR55" s="1349"/>
      <c r="GJS55" s="1349"/>
      <c r="GJT55" s="1349"/>
      <c r="GJU55" s="1349"/>
      <c r="GJV55" s="1349"/>
      <c r="GJW55" s="1349"/>
      <c r="GJX55" s="1349"/>
      <c r="GJY55" s="1349"/>
      <c r="GJZ55" s="1349"/>
      <c r="GKA55" s="1349"/>
      <c r="GKB55" s="1349"/>
      <c r="GKC55" s="1349"/>
      <c r="GKD55" s="1349"/>
      <c r="GKE55" s="1349"/>
      <c r="GKF55" s="1349"/>
      <c r="GKG55" s="1349"/>
      <c r="GKH55" s="1349"/>
      <c r="GKI55" s="1349"/>
      <c r="GKJ55" s="1349"/>
      <c r="GKK55" s="1349"/>
      <c r="GKL55" s="1349"/>
      <c r="GKM55" s="1349"/>
      <c r="GKN55" s="1349"/>
      <c r="GKO55" s="1349"/>
      <c r="GKP55" s="1349"/>
      <c r="GKQ55" s="1349"/>
      <c r="GKR55" s="1349"/>
      <c r="GKS55" s="1349"/>
      <c r="GKT55" s="1349"/>
      <c r="GKU55" s="1349"/>
      <c r="GKV55" s="1349"/>
      <c r="GKW55" s="1349"/>
      <c r="GKX55" s="1349"/>
      <c r="GKY55" s="1349"/>
      <c r="GKZ55" s="1349"/>
      <c r="GLA55" s="1349"/>
      <c r="GLB55" s="1349"/>
      <c r="GLC55" s="1349"/>
      <c r="GLD55" s="1349"/>
      <c r="GLE55" s="1349"/>
      <c r="GLF55" s="1349"/>
      <c r="GLG55" s="1349"/>
      <c r="GLH55" s="1349"/>
      <c r="GLI55" s="1349"/>
      <c r="GLJ55" s="1349"/>
      <c r="GLK55" s="1349"/>
      <c r="GLL55" s="1349"/>
      <c r="GLM55" s="1349"/>
      <c r="GLN55" s="1349"/>
      <c r="GLO55" s="1349"/>
      <c r="GLP55" s="1349"/>
      <c r="GLQ55" s="1349"/>
      <c r="GLR55" s="1349"/>
      <c r="GLS55" s="1349"/>
      <c r="GLT55" s="1349"/>
      <c r="GLU55" s="1349"/>
      <c r="GLV55" s="1349"/>
      <c r="GLW55" s="1349"/>
      <c r="GLX55" s="1349"/>
      <c r="GLY55" s="1349"/>
      <c r="GLZ55" s="1349"/>
      <c r="GMA55" s="1349"/>
      <c r="GMB55" s="1349"/>
      <c r="GMC55" s="1349"/>
      <c r="GMD55" s="1349"/>
      <c r="GME55" s="1349"/>
      <c r="GMF55" s="1349"/>
      <c r="GMG55" s="1349"/>
      <c r="GMH55" s="1349"/>
      <c r="GMI55" s="1349"/>
      <c r="GMJ55" s="1349"/>
      <c r="GMK55" s="1349"/>
      <c r="GML55" s="1349"/>
      <c r="GMM55" s="1349"/>
      <c r="GMN55" s="1349"/>
      <c r="GMO55" s="1349"/>
      <c r="GMP55" s="1349"/>
      <c r="GMQ55" s="1349"/>
      <c r="GMR55" s="1349"/>
      <c r="GMS55" s="1349"/>
      <c r="GMT55" s="1349"/>
      <c r="GMU55" s="1349"/>
      <c r="GMV55" s="1349"/>
      <c r="GMW55" s="1349"/>
      <c r="GMX55" s="1349"/>
      <c r="GMY55" s="1349"/>
      <c r="GMZ55" s="1349"/>
      <c r="GNA55" s="1349"/>
      <c r="GNB55" s="1349"/>
      <c r="GNC55" s="1349"/>
      <c r="GND55" s="1349"/>
      <c r="GNE55" s="1349"/>
      <c r="GNF55" s="1349"/>
      <c r="GNG55" s="1349"/>
      <c r="GNH55" s="1349"/>
      <c r="GNI55" s="1349"/>
      <c r="GNJ55" s="1349"/>
      <c r="GNK55" s="1349"/>
      <c r="GNL55" s="1349"/>
      <c r="GNM55" s="1349"/>
      <c r="GNN55" s="1349"/>
      <c r="GNO55" s="1349"/>
      <c r="GNP55" s="1349"/>
      <c r="GNQ55" s="1349"/>
      <c r="GNR55" s="1349"/>
      <c r="GNS55" s="1349"/>
      <c r="GNT55" s="1349"/>
      <c r="GNU55" s="1349"/>
      <c r="GNV55" s="1349"/>
      <c r="GNW55" s="1349"/>
      <c r="GNX55" s="1349"/>
      <c r="GNY55" s="1349"/>
      <c r="GNZ55" s="1349"/>
      <c r="GOA55" s="1349"/>
      <c r="GOB55" s="1349"/>
      <c r="GOC55" s="1349"/>
      <c r="GOD55" s="1349"/>
      <c r="GOE55" s="1349"/>
      <c r="GOF55" s="1349"/>
      <c r="GOG55" s="1349"/>
      <c r="GOH55" s="1349"/>
      <c r="GOI55" s="1349"/>
      <c r="GOJ55" s="1349"/>
      <c r="GOK55" s="1349"/>
      <c r="GOL55" s="1349"/>
      <c r="GOM55" s="1349"/>
      <c r="GON55" s="1349"/>
      <c r="GOO55" s="1349"/>
      <c r="GOP55" s="1349"/>
      <c r="GOQ55" s="1349"/>
      <c r="GOR55" s="1349"/>
      <c r="GOS55" s="1349"/>
      <c r="GOT55" s="1349"/>
      <c r="GOU55" s="1349"/>
      <c r="GOV55" s="1349"/>
      <c r="GOW55" s="1349"/>
      <c r="GOX55" s="1349"/>
      <c r="GOY55" s="1349"/>
      <c r="GOZ55" s="1349"/>
      <c r="GPA55" s="1349"/>
      <c r="GPB55" s="1349"/>
      <c r="GPC55" s="1349"/>
      <c r="GPD55" s="1349"/>
      <c r="GPE55" s="1349"/>
      <c r="GPF55" s="1349"/>
      <c r="GPG55" s="1349"/>
      <c r="GPH55" s="1349"/>
      <c r="GPI55" s="1349"/>
      <c r="GPJ55" s="1349"/>
      <c r="GPK55" s="1349"/>
      <c r="GPL55" s="1349"/>
      <c r="GPM55" s="1349"/>
      <c r="GPN55" s="1349"/>
      <c r="GPO55" s="1349"/>
      <c r="GPP55" s="1349"/>
      <c r="GPQ55" s="1349"/>
      <c r="GPR55" s="1349"/>
      <c r="GPS55" s="1349"/>
      <c r="GPT55" s="1349"/>
      <c r="GPU55" s="1349"/>
      <c r="GPV55" s="1349"/>
      <c r="GPW55" s="1349"/>
      <c r="GPX55" s="1349"/>
      <c r="GPY55" s="1349"/>
      <c r="GPZ55" s="1349"/>
      <c r="GQA55" s="1349"/>
      <c r="GQB55" s="1349"/>
      <c r="GQC55" s="1349"/>
      <c r="GQD55" s="1349"/>
      <c r="GQE55" s="1349"/>
      <c r="GQF55" s="1349"/>
      <c r="GQG55" s="1349"/>
      <c r="GQH55" s="1349"/>
      <c r="GQI55" s="1349"/>
      <c r="GQJ55" s="1349"/>
      <c r="GQK55" s="1349"/>
      <c r="GQL55" s="1349"/>
      <c r="GQM55" s="1349"/>
      <c r="GQN55" s="1349"/>
      <c r="GQO55" s="1349"/>
      <c r="GQP55" s="1349"/>
      <c r="GQQ55" s="1349"/>
      <c r="GQR55" s="1349"/>
      <c r="GQS55" s="1349"/>
      <c r="GQT55" s="1349"/>
      <c r="GQU55" s="1349"/>
      <c r="GQV55" s="1349"/>
      <c r="GQW55" s="1349"/>
      <c r="GQX55" s="1349"/>
      <c r="GQY55" s="1349"/>
      <c r="GQZ55" s="1349"/>
      <c r="GRA55" s="1349"/>
      <c r="GRB55" s="1349"/>
      <c r="GRC55" s="1349"/>
      <c r="GRD55" s="1349"/>
      <c r="GRE55" s="1349"/>
      <c r="GRF55" s="1349"/>
      <c r="GRG55" s="1349"/>
      <c r="GRH55" s="1349"/>
      <c r="GRI55" s="1349"/>
      <c r="GRJ55" s="1349"/>
      <c r="GRK55" s="1349"/>
      <c r="GRL55" s="1349"/>
      <c r="GRM55" s="1349"/>
      <c r="GRN55" s="1349"/>
      <c r="GRO55" s="1349"/>
      <c r="GRP55" s="1349"/>
      <c r="GRQ55" s="1349"/>
      <c r="GRR55" s="1349"/>
      <c r="GRS55" s="1349"/>
      <c r="GRT55" s="1349"/>
      <c r="GRU55" s="1349"/>
      <c r="GRV55" s="1349"/>
      <c r="GRW55" s="1349"/>
      <c r="GRX55" s="1349"/>
      <c r="GRY55" s="1349"/>
      <c r="GRZ55" s="1349"/>
      <c r="GSA55" s="1349"/>
      <c r="GSB55" s="1349"/>
      <c r="GSC55" s="1349"/>
      <c r="GSD55" s="1349"/>
      <c r="GSE55" s="1349"/>
      <c r="GSF55" s="1349"/>
      <c r="GSG55" s="1349"/>
      <c r="GSH55" s="1349"/>
      <c r="GSI55" s="1349"/>
      <c r="GSJ55" s="1349"/>
      <c r="GSK55" s="1349"/>
      <c r="GSL55" s="1349"/>
      <c r="GSM55" s="1349"/>
      <c r="GSN55" s="1349"/>
      <c r="GSO55" s="1349"/>
      <c r="GSP55" s="1349"/>
      <c r="GSQ55" s="1349"/>
      <c r="GSR55" s="1349"/>
      <c r="GSS55" s="1349"/>
      <c r="GST55" s="1349"/>
      <c r="GSU55" s="1349"/>
      <c r="GSV55" s="1349"/>
      <c r="GSW55" s="1349"/>
      <c r="GSX55" s="1349"/>
      <c r="GSY55" s="1349"/>
      <c r="GSZ55" s="1349"/>
      <c r="GTA55" s="1349"/>
      <c r="GTB55" s="1349"/>
      <c r="GTC55" s="1349"/>
      <c r="GTD55" s="1349"/>
      <c r="GTE55" s="1349"/>
      <c r="GTF55" s="1349"/>
      <c r="GTG55" s="1349"/>
      <c r="GTH55" s="1349"/>
      <c r="GTI55" s="1349"/>
      <c r="GTJ55" s="1349"/>
      <c r="GTK55" s="1349"/>
      <c r="GTL55" s="1349"/>
      <c r="GTM55" s="1349"/>
      <c r="GTN55" s="1349"/>
      <c r="GTO55" s="1349"/>
      <c r="GTP55" s="1349"/>
      <c r="GTQ55" s="1349"/>
      <c r="GTR55" s="1349"/>
      <c r="GTS55" s="1349"/>
      <c r="GTT55" s="1349"/>
      <c r="GTU55" s="1349"/>
      <c r="GTV55" s="1349"/>
      <c r="GTW55" s="1349"/>
      <c r="GTX55" s="1349"/>
      <c r="GTY55" s="1349"/>
      <c r="GTZ55" s="1349"/>
      <c r="GUA55" s="1349"/>
      <c r="GUB55" s="1349"/>
      <c r="GUC55" s="1349"/>
      <c r="GUD55" s="1349"/>
      <c r="GUE55" s="1349"/>
      <c r="GUF55" s="1349"/>
      <c r="GUG55" s="1349"/>
      <c r="GUH55" s="1349"/>
      <c r="GUI55" s="1349"/>
      <c r="GUJ55" s="1349"/>
      <c r="GUK55" s="1349"/>
      <c r="GUL55" s="1349"/>
      <c r="GUM55" s="1349"/>
      <c r="GUN55" s="1349"/>
      <c r="GUO55" s="1349"/>
      <c r="GUP55" s="1349"/>
      <c r="GUQ55" s="1349"/>
      <c r="GUR55" s="1349"/>
      <c r="GUS55" s="1349"/>
      <c r="GUT55" s="1349"/>
      <c r="GUU55" s="1349"/>
      <c r="GUV55" s="1349"/>
      <c r="GUW55" s="1349"/>
      <c r="GUX55" s="1349"/>
      <c r="GUY55" s="1349"/>
      <c r="GUZ55" s="1349"/>
      <c r="GVA55" s="1349"/>
      <c r="GVB55" s="1349"/>
      <c r="GVC55" s="1349"/>
      <c r="GVD55" s="1349"/>
      <c r="GVE55" s="1349"/>
      <c r="GVF55" s="1349"/>
      <c r="GVG55" s="1349"/>
      <c r="GVH55" s="1349"/>
      <c r="GVI55" s="1349"/>
      <c r="GVJ55" s="1349"/>
      <c r="GVK55" s="1349"/>
      <c r="GVL55" s="1349"/>
      <c r="GVM55" s="1349"/>
      <c r="GVN55" s="1349"/>
      <c r="GVO55" s="1349"/>
      <c r="GVP55" s="1349"/>
      <c r="GVQ55" s="1349"/>
      <c r="GVR55" s="1349"/>
      <c r="GVS55" s="1349"/>
      <c r="GVT55" s="1349"/>
      <c r="GVU55" s="1349"/>
      <c r="GVV55" s="1349"/>
      <c r="GVW55" s="1349"/>
      <c r="GVX55" s="1349"/>
      <c r="GVY55" s="1349"/>
      <c r="GVZ55" s="1349"/>
      <c r="GWA55" s="1349"/>
      <c r="GWB55" s="1349"/>
      <c r="GWC55" s="1349"/>
      <c r="GWD55" s="1349"/>
      <c r="GWE55" s="1349"/>
      <c r="GWF55" s="1349"/>
      <c r="GWG55" s="1349"/>
      <c r="GWH55" s="1349"/>
      <c r="GWI55" s="1349"/>
      <c r="GWJ55" s="1349"/>
      <c r="GWK55" s="1349"/>
      <c r="GWL55" s="1349"/>
      <c r="GWM55" s="1349"/>
      <c r="GWN55" s="1349"/>
      <c r="GWO55" s="1349"/>
      <c r="GWP55" s="1349"/>
      <c r="GWQ55" s="1349"/>
      <c r="GWR55" s="1349"/>
      <c r="GWS55" s="1349"/>
      <c r="GWT55" s="1349"/>
      <c r="GWU55" s="1349"/>
      <c r="GWV55" s="1349"/>
      <c r="GWW55" s="1349"/>
      <c r="GWX55" s="1349"/>
      <c r="GWY55" s="1349"/>
      <c r="GWZ55" s="1349"/>
      <c r="GXA55" s="1349"/>
      <c r="GXB55" s="1349"/>
      <c r="GXC55" s="1349"/>
      <c r="GXD55" s="1349"/>
      <c r="GXE55" s="1349"/>
      <c r="GXF55" s="1349"/>
      <c r="GXG55" s="1349"/>
      <c r="GXH55" s="1349"/>
      <c r="GXI55" s="1349"/>
      <c r="GXJ55" s="1349"/>
      <c r="GXK55" s="1349"/>
      <c r="GXL55" s="1349"/>
      <c r="GXM55" s="1349"/>
      <c r="GXN55" s="1349"/>
      <c r="GXO55" s="1349"/>
      <c r="GXP55" s="1349"/>
      <c r="GXQ55" s="1349"/>
      <c r="GXR55" s="1349"/>
      <c r="GXS55" s="1349"/>
      <c r="GXT55" s="1349"/>
      <c r="GXU55" s="1349"/>
      <c r="GXV55" s="1349"/>
      <c r="GXW55" s="1349"/>
      <c r="GXX55" s="1349"/>
      <c r="GXY55" s="1349"/>
      <c r="GXZ55" s="1349"/>
      <c r="GYA55" s="1349"/>
      <c r="GYB55" s="1349"/>
      <c r="GYC55" s="1349"/>
      <c r="GYD55" s="1349"/>
      <c r="GYE55" s="1349"/>
      <c r="GYF55" s="1349"/>
      <c r="GYG55" s="1349"/>
      <c r="GYH55" s="1349"/>
      <c r="GYI55" s="1349"/>
      <c r="GYJ55" s="1349"/>
      <c r="GYK55" s="1349"/>
      <c r="GYL55" s="1349"/>
      <c r="GYM55" s="1349"/>
      <c r="GYN55" s="1349"/>
      <c r="GYO55" s="1349"/>
      <c r="GYP55" s="1349"/>
      <c r="GYQ55" s="1349"/>
      <c r="GYR55" s="1349"/>
      <c r="GYS55" s="1349"/>
      <c r="GYT55" s="1349"/>
      <c r="GYU55" s="1349"/>
      <c r="GYV55" s="1349"/>
      <c r="GYW55" s="1349"/>
      <c r="GYX55" s="1349"/>
      <c r="GYY55" s="1349"/>
      <c r="GYZ55" s="1349"/>
      <c r="GZA55" s="1349"/>
      <c r="GZB55" s="1349"/>
      <c r="GZC55" s="1349"/>
      <c r="GZD55" s="1349"/>
      <c r="GZE55" s="1349"/>
      <c r="GZF55" s="1349"/>
      <c r="GZG55" s="1349"/>
      <c r="GZH55" s="1349"/>
      <c r="GZI55" s="1349"/>
      <c r="GZJ55" s="1349"/>
      <c r="GZK55" s="1349"/>
      <c r="GZL55" s="1349"/>
      <c r="GZM55" s="1349"/>
      <c r="GZN55" s="1349"/>
      <c r="GZO55" s="1349"/>
      <c r="GZP55" s="1349"/>
      <c r="GZQ55" s="1349"/>
      <c r="GZR55" s="1349"/>
      <c r="GZS55" s="1349"/>
      <c r="GZT55" s="1349"/>
      <c r="GZU55" s="1349"/>
      <c r="GZV55" s="1349"/>
      <c r="GZW55" s="1349"/>
      <c r="GZX55" s="1349"/>
      <c r="GZY55" s="1349"/>
      <c r="GZZ55" s="1349"/>
      <c r="HAA55" s="1349"/>
      <c r="HAB55" s="1349"/>
      <c r="HAC55" s="1349"/>
      <c r="HAD55" s="1349"/>
      <c r="HAE55" s="1349"/>
      <c r="HAF55" s="1349"/>
      <c r="HAG55" s="1349"/>
      <c r="HAH55" s="1349"/>
      <c r="HAI55" s="1349"/>
      <c r="HAJ55" s="1349"/>
      <c r="HAK55" s="1349"/>
      <c r="HAL55" s="1349"/>
      <c r="HAM55" s="1349"/>
      <c r="HAN55" s="1349"/>
      <c r="HAO55" s="1349"/>
      <c r="HAP55" s="1349"/>
      <c r="HAQ55" s="1349"/>
      <c r="HAR55" s="1349"/>
      <c r="HAS55" s="1349"/>
      <c r="HAT55" s="1349"/>
      <c r="HAU55" s="1349"/>
      <c r="HAV55" s="1349"/>
      <c r="HAW55" s="1349"/>
      <c r="HAX55" s="1349"/>
      <c r="HAY55" s="1349"/>
      <c r="HAZ55" s="1349"/>
      <c r="HBA55" s="1349"/>
      <c r="HBB55" s="1349"/>
      <c r="HBC55" s="1349"/>
      <c r="HBD55" s="1349"/>
      <c r="HBE55" s="1349"/>
      <c r="HBF55" s="1349"/>
      <c r="HBG55" s="1349"/>
      <c r="HBH55" s="1349"/>
      <c r="HBI55" s="1349"/>
      <c r="HBJ55" s="1349"/>
      <c r="HBK55" s="1349"/>
      <c r="HBL55" s="1349"/>
      <c r="HBM55" s="1349"/>
      <c r="HBN55" s="1349"/>
      <c r="HBO55" s="1349"/>
      <c r="HBP55" s="1349"/>
      <c r="HBQ55" s="1349"/>
      <c r="HBR55" s="1349"/>
      <c r="HBS55" s="1349"/>
      <c r="HBT55" s="1349"/>
      <c r="HBU55" s="1349"/>
      <c r="HBV55" s="1349"/>
      <c r="HBW55" s="1349"/>
      <c r="HBX55" s="1349"/>
      <c r="HBY55" s="1349"/>
      <c r="HBZ55" s="1349"/>
      <c r="HCA55" s="1349"/>
      <c r="HCB55" s="1349"/>
      <c r="HCC55" s="1349"/>
      <c r="HCD55" s="1349"/>
      <c r="HCE55" s="1349"/>
      <c r="HCF55" s="1349"/>
      <c r="HCG55" s="1349"/>
      <c r="HCH55" s="1349"/>
      <c r="HCI55" s="1349"/>
      <c r="HCJ55" s="1349"/>
      <c r="HCK55" s="1349"/>
      <c r="HCL55" s="1349"/>
      <c r="HCM55" s="1349"/>
      <c r="HCN55" s="1349"/>
      <c r="HCO55" s="1349"/>
      <c r="HCP55" s="1349"/>
      <c r="HCQ55" s="1349"/>
      <c r="HCR55" s="1349"/>
      <c r="HCS55" s="1349"/>
      <c r="HCT55" s="1349"/>
      <c r="HCU55" s="1349"/>
      <c r="HCV55" s="1349"/>
      <c r="HCW55" s="1349"/>
      <c r="HCX55" s="1349"/>
      <c r="HCY55" s="1349"/>
      <c r="HCZ55" s="1349"/>
      <c r="HDA55" s="1349"/>
      <c r="HDB55" s="1349"/>
      <c r="HDC55" s="1349"/>
      <c r="HDD55" s="1349"/>
      <c r="HDE55" s="1349"/>
      <c r="HDF55" s="1349"/>
      <c r="HDG55" s="1349"/>
      <c r="HDH55" s="1349"/>
      <c r="HDI55" s="1349"/>
      <c r="HDJ55" s="1349"/>
      <c r="HDK55" s="1349"/>
      <c r="HDL55" s="1349"/>
      <c r="HDM55" s="1349"/>
      <c r="HDN55" s="1349"/>
      <c r="HDO55" s="1349"/>
      <c r="HDP55" s="1349"/>
      <c r="HDQ55" s="1349"/>
      <c r="HDR55" s="1349"/>
      <c r="HDS55" s="1349"/>
      <c r="HDT55" s="1349"/>
      <c r="HDU55" s="1349"/>
      <c r="HDV55" s="1349"/>
      <c r="HDW55" s="1349"/>
      <c r="HDX55" s="1349"/>
      <c r="HDY55" s="1349"/>
      <c r="HDZ55" s="1349"/>
      <c r="HEA55" s="1349"/>
      <c r="HEB55" s="1349"/>
      <c r="HEC55" s="1349"/>
      <c r="HED55" s="1349"/>
      <c r="HEE55" s="1349"/>
      <c r="HEF55" s="1349"/>
      <c r="HEG55" s="1349"/>
      <c r="HEH55" s="1349"/>
      <c r="HEI55" s="1349"/>
      <c r="HEJ55" s="1349"/>
      <c r="HEK55" s="1349"/>
      <c r="HEL55" s="1349"/>
      <c r="HEM55" s="1349"/>
      <c r="HEN55" s="1349"/>
      <c r="HEO55" s="1349"/>
      <c r="HEP55" s="1349"/>
      <c r="HEQ55" s="1349"/>
      <c r="HER55" s="1349"/>
      <c r="HES55" s="1349"/>
      <c r="HET55" s="1349"/>
      <c r="HEU55" s="1349"/>
      <c r="HEV55" s="1349"/>
      <c r="HEW55" s="1349"/>
      <c r="HEX55" s="1349"/>
      <c r="HEY55" s="1349"/>
      <c r="HEZ55" s="1349"/>
      <c r="HFA55" s="1349"/>
      <c r="HFB55" s="1349"/>
      <c r="HFC55" s="1349"/>
      <c r="HFD55" s="1349"/>
      <c r="HFE55" s="1349"/>
      <c r="HFF55" s="1349"/>
      <c r="HFG55" s="1349"/>
      <c r="HFH55" s="1349"/>
      <c r="HFI55" s="1349"/>
      <c r="HFJ55" s="1349"/>
      <c r="HFK55" s="1349"/>
      <c r="HFL55" s="1349"/>
      <c r="HFM55" s="1349"/>
      <c r="HFN55" s="1349"/>
      <c r="HFO55" s="1349"/>
      <c r="HFP55" s="1349"/>
      <c r="HFQ55" s="1349"/>
      <c r="HFR55" s="1349"/>
      <c r="HFS55" s="1349"/>
      <c r="HFT55" s="1349"/>
      <c r="HFU55" s="1349"/>
      <c r="HFV55" s="1349"/>
      <c r="HFW55" s="1349"/>
      <c r="HFX55" s="1349"/>
      <c r="HFY55" s="1349"/>
      <c r="HFZ55" s="1349"/>
      <c r="HGA55" s="1349"/>
      <c r="HGB55" s="1349"/>
      <c r="HGC55" s="1349"/>
      <c r="HGD55" s="1349"/>
      <c r="HGE55" s="1349"/>
      <c r="HGF55" s="1349"/>
      <c r="HGG55" s="1349"/>
      <c r="HGH55" s="1349"/>
      <c r="HGI55" s="1349"/>
      <c r="HGJ55" s="1349"/>
      <c r="HGK55" s="1349"/>
      <c r="HGL55" s="1349"/>
      <c r="HGM55" s="1349"/>
      <c r="HGN55" s="1349"/>
      <c r="HGO55" s="1349"/>
      <c r="HGP55" s="1349"/>
      <c r="HGQ55" s="1349"/>
      <c r="HGR55" s="1349"/>
      <c r="HGS55" s="1349"/>
      <c r="HGT55" s="1349"/>
      <c r="HGU55" s="1349"/>
      <c r="HGV55" s="1349"/>
      <c r="HGW55" s="1349"/>
      <c r="HGX55" s="1349"/>
      <c r="HGY55" s="1349"/>
      <c r="HGZ55" s="1349"/>
      <c r="HHA55" s="1349"/>
      <c r="HHB55" s="1349"/>
      <c r="HHC55" s="1349"/>
      <c r="HHD55" s="1349"/>
      <c r="HHE55" s="1349"/>
      <c r="HHF55" s="1349"/>
      <c r="HHG55" s="1349"/>
      <c r="HHH55" s="1349"/>
      <c r="HHI55" s="1349"/>
      <c r="HHJ55" s="1349"/>
      <c r="HHK55" s="1349"/>
      <c r="HHL55" s="1349"/>
      <c r="HHM55" s="1349"/>
      <c r="HHN55" s="1349"/>
      <c r="HHO55" s="1349"/>
      <c r="HHP55" s="1349"/>
      <c r="HHQ55" s="1349"/>
      <c r="HHR55" s="1349"/>
      <c r="HHS55" s="1349"/>
      <c r="HHT55" s="1349"/>
      <c r="HHU55" s="1349"/>
      <c r="HHV55" s="1349"/>
      <c r="HHW55" s="1349"/>
      <c r="HHX55" s="1349"/>
      <c r="HHY55" s="1349"/>
      <c r="HHZ55" s="1349"/>
      <c r="HIA55" s="1349"/>
      <c r="HIB55" s="1349"/>
      <c r="HIC55" s="1349"/>
      <c r="HID55" s="1349"/>
      <c r="HIE55" s="1349"/>
      <c r="HIF55" s="1349"/>
      <c r="HIG55" s="1349"/>
      <c r="HIH55" s="1349"/>
      <c r="HII55" s="1349"/>
      <c r="HIJ55" s="1349"/>
      <c r="HIK55" s="1349"/>
      <c r="HIL55" s="1349"/>
      <c r="HIM55" s="1349"/>
      <c r="HIN55" s="1349"/>
      <c r="HIO55" s="1349"/>
      <c r="HIP55" s="1349"/>
      <c r="HIQ55" s="1349"/>
      <c r="HIR55" s="1349"/>
      <c r="HIS55" s="1349"/>
      <c r="HIT55" s="1349"/>
      <c r="HIU55" s="1349"/>
      <c r="HIV55" s="1349"/>
      <c r="HIW55" s="1349"/>
      <c r="HIX55" s="1349"/>
      <c r="HIY55" s="1349"/>
      <c r="HIZ55" s="1349"/>
      <c r="HJA55" s="1349"/>
      <c r="HJB55" s="1349"/>
      <c r="HJC55" s="1349"/>
      <c r="HJD55" s="1349"/>
      <c r="HJE55" s="1349"/>
      <c r="HJF55" s="1349"/>
      <c r="HJG55" s="1349"/>
      <c r="HJH55" s="1349"/>
      <c r="HJI55" s="1349"/>
      <c r="HJJ55" s="1349"/>
      <c r="HJK55" s="1349"/>
      <c r="HJL55" s="1349"/>
      <c r="HJM55" s="1349"/>
      <c r="HJN55" s="1349"/>
      <c r="HJO55" s="1349"/>
      <c r="HJP55" s="1349"/>
      <c r="HJQ55" s="1349"/>
      <c r="HJR55" s="1349"/>
      <c r="HJS55" s="1349"/>
      <c r="HJT55" s="1349"/>
      <c r="HJU55" s="1349"/>
      <c r="HJV55" s="1349"/>
      <c r="HJW55" s="1349"/>
      <c r="HJX55" s="1349"/>
      <c r="HJY55" s="1349"/>
      <c r="HJZ55" s="1349"/>
      <c r="HKA55" s="1349"/>
      <c r="HKB55" s="1349"/>
      <c r="HKC55" s="1349"/>
      <c r="HKD55" s="1349"/>
      <c r="HKE55" s="1349"/>
      <c r="HKF55" s="1349"/>
      <c r="HKG55" s="1349"/>
      <c r="HKH55" s="1349"/>
      <c r="HKI55" s="1349"/>
      <c r="HKJ55" s="1349"/>
      <c r="HKK55" s="1349"/>
      <c r="HKL55" s="1349"/>
      <c r="HKM55" s="1349"/>
      <c r="HKN55" s="1349"/>
      <c r="HKO55" s="1349"/>
      <c r="HKP55" s="1349"/>
      <c r="HKQ55" s="1349"/>
      <c r="HKR55" s="1349"/>
      <c r="HKS55" s="1349"/>
      <c r="HKT55" s="1349"/>
      <c r="HKU55" s="1349"/>
      <c r="HKV55" s="1349"/>
      <c r="HKW55" s="1349"/>
      <c r="HKX55" s="1349"/>
      <c r="HKY55" s="1349"/>
      <c r="HKZ55" s="1349"/>
      <c r="HLA55" s="1349"/>
      <c r="HLB55" s="1349"/>
      <c r="HLC55" s="1349"/>
      <c r="HLD55" s="1349"/>
      <c r="HLE55" s="1349"/>
      <c r="HLF55" s="1349"/>
      <c r="HLG55" s="1349"/>
      <c r="HLH55" s="1349"/>
      <c r="HLI55" s="1349"/>
      <c r="HLJ55" s="1349"/>
      <c r="HLK55" s="1349"/>
      <c r="HLL55" s="1349"/>
      <c r="HLM55" s="1349"/>
      <c r="HLN55" s="1349"/>
      <c r="HLO55" s="1349"/>
      <c r="HLP55" s="1349"/>
      <c r="HLQ55" s="1349"/>
      <c r="HLR55" s="1349"/>
      <c r="HLS55" s="1349"/>
      <c r="HLT55" s="1349"/>
      <c r="HLU55" s="1349"/>
      <c r="HLV55" s="1349"/>
      <c r="HLW55" s="1349"/>
      <c r="HLX55" s="1349"/>
      <c r="HLY55" s="1349"/>
      <c r="HLZ55" s="1349"/>
      <c r="HMA55" s="1349"/>
      <c r="HMB55" s="1349"/>
      <c r="HMC55" s="1349"/>
      <c r="HMD55" s="1349"/>
      <c r="HME55" s="1349"/>
      <c r="HMF55" s="1349"/>
      <c r="HMG55" s="1349"/>
      <c r="HMH55" s="1349"/>
      <c r="HMI55" s="1349"/>
      <c r="HMJ55" s="1349"/>
      <c r="HMK55" s="1349"/>
      <c r="HML55" s="1349"/>
      <c r="HMM55" s="1349"/>
      <c r="HMN55" s="1349"/>
      <c r="HMO55" s="1349"/>
      <c r="HMP55" s="1349"/>
      <c r="HMQ55" s="1349"/>
      <c r="HMR55" s="1349"/>
      <c r="HMS55" s="1349"/>
      <c r="HMT55" s="1349"/>
      <c r="HMU55" s="1349"/>
      <c r="HMV55" s="1349"/>
      <c r="HMW55" s="1349"/>
      <c r="HMX55" s="1349"/>
      <c r="HMY55" s="1349"/>
      <c r="HMZ55" s="1349"/>
      <c r="HNA55" s="1349"/>
      <c r="HNB55" s="1349"/>
      <c r="HNC55" s="1349"/>
      <c r="HND55" s="1349"/>
      <c r="HNE55" s="1349"/>
      <c r="HNF55" s="1349"/>
      <c r="HNG55" s="1349"/>
      <c r="HNH55" s="1349"/>
      <c r="HNI55" s="1349"/>
      <c r="HNJ55" s="1349"/>
      <c r="HNK55" s="1349"/>
      <c r="HNL55" s="1349"/>
      <c r="HNM55" s="1349"/>
      <c r="HNN55" s="1349"/>
      <c r="HNO55" s="1349"/>
      <c r="HNP55" s="1349"/>
      <c r="HNQ55" s="1349"/>
      <c r="HNR55" s="1349"/>
      <c r="HNS55" s="1349"/>
      <c r="HNT55" s="1349"/>
      <c r="HNU55" s="1349"/>
      <c r="HNV55" s="1349"/>
      <c r="HNW55" s="1349"/>
      <c r="HNX55" s="1349"/>
      <c r="HNY55" s="1349"/>
      <c r="HNZ55" s="1349"/>
      <c r="HOA55" s="1349"/>
      <c r="HOB55" s="1349"/>
      <c r="HOC55" s="1349"/>
      <c r="HOD55" s="1349"/>
      <c r="HOE55" s="1349"/>
      <c r="HOF55" s="1349"/>
      <c r="HOG55" s="1349"/>
      <c r="HOH55" s="1349"/>
      <c r="HOI55" s="1349"/>
      <c r="HOJ55" s="1349"/>
      <c r="HOK55" s="1349"/>
      <c r="HOL55" s="1349"/>
      <c r="HOM55" s="1349"/>
      <c r="HON55" s="1349"/>
      <c r="HOO55" s="1349"/>
      <c r="HOP55" s="1349"/>
      <c r="HOQ55" s="1349"/>
      <c r="HOR55" s="1349"/>
      <c r="HOS55" s="1349"/>
      <c r="HOT55" s="1349"/>
      <c r="HOU55" s="1349"/>
      <c r="HOV55" s="1349"/>
      <c r="HOW55" s="1349"/>
      <c r="HOX55" s="1349"/>
      <c r="HOY55" s="1349"/>
      <c r="HOZ55" s="1349"/>
      <c r="HPA55" s="1349"/>
      <c r="HPB55" s="1349"/>
      <c r="HPC55" s="1349"/>
      <c r="HPD55" s="1349"/>
      <c r="HPE55" s="1349"/>
      <c r="HPF55" s="1349"/>
      <c r="HPG55" s="1349"/>
      <c r="HPH55" s="1349"/>
      <c r="HPI55" s="1349"/>
      <c r="HPJ55" s="1349"/>
      <c r="HPK55" s="1349"/>
      <c r="HPL55" s="1349"/>
      <c r="HPM55" s="1349"/>
      <c r="HPN55" s="1349"/>
      <c r="HPO55" s="1349"/>
      <c r="HPP55" s="1349"/>
      <c r="HPQ55" s="1349"/>
      <c r="HPR55" s="1349"/>
      <c r="HPS55" s="1349"/>
      <c r="HPT55" s="1349"/>
      <c r="HPU55" s="1349"/>
      <c r="HPV55" s="1349"/>
      <c r="HPW55" s="1349"/>
      <c r="HPX55" s="1349"/>
      <c r="HPY55" s="1349"/>
      <c r="HPZ55" s="1349"/>
      <c r="HQA55" s="1349"/>
      <c r="HQB55" s="1349"/>
      <c r="HQC55" s="1349"/>
      <c r="HQD55" s="1349"/>
      <c r="HQE55" s="1349"/>
      <c r="HQF55" s="1349"/>
      <c r="HQG55" s="1349"/>
      <c r="HQH55" s="1349"/>
      <c r="HQI55" s="1349"/>
      <c r="HQJ55" s="1349"/>
      <c r="HQK55" s="1349"/>
      <c r="HQL55" s="1349"/>
      <c r="HQM55" s="1349"/>
      <c r="HQN55" s="1349"/>
      <c r="HQO55" s="1349"/>
      <c r="HQP55" s="1349"/>
      <c r="HQQ55" s="1349"/>
      <c r="HQR55" s="1349"/>
      <c r="HQS55" s="1349"/>
      <c r="HQT55" s="1349"/>
      <c r="HQU55" s="1349"/>
      <c r="HQV55" s="1349"/>
      <c r="HQW55" s="1349"/>
      <c r="HQX55" s="1349"/>
      <c r="HQY55" s="1349"/>
      <c r="HQZ55" s="1349"/>
      <c r="HRA55" s="1349"/>
      <c r="HRB55" s="1349"/>
      <c r="HRC55" s="1349"/>
      <c r="HRD55" s="1349"/>
      <c r="HRE55" s="1349"/>
      <c r="HRF55" s="1349"/>
      <c r="HRG55" s="1349"/>
      <c r="HRH55" s="1349"/>
      <c r="HRI55" s="1349"/>
      <c r="HRJ55" s="1349"/>
      <c r="HRK55" s="1349"/>
      <c r="HRL55" s="1349"/>
      <c r="HRM55" s="1349"/>
      <c r="HRN55" s="1349"/>
      <c r="HRO55" s="1349"/>
      <c r="HRP55" s="1349"/>
      <c r="HRQ55" s="1349"/>
      <c r="HRR55" s="1349"/>
      <c r="HRS55" s="1349"/>
      <c r="HRT55" s="1349"/>
      <c r="HRU55" s="1349"/>
      <c r="HRV55" s="1349"/>
      <c r="HRW55" s="1349"/>
      <c r="HRX55" s="1349"/>
      <c r="HRY55" s="1349"/>
      <c r="HRZ55" s="1349"/>
      <c r="HSA55" s="1349"/>
      <c r="HSB55" s="1349"/>
      <c r="HSC55" s="1349"/>
      <c r="HSD55" s="1349"/>
      <c r="HSE55" s="1349"/>
      <c r="HSF55" s="1349"/>
      <c r="HSG55" s="1349"/>
      <c r="HSH55" s="1349"/>
      <c r="HSI55" s="1349"/>
      <c r="HSJ55" s="1349"/>
      <c r="HSK55" s="1349"/>
      <c r="HSL55" s="1349"/>
      <c r="HSM55" s="1349"/>
      <c r="HSN55" s="1349"/>
      <c r="HSO55" s="1349"/>
      <c r="HSP55" s="1349"/>
      <c r="HSQ55" s="1349"/>
      <c r="HSR55" s="1349"/>
      <c r="HSS55" s="1349"/>
      <c r="HST55" s="1349"/>
      <c r="HSU55" s="1349"/>
      <c r="HSV55" s="1349"/>
      <c r="HSW55" s="1349"/>
      <c r="HSX55" s="1349"/>
      <c r="HSY55" s="1349"/>
      <c r="HSZ55" s="1349"/>
      <c r="HTA55" s="1349"/>
      <c r="HTB55" s="1349"/>
      <c r="HTC55" s="1349"/>
      <c r="HTD55" s="1349"/>
      <c r="HTE55" s="1349"/>
      <c r="HTF55" s="1349"/>
      <c r="HTG55" s="1349"/>
      <c r="HTH55" s="1349"/>
      <c r="HTI55" s="1349"/>
      <c r="HTJ55" s="1349"/>
      <c r="HTK55" s="1349"/>
      <c r="HTL55" s="1349"/>
      <c r="HTM55" s="1349"/>
      <c r="HTN55" s="1349"/>
      <c r="HTO55" s="1349"/>
      <c r="HTP55" s="1349"/>
      <c r="HTQ55" s="1349"/>
      <c r="HTR55" s="1349"/>
      <c r="HTS55" s="1349"/>
      <c r="HTT55" s="1349"/>
      <c r="HTU55" s="1349"/>
      <c r="HTV55" s="1349"/>
      <c r="HTW55" s="1349"/>
      <c r="HTX55" s="1349"/>
      <c r="HTY55" s="1349"/>
      <c r="HTZ55" s="1349"/>
      <c r="HUA55" s="1349"/>
      <c r="HUB55" s="1349"/>
      <c r="HUC55" s="1349"/>
      <c r="HUD55" s="1349"/>
      <c r="HUE55" s="1349"/>
      <c r="HUF55" s="1349"/>
      <c r="HUG55" s="1349"/>
      <c r="HUH55" s="1349"/>
      <c r="HUI55" s="1349"/>
      <c r="HUJ55" s="1349"/>
      <c r="HUK55" s="1349"/>
      <c r="HUL55" s="1349"/>
      <c r="HUM55" s="1349"/>
      <c r="HUN55" s="1349"/>
      <c r="HUO55" s="1349"/>
      <c r="HUP55" s="1349"/>
      <c r="HUQ55" s="1349"/>
      <c r="HUR55" s="1349"/>
      <c r="HUS55" s="1349"/>
      <c r="HUT55" s="1349"/>
      <c r="HUU55" s="1349"/>
      <c r="HUV55" s="1349"/>
      <c r="HUW55" s="1349"/>
      <c r="HUX55" s="1349"/>
      <c r="HUY55" s="1349"/>
      <c r="HUZ55" s="1349"/>
      <c r="HVA55" s="1349"/>
      <c r="HVB55" s="1349"/>
      <c r="HVC55" s="1349"/>
      <c r="HVD55" s="1349"/>
      <c r="HVE55" s="1349"/>
      <c r="HVF55" s="1349"/>
      <c r="HVG55" s="1349"/>
      <c r="HVH55" s="1349"/>
      <c r="HVI55" s="1349"/>
      <c r="HVJ55" s="1349"/>
      <c r="HVK55" s="1349"/>
      <c r="HVL55" s="1349"/>
      <c r="HVM55" s="1349"/>
      <c r="HVN55" s="1349"/>
      <c r="HVO55" s="1349"/>
      <c r="HVP55" s="1349"/>
      <c r="HVQ55" s="1349"/>
      <c r="HVR55" s="1349"/>
      <c r="HVS55" s="1349"/>
      <c r="HVT55" s="1349"/>
      <c r="HVU55" s="1349"/>
      <c r="HVV55" s="1349"/>
      <c r="HVW55" s="1349"/>
      <c r="HVX55" s="1349"/>
      <c r="HVY55" s="1349"/>
      <c r="HVZ55" s="1349"/>
      <c r="HWA55" s="1349"/>
      <c r="HWB55" s="1349"/>
      <c r="HWC55" s="1349"/>
      <c r="HWD55" s="1349"/>
      <c r="HWE55" s="1349"/>
      <c r="HWF55" s="1349"/>
      <c r="HWG55" s="1349"/>
      <c r="HWH55" s="1349"/>
      <c r="HWI55" s="1349"/>
      <c r="HWJ55" s="1349"/>
      <c r="HWK55" s="1349"/>
      <c r="HWL55" s="1349"/>
      <c r="HWM55" s="1349"/>
      <c r="HWN55" s="1349"/>
      <c r="HWO55" s="1349"/>
      <c r="HWP55" s="1349"/>
      <c r="HWQ55" s="1349"/>
      <c r="HWR55" s="1349"/>
      <c r="HWS55" s="1349"/>
      <c r="HWT55" s="1349"/>
      <c r="HWU55" s="1349"/>
      <c r="HWV55" s="1349"/>
      <c r="HWW55" s="1349"/>
      <c r="HWX55" s="1349"/>
      <c r="HWY55" s="1349"/>
      <c r="HWZ55" s="1349"/>
      <c r="HXA55" s="1349"/>
      <c r="HXB55" s="1349"/>
      <c r="HXC55" s="1349"/>
      <c r="HXD55" s="1349"/>
      <c r="HXE55" s="1349"/>
      <c r="HXF55" s="1349"/>
      <c r="HXG55" s="1349"/>
      <c r="HXH55" s="1349"/>
      <c r="HXI55" s="1349"/>
      <c r="HXJ55" s="1349"/>
      <c r="HXK55" s="1349"/>
      <c r="HXL55" s="1349"/>
      <c r="HXM55" s="1349"/>
      <c r="HXN55" s="1349"/>
      <c r="HXO55" s="1349"/>
      <c r="HXP55" s="1349"/>
      <c r="HXQ55" s="1349"/>
      <c r="HXR55" s="1349"/>
      <c r="HXS55" s="1349"/>
      <c r="HXT55" s="1349"/>
      <c r="HXU55" s="1349"/>
      <c r="HXV55" s="1349"/>
      <c r="HXW55" s="1349"/>
      <c r="HXX55" s="1349"/>
      <c r="HXY55" s="1349"/>
      <c r="HXZ55" s="1349"/>
      <c r="HYA55" s="1349"/>
      <c r="HYB55" s="1349"/>
      <c r="HYC55" s="1349"/>
      <c r="HYD55" s="1349"/>
      <c r="HYE55" s="1349"/>
      <c r="HYF55" s="1349"/>
      <c r="HYG55" s="1349"/>
      <c r="HYH55" s="1349"/>
      <c r="HYI55" s="1349"/>
      <c r="HYJ55" s="1349"/>
      <c r="HYK55" s="1349"/>
      <c r="HYL55" s="1349"/>
      <c r="HYM55" s="1349"/>
      <c r="HYN55" s="1349"/>
      <c r="HYO55" s="1349"/>
      <c r="HYP55" s="1349"/>
      <c r="HYQ55" s="1349"/>
      <c r="HYR55" s="1349"/>
      <c r="HYS55" s="1349"/>
      <c r="HYT55" s="1349"/>
      <c r="HYU55" s="1349"/>
      <c r="HYV55" s="1349"/>
      <c r="HYW55" s="1349"/>
      <c r="HYX55" s="1349"/>
      <c r="HYY55" s="1349"/>
      <c r="HYZ55" s="1349"/>
      <c r="HZA55" s="1349"/>
      <c r="HZB55" s="1349"/>
      <c r="HZC55" s="1349"/>
      <c r="HZD55" s="1349"/>
      <c r="HZE55" s="1349"/>
      <c r="HZF55" s="1349"/>
      <c r="HZG55" s="1349"/>
      <c r="HZH55" s="1349"/>
      <c r="HZI55" s="1349"/>
      <c r="HZJ55" s="1349"/>
      <c r="HZK55" s="1349"/>
      <c r="HZL55" s="1349"/>
      <c r="HZM55" s="1349"/>
      <c r="HZN55" s="1349"/>
      <c r="HZO55" s="1349"/>
      <c r="HZP55" s="1349"/>
      <c r="HZQ55" s="1349"/>
      <c r="HZR55" s="1349"/>
      <c r="HZS55" s="1349"/>
      <c r="HZT55" s="1349"/>
      <c r="HZU55" s="1349"/>
      <c r="HZV55" s="1349"/>
      <c r="HZW55" s="1349"/>
      <c r="HZX55" s="1349"/>
      <c r="HZY55" s="1349"/>
      <c r="HZZ55" s="1349"/>
      <c r="IAA55" s="1349"/>
      <c r="IAB55" s="1349"/>
      <c r="IAC55" s="1349"/>
      <c r="IAD55" s="1349"/>
      <c r="IAE55" s="1349"/>
      <c r="IAF55" s="1349"/>
      <c r="IAG55" s="1349"/>
      <c r="IAH55" s="1349"/>
      <c r="IAI55" s="1349"/>
      <c r="IAJ55" s="1349"/>
      <c r="IAK55" s="1349"/>
      <c r="IAL55" s="1349"/>
      <c r="IAM55" s="1349"/>
      <c r="IAN55" s="1349"/>
      <c r="IAO55" s="1349"/>
      <c r="IAP55" s="1349"/>
      <c r="IAQ55" s="1349"/>
      <c r="IAR55" s="1349"/>
      <c r="IAS55" s="1349"/>
      <c r="IAT55" s="1349"/>
      <c r="IAU55" s="1349"/>
      <c r="IAV55" s="1349"/>
      <c r="IAW55" s="1349"/>
      <c r="IAX55" s="1349"/>
      <c r="IAY55" s="1349"/>
      <c r="IAZ55" s="1349"/>
      <c r="IBA55" s="1349"/>
      <c r="IBB55" s="1349"/>
      <c r="IBC55" s="1349"/>
      <c r="IBD55" s="1349"/>
      <c r="IBE55" s="1349"/>
      <c r="IBF55" s="1349"/>
      <c r="IBG55" s="1349"/>
      <c r="IBH55" s="1349"/>
      <c r="IBI55" s="1349"/>
      <c r="IBJ55" s="1349"/>
      <c r="IBK55" s="1349"/>
      <c r="IBL55" s="1349"/>
      <c r="IBM55" s="1349"/>
      <c r="IBN55" s="1349"/>
      <c r="IBO55" s="1349"/>
      <c r="IBP55" s="1349"/>
      <c r="IBQ55" s="1349"/>
      <c r="IBR55" s="1349"/>
      <c r="IBS55" s="1349"/>
      <c r="IBT55" s="1349"/>
      <c r="IBU55" s="1349"/>
      <c r="IBV55" s="1349"/>
      <c r="IBW55" s="1349"/>
      <c r="IBX55" s="1349"/>
      <c r="IBY55" s="1349"/>
      <c r="IBZ55" s="1349"/>
      <c r="ICA55" s="1349"/>
      <c r="ICB55" s="1349"/>
      <c r="ICC55" s="1349"/>
      <c r="ICD55" s="1349"/>
      <c r="ICE55" s="1349"/>
      <c r="ICF55" s="1349"/>
      <c r="ICG55" s="1349"/>
      <c r="ICH55" s="1349"/>
      <c r="ICI55" s="1349"/>
      <c r="ICJ55" s="1349"/>
      <c r="ICK55" s="1349"/>
      <c r="ICL55" s="1349"/>
      <c r="ICM55" s="1349"/>
      <c r="ICN55" s="1349"/>
      <c r="ICO55" s="1349"/>
      <c r="ICP55" s="1349"/>
      <c r="ICQ55" s="1349"/>
      <c r="ICR55" s="1349"/>
      <c r="ICS55" s="1349"/>
      <c r="ICT55" s="1349"/>
      <c r="ICU55" s="1349"/>
      <c r="ICV55" s="1349"/>
      <c r="ICW55" s="1349"/>
      <c r="ICX55" s="1349"/>
      <c r="ICY55" s="1349"/>
      <c r="ICZ55" s="1349"/>
      <c r="IDA55" s="1349"/>
      <c r="IDB55" s="1349"/>
      <c r="IDC55" s="1349"/>
      <c r="IDD55" s="1349"/>
      <c r="IDE55" s="1349"/>
      <c r="IDF55" s="1349"/>
      <c r="IDG55" s="1349"/>
      <c r="IDH55" s="1349"/>
      <c r="IDI55" s="1349"/>
      <c r="IDJ55" s="1349"/>
      <c r="IDK55" s="1349"/>
      <c r="IDL55" s="1349"/>
      <c r="IDM55" s="1349"/>
      <c r="IDN55" s="1349"/>
      <c r="IDO55" s="1349"/>
      <c r="IDP55" s="1349"/>
      <c r="IDQ55" s="1349"/>
      <c r="IDR55" s="1349"/>
      <c r="IDS55" s="1349"/>
      <c r="IDT55" s="1349"/>
      <c r="IDU55" s="1349"/>
      <c r="IDV55" s="1349"/>
      <c r="IDW55" s="1349"/>
      <c r="IDX55" s="1349"/>
      <c r="IDY55" s="1349"/>
      <c r="IDZ55" s="1349"/>
      <c r="IEA55" s="1349"/>
      <c r="IEB55" s="1349"/>
      <c r="IEC55" s="1349"/>
      <c r="IED55" s="1349"/>
      <c r="IEE55" s="1349"/>
      <c r="IEF55" s="1349"/>
      <c r="IEG55" s="1349"/>
      <c r="IEH55" s="1349"/>
      <c r="IEI55" s="1349"/>
      <c r="IEJ55" s="1349"/>
      <c r="IEK55" s="1349"/>
      <c r="IEL55" s="1349"/>
      <c r="IEM55" s="1349"/>
      <c r="IEN55" s="1349"/>
      <c r="IEO55" s="1349"/>
      <c r="IEP55" s="1349"/>
      <c r="IEQ55" s="1349"/>
      <c r="IER55" s="1349"/>
      <c r="IES55" s="1349"/>
      <c r="IET55" s="1349"/>
      <c r="IEU55" s="1349"/>
      <c r="IEV55" s="1349"/>
      <c r="IEW55" s="1349"/>
      <c r="IEX55" s="1349"/>
      <c r="IEY55" s="1349"/>
      <c r="IEZ55" s="1349"/>
      <c r="IFA55" s="1349"/>
      <c r="IFB55" s="1349"/>
      <c r="IFC55" s="1349"/>
      <c r="IFD55" s="1349"/>
      <c r="IFE55" s="1349"/>
      <c r="IFF55" s="1349"/>
      <c r="IFG55" s="1349"/>
      <c r="IFH55" s="1349"/>
      <c r="IFI55" s="1349"/>
      <c r="IFJ55" s="1349"/>
      <c r="IFK55" s="1349"/>
      <c r="IFL55" s="1349"/>
      <c r="IFM55" s="1349"/>
      <c r="IFN55" s="1349"/>
      <c r="IFO55" s="1349"/>
      <c r="IFP55" s="1349"/>
      <c r="IFQ55" s="1349"/>
      <c r="IFR55" s="1349"/>
      <c r="IFS55" s="1349"/>
      <c r="IFT55" s="1349"/>
      <c r="IFU55" s="1349"/>
      <c r="IFV55" s="1349"/>
      <c r="IFW55" s="1349"/>
      <c r="IFX55" s="1349"/>
      <c r="IFY55" s="1349"/>
      <c r="IFZ55" s="1349"/>
      <c r="IGA55" s="1349"/>
      <c r="IGB55" s="1349"/>
      <c r="IGC55" s="1349"/>
      <c r="IGD55" s="1349"/>
      <c r="IGE55" s="1349"/>
      <c r="IGF55" s="1349"/>
      <c r="IGG55" s="1349"/>
      <c r="IGH55" s="1349"/>
      <c r="IGI55" s="1349"/>
      <c r="IGJ55" s="1349"/>
      <c r="IGK55" s="1349"/>
      <c r="IGL55" s="1349"/>
      <c r="IGM55" s="1349"/>
      <c r="IGN55" s="1349"/>
      <c r="IGO55" s="1349"/>
      <c r="IGP55" s="1349"/>
      <c r="IGQ55" s="1349"/>
      <c r="IGR55" s="1349"/>
      <c r="IGS55" s="1349"/>
      <c r="IGT55" s="1349"/>
      <c r="IGU55" s="1349"/>
      <c r="IGV55" s="1349"/>
      <c r="IGW55" s="1349"/>
      <c r="IGX55" s="1349"/>
      <c r="IGY55" s="1349"/>
      <c r="IGZ55" s="1349"/>
      <c r="IHA55" s="1349"/>
      <c r="IHB55" s="1349"/>
      <c r="IHC55" s="1349"/>
      <c r="IHD55" s="1349"/>
      <c r="IHE55" s="1349"/>
      <c r="IHF55" s="1349"/>
      <c r="IHG55" s="1349"/>
      <c r="IHH55" s="1349"/>
      <c r="IHI55" s="1349"/>
      <c r="IHJ55" s="1349"/>
      <c r="IHK55" s="1349"/>
      <c r="IHL55" s="1349"/>
      <c r="IHM55" s="1349"/>
      <c r="IHN55" s="1349"/>
      <c r="IHO55" s="1349"/>
      <c r="IHP55" s="1349"/>
      <c r="IHQ55" s="1349"/>
      <c r="IHR55" s="1349"/>
      <c r="IHS55" s="1349"/>
      <c r="IHT55" s="1349"/>
      <c r="IHU55" s="1349"/>
      <c r="IHV55" s="1349"/>
      <c r="IHW55" s="1349"/>
      <c r="IHX55" s="1349"/>
      <c r="IHY55" s="1349"/>
      <c r="IHZ55" s="1349"/>
      <c r="IIA55" s="1349"/>
      <c r="IIB55" s="1349"/>
      <c r="IIC55" s="1349"/>
      <c r="IID55" s="1349"/>
      <c r="IIE55" s="1349"/>
      <c r="IIF55" s="1349"/>
      <c r="IIG55" s="1349"/>
      <c r="IIH55" s="1349"/>
      <c r="III55" s="1349"/>
      <c r="IIJ55" s="1349"/>
      <c r="IIK55" s="1349"/>
      <c r="IIL55" s="1349"/>
      <c r="IIM55" s="1349"/>
      <c r="IIN55" s="1349"/>
      <c r="IIO55" s="1349"/>
      <c r="IIP55" s="1349"/>
      <c r="IIQ55" s="1349"/>
      <c r="IIR55" s="1349"/>
      <c r="IIS55" s="1349"/>
      <c r="IIT55" s="1349"/>
      <c r="IIU55" s="1349"/>
      <c r="IIV55" s="1349"/>
      <c r="IIW55" s="1349"/>
      <c r="IIX55" s="1349"/>
      <c r="IIY55" s="1349"/>
      <c r="IIZ55" s="1349"/>
      <c r="IJA55" s="1349"/>
      <c r="IJB55" s="1349"/>
      <c r="IJC55" s="1349"/>
      <c r="IJD55" s="1349"/>
      <c r="IJE55" s="1349"/>
      <c r="IJF55" s="1349"/>
      <c r="IJG55" s="1349"/>
      <c r="IJH55" s="1349"/>
      <c r="IJI55" s="1349"/>
      <c r="IJJ55" s="1349"/>
      <c r="IJK55" s="1349"/>
      <c r="IJL55" s="1349"/>
      <c r="IJM55" s="1349"/>
      <c r="IJN55" s="1349"/>
      <c r="IJO55" s="1349"/>
      <c r="IJP55" s="1349"/>
      <c r="IJQ55" s="1349"/>
      <c r="IJR55" s="1349"/>
      <c r="IJS55" s="1349"/>
      <c r="IJT55" s="1349"/>
      <c r="IJU55" s="1349"/>
      <c r="IJV55" s="1349"/>
      <c r="IJW55" s="1349"/>
      <c r="IJX55" s="1349"/>
      <c r="IJY55" s="1349"/>
      <c r="IJZ55" s="1349"/>
      <c r="IKA55" s="1349"/>
      <c r="IKB55" s="1349"/>
      <c r="IKC55" s="1349"/>
      <c r="IKD55" s="1349"/>
      <c r="IKE55" s="1349"/>
      <c r="IKF55" s="1349"/>
      <c r="IKG55" s="1349"/>
      <c r="IKH55" s="1349"/>
      <c r="IKI55" s="1349"/>
      <c r="IKJ55" s="1349"/>
      <c r="IKK55" s="1349"/>
      <c r="IKL55" s="1349"/>
      <c r="IKM55" s="1349"/>
      <c r="IKN55" s="1349"/>
      <c r="IKO55" s="1349"/>
      <c r="IKP55" s="1349"/>
      <c r="IKQ55" s="1349"/>
      <c r="IKR55" s="1349"/>
      <c r="IKS55" s="1349"/>
      <c r="IKT55" s="1349"/>
      <c r="IKU55" s="1349"/>
      <c r="IKV55" s="1349"/>
      <c r="IKW55" s="1349"/>
      <c r="IKX55" s="1349"/>
      <c r="IKY55" s="1349"/>
      <c r="IKZ55" s="1349"/>
      <c r="ILA55" s="1349"/>
      <c r="ILB55" s="1349"/>
      <c r="ILC55" s="1349"/>
      <c r="ILD55" s="1349"/>
      <c r="ILE55" s="1349"/>
      <c r="ILF55" s="1349"/>
      <c r="ILG55" s="1349"/>
      <c r="ILH55" s="1349"/>
      <c r="ILI55" s="1349"/>
      <c r="ILJ55" s="1349"/>
      <c r="ILK55" s="1349"/>
      <c r="ILL55" s="1349"/>
      <c r="ILM55" s="1349"/>
      <c r="ILN55" s="1349"/>
      <c r="ILO55" s="1349"/>
      <c r="ILP55" s="1349"/>
      <c r="ILQ55" s="1349"/>
      <c r="ILR55" s="1349"/>
      <c r="ILS55" s="1349"/>
      <c r="ILT55" s="1349"/>
      <c r="ILU55" s="1349"/>
      <c r="ILV55" s="1349"/>
      <c r="ILW55" s="1349"/>
      <c r="ILX55" s="1349"/>
      <c r="ILY55" s="1349"/>
      <c r="ILZ55" s="1349"/>
      <c r="IMA55" s="1349"/>
      <c r="IMB55" s="1349"/>
      <c r="IMC55" s="1349"/>
      <c r="IMD55" s="1349"/>
      <c r="IME55" s="1349"/>
      <c r="IMF55" s="1349"/>
      <c r="IMG55" s="1349"/>
      <c r="IMH55" s="1349"/>
      <c r="IMI55" s="1349"/>
      <c r="IMJ55" s="1349"/>
      <c r="IMK55" s="1349"/>
      <c r="IML55" s="1349"/>
      <c r="IMM55" s="1349"/>
      <c r="IMN55" s="1349"/>
      <c r="IMO55" s="1349"/>
      <c r="IMP55" s="1349"/>
      <c r="IMQ55" s="1349"/>
      <c r="IMR55" s="1349"/>
      <c r="IMS55" s="1349"/>
      <c r="IMT55" s="1349"/>
      <c r="IMU55" s="1349"/>
      <c r="IMV55" s="1349"/>
      <c r="IMW55" s="1349"/>
      <c r="IMX55" s="1349"/>
      <c r="IMY55" s="1349"/>
      <c r="IMZ55" s="1349"/>
      <c r="INA55" s="1349"/>
      <c r="INB55" s="1349"/>
      <c r="INC55" s="1349"/>
      <c r="IND55" s="1349"/>
      <c r="INE55" s="1349"/>
      <c r="INF55" s="1349"/>
      <c r="ING55" s="1349"/>
      <c r="INH55" s="1349"/>
      <c r="INI55" s="1349"/>
      <c r="INJ55" s="1349"/>
      <c r="INK55" s="1349"/>
      <c r="INL55" s="1349"/>
      <c r="INM55" s="1349"/>
      <c r="INN55" s="1349"/>
      <c r="INO55" s="1349"/>
      <c r="INP55" s="1349"/>
      <c r="INQ55" s="1349"/>
      <c r="INR55" s="1349"/>
      <c r="INS55" s="1349"/>
      <c r="INT55" s="1349"/>
      <c r="INU55" s="1349"/>
      <c r="INV55" s="1349"/>
      <c r="INW55" s="1349"/>
      <c r="INX55" s="1349"/>
      <c r="INY55" s="1349"/>
      <c r="INZ55" s="1349"/>
      <c r="IOA55" s="1349"/>
      <c r="IOB55" s="1349"/>
      <c r="IOC55" s="1349"/>
      <c r="IOD55" s="1349"/>
      <c r="IOE55" s="1349"/>
      <c r="IOF55" s="1349"/>
      <c r="IOG55" s="1349"/>
      <c r="IOH55" s="1349"/>
      <c r="IOI55" s="1349"/>
      <c r="IOJ55" s="1349"/>
      <c r="IOK55" s="1349"/>
      <c r="IOL55" s="1349"/>
      <c r="IOM55" s="1349"/>
      <c r="ION55" s="1349"/>
      <c r="IOO55" s="1349"/>
      <c r="IOP55" s="1349"/>
      <c r="IOQ55" s="1349"/>
      <c r="IOR55" s="1349"/>
      <c r="IOS55" s="1349"/>
      <c r="IOT55" s="1349"/>
      <c r="IOU55" s="1349"/>
      <c r="IOV55" s="1349"/>
      <c r="IOW55" s="1349"/>
      <c r="IOX55" s="1349"/>
      <c r="IOY55" s="1349"/>
      <c r="IOZ55" s="1349"/>
      <c r="IPA55" s="1349"/>
      <c r="IPB55" s="1349"/>
      <c r="IPC55" s="1349"/>
      <c r="IPD55" s="1349"/>
      <c r="IPE55" s="1349"/>
      <c r="IPF55" s="1349"/>
      <c r="IPG55" s="1349"/>
      <c r="IPH55" s="1349"/>
      <c r="IPI55" s="1349"/>
      <c r="IPJ55" s="1349"/>
      <c r="IPK55" s="1349"/>
      <c r="IPL55" s="1349"/>
      <c r="IPM55" s="1349"/>
      <c r="IPN55" s="1349"/>
      <c r="IPO55" s="1349"/>
      <c r="IPP55" s="1349"/>
      <c r="IPQ55" s="1349"/>
      <c r="IPR55" s="1349"/>
      <c r="IPS55" s="1349"/>
      <c r="IPT55" s="1349"/>
      <c r="IPU55" s="1349"/>
      <c r="IPV55" s="1349"/>
      <c r="IPW55" s="1349"/>
      <c r="IPX55" s="1349"/>
      <c r="IPY55" s="1349"/>
      <c r="IPZ55" s="1349"/>
      <c r="IQA55" s="1349"/>
      <c r="IQB55" s="1349"/>
      <c r="IQC55" s="1349"/>
      <c r="IQD55" s="1349"/>
      <c r="IQE55" s="1349"/>
      <c r="IQF55" s="1349"/>
      <c r="IQG55" s="1349"/>
      <c r="IQH55" s="1349"/>
      <c r="IQI55" s="1349"/>
      <c r="IQJ55" s="1349"/>
      <c r="IQK55" s="1349"/>
      <c r="IQL55" s="1349"/>
      <c r="IQM55" s="1349"/>
      <c r="IQN55" s="1349"/>
      <c r="IQO55" s="1349"/>
      <c r="IQP55" s="1349"/>
      <c r="IQQ55" s="1349"/>
      <c r="IQR55" s="1349"/>
      <c r="IQS55" s="1349"/>
      <c r="IQT55" s="1349"/>
      <c r="IQU55" s="1349"/>
      <c r="IQV55" s="1349"/>
      <c r="IQW55" s="1349"/>
      <c r="IQX55" s="1349"/>
      <c r="IQY55" s="1349"/>
      <c r="IQZ55" s="1349"/>
      <c r="IRA55" s="1349"/>
      <c r="IRB55" s="1349"/>
      <c r="IRC55" s="1349"/>
      <c r="IRD55" s="1349"/>
      <c r="IRE55" s="1349"/>
      <c r="IRF55" s="1349"/>
      <c r="IRG55" s="1349"/>
      <c r="IRH55" s="1349"/>
      <c r="IRI55" s="1349"/>
      <c r="IRJ55" s="1349"/>
      <c r="IRK55" s="1349"/>
      <c r="IRL55" s="1349"/>
      <c r="IRM55" s="1349"/>
      <c r="IRN55" s="1349"/>
      <c r="IRO55" s="1349"/>
      <c r="IRP55" s="1349"/>
      <c r="IRQ55" s="1349"/>
      <c r="IRR55" s="1349"/>
      <c r="IRS55" s="1349"/>
      <c r="IRT55" s="1349"/>
      <c r="IRU55" s="1349"/>
      <c r="IRV55" s="1349"/>
      <c r="IRW55" s="1349"/>
      <c r="IRX55" s="1349"/>
      <c r="IRY55" s="1349"/>
      <c r="IRZ55" s="1349"/>
      <c r="ISA55" s="1349"/>
      <c r="ISB55" s="1349"/>
      <c r="ISC55" s="1349"/>
      <c r="ISD55" s="1349"/>
      <c r="ISE55" s="1349"/>
      <c r="ISF55" s="1349"/>
      <c r="ISG55" s="1349"/>
      <c r="ISH55" s="1349"/>
      <c r="ISI55" s="1349"/>
      <c r="ISJ55" s="1349"/>
      <c r="ISK55" s="1349"/>
      <c r="ISL55" s="1349"/>
      <c r="ISM55" s="1349"/>
      <c r="ISN55" s="1349"/>
      <c r="ISO55" s="1349"/>
      <c r="ISP55" s="1349"/>
      <c r="ISQ55" s="1349"/>
      <c r="ISR55" s="1349"/>
      <c r="ISS55" s="1349"/>
      <c r="IST55" s="1349"/>
      <c r="ISU55" s="1349"/>
      <c r="ISV55" s="1349"/>
      <c r="ISW55" s="1349"/>
      <c r="ISX55" s="1349"/>
      <c r="ISY55" s="1349"/>
      <c r="ISZ55" s="1349"/>
      <c r="ITA55" s="1349"/>
      <c r="ITB55" s="1349"/>
      <c r="ITC55" s="1349"/>
      <c r="ITD55" s="1349"/>
      <c r="ITE55" s="1349"/>
      <c r="ITF55" s="1349"/>
      <c r="ITG55" s="1349"/>
      <c r="ITH55" s="1349"/>
      <c r="ITI55" s="1349"/>
      <c r="ITJ55" s="1349"/>
      <c r="ITK55" s="1349"/>
      <c r="ITL55" s="1349"/>
      <c r="ITM55" s="1349"/>
      <c r="ITN55" s="1349"/>
      <c r="ITO55" s="1349"/>
      <c r="ITP55" s="1349"/>
      <c r="ITQ55" s="1349"/>
      <c r="ITR55" s="1349"/>
      <c r="ITS55" s="1349"/>
      <c r="ITT55" s="1349"/>
      <c r="ITU55" s="1349"/>
      <c r="ITV55" s="1349"/>
      <c r="ITW55" s="1349"/>
      <c r="ITX55" s="1349"/>
      <c r="ITY55" s="1349"/>
      <c r="ITZ55" s="1349"/>
      <c r="IUA55" s="1349"/>
      <c r="IUB55" s="1349"/>
      <c r="IUC55" s="1349"/>
      <c r="IUD55" s="1349"/>
      <c r="IUE55" s="1349"/>
      <c r="IUF55" s="1349"/>
      <c r="IUG55" s="1349"/>
      <c r="IUH55" s="1349"/>
      <c r="IUI55" s="1349"/>
      <c r="IUJ55" s="1349"/>
      <c r="IUK55" s="1349"/>
      <c r="IUL55" s="1349"/>
      <c r="IUM55" s="1349"/>
      <c r="IUN55" s="1349"/>
      <c r="IUO55" s="1349"/>
      <c r="IUP55" s="1349"/>
      <c r="IUQ55" s="1349"/>
      <c r="IUR55" s="1349"/>
      <c r="IUS55" s="1349"/>
      <c r="IUT55" s="1349"/>
      <c r="IUU55" s="1349"/>
      <c r="IUV55" s="1349"/>
      <c r="IUW55" s="1349"/>
      <c r="IUX55" s="1349"/>
      <c r="IUY55" s="1349"/>
      <c r="IUZ55" s="1349"/>
      <c r="IVA55" s="1349"/>
      <c r="IVB55" s="1349"/>
      <c r="IVC55" s="1349"/>
      <c r="IVD55" s="1349"/>
      <c r="IVE55" s="1349"/>
      <c r="IVF55" s="1349"/>
      <c r="IVG55" s="1349"/>
      <c r="IVH55" s="1349"/>
      <c r="IVI55" s="1349"/>
      <c r="IVJ55" s="1349"/>
      <c r="IVK55" s="1349"/>
      <c r="IVL55" s="1349"/>
      <c r="IVM55" s="1349"/>
      <c r="IVN55" s="1349"/>
      <c r="IVO55" s="1349"/>
      <c r="IVP55" s="1349"/>
      <c r="IVQ55" s="1349"/>
      <c r="IVR55" s="1349"/>
      <c r="IVS55" s="1349"/>
      <c r="IVT55" s="1349"/>
      <c r="IVU55" s="1349"/>
      <c r="IVV55" s="1349"/>
      <c r="IVW55" s="1349"/>
      <c r="IVX55" s="1349"/>
      <c r="IVY55" s="1349"/>
      <c r="IVZ55" s="1349"/>
      <c r="IWA55" s="1349"/>
      <c r="IWB55" s="1349"/>
      <c r="IWC55" s="1349"/>
      <c r="IWD55" s="1349"/>
      <c r="IWE55" s="1349"/>
      <c r="IWF55" s="1349"/>
      <c r="IWG55" s="1349"/>
      <c r="IWH55" s="1349"/>
      <c r="IWI55" s="1349"/>
      <c r="IWJ55" s="1349"/>
      <c r="IWK55" s="1349"/>
      <c r="IWL55" s="1349"/>
      <c r="IWM55" s="1349"/>
      <c r="IWN55" s="1349"/>
      <c r="IWO55" s="1349"/>
      <c r="IWP55" s="1349"/>
      <c r="IWQ55" s="1349"/>
      <c r="IWR55" s="1349"/>
      <c r="IWS55" s="1349"/>
      <c r="IWT55" s="1349"/>
      <c r="IWU55" s="1349"/>
      <c r="IWV55" s="1349"/>
      <c r="IWW55" s="1349"/>
      <c r="IWX55" s="1349"/>
      <c r="IWY55" s="1349"/>
      <c r="IWZ55" s="1349"/>
      <c r="IXA55" s="1349"/>
      <c r="IXB55" s="1349"/>
      <c r="IXC55" s="1349"/>
      <c r="IXD55" s="1349"/>
      <c r="IXE55" s="1349"/>
      <c r="IXF55" s="1349"/>
      <c r="IXG55" s="1349"/>
      <c r="IXH55" s="1349"/>
      <c r="IXI55" s="1349"/>
      <c r="IXJ55" s="1349"/>
      <c r="IXK55" s="1349"/>
      <c r="IXL55" s="1349"/>
      <c r="IXM55" s="1349"/>
      <c r="IXN55" s="1349"/>
      <c r="IXO55" s="1349"/>
      <c r="IXP55" s="1349"/>
      <c r="IXQ55" s="1349"/>
      <c r="IXR55" s="1349"/>
      <c r="IXS55" s="1349"/>
      <c r="IXT55" s="1349"/>
      <c r="IXU55" s="1349"/>
      <c r="IXV55" s="1349"/>
      <c r="IXW55" s="1349"/>
      <c r="IXX55" s="1349"/>
      <c r="IXY55" s="1349"/>
      <c r="IXZ55" s="1349"/>
      <c r="IYA55" s="1349"/>
      <c r="IYB55" s="1349"/>
      <c r="IYC55" s="1349"/>
      <c r="IYD55" s="1349"/>
      <c r="IYE55" s="1349"/>
      <c r="IYF55" s="1349"/>
      <c r="IYG55" s="1349"/>
      <c r="IYH55" s="1349"/>
      <c r="IYI55" s="1349"/>
      <c r="IYJ55" s="1349"/>
      <c r="IYK55" s="1349"/>
      <c r="IYL55" s="1349"/>
      <c r="IYM55" s="1349"/>
      <c r="IYN55" s="1349"/>
      <c r="IYO55" s="1349"/>
      <c r="IYP55" s="1349"/>
      <c r="IYQ55" s="1349"/>
      <c r="IYR55" s="1349"/>
      <c r="IYS55" s="1349"/>
      <c r="IYT55" s="1349"/>
      <c r="IYU55" s="1349"/>
      <c r="IYV55" s="1349"/>
      <c r="IYW55" s="1349"/>
      <c r="IYX55" s="1349"/>
      <c r="IYY55" s="1349"/>
      <c r="IYZ55" s="1349"/>
      <c r="IZA55" s="1349"/>
      <c r="IZB55" s="1349"/>
      <c r="IZC55" s="1349"/>
      <c r="IZD55" s="1349"/>
      <c r="IZE55" s="1349"/>
      <c r="IZF55" s="1349"/>
      <c r="IZG55" s="1349"/>
      <c r="IZH55" s="1349"/>
      <c r="IZI55" s="1349"/>
      <c r="IZJ55" s="1349"/>
      <c r="IZK55" s="1349"/>
      <c r="IZL55" s="1349"/>
      <c r="IZM55" s="1349"/>
      <c r="IZN55" s="1349"/>
      <c r="IZO55" s="1349"/>
      <c r="IZP55" s="1349"/>
      <c r="IZQ55" s="1349"/>
      <c r="IZR55" s="1349"/>
      <c r="IZS55" s="1349"/>
      <c r="IZT55" s="1349"/>
      <c r="IZU55" s="1349"/>
      <c r="IZV55" s="1349"/>
      <c r="IZW55" s="1349"/>
      <c r="IZX55" s="1349"/>
      <c r="IZY55" s="1349"/>
      <c r="IZZ55" s="1349"/>
      <c r="JAA55" s="1349"/>
      <c r="JAB55" s="1349"/>
      <c r="JAC55" s="1349"/>
      <c r="JAD55" s="1349"/>
      <c r="JAE55" s="1349"/>
      <c r="JAF55" s="1349"/>
      <c r="JAG55" s="1349"/>
      <c r="JAH55" s="1349"/>
      <c r="JAI55" s="1349"/>
      <c r="JAJ55" s="1349"/>
      <c r="JAK55" s="1349"/>
      <c r="JAL55" s="1349"/>
      <c r="JAM55" s="1349"/>
      <c r="JAN55" s="1349"/>
      <c r="JAO55" s="1349"/>
      <c r="JAP55" s="1349"/>
      <c r="JAQ55" s="1349"/>
      <c r="JAR55" s="1349"/>
      <c r="JAS55" s="1349"/>
      <c r="JAT55" s="1349"/>
      <c r="JAU55" s="1349"/>
      <c r="JAV55" s="1349"/>
      <c r="JAW55" s="1349"/>
      <c r="JAX55" s="1349"/>
      <c r="JAY55" s="1349"/>
      <c r="JAZ55" s="1349"/>
      <c r="JBA55" s="1349"/>
      <c r="JBB55" s="1349"/>
      <c r="JBC55" s="1349"/>
      <c r="JBD55" s="1349"/>
      <c r="JBE55" s="1349"/>
      <c r="JBF55" s="1349"/>
      <c r="JBG55" s="1349"/>
      <c r="JBH55" s="1349"/>
      <c r="JBI55" s="1349"/>
      <c r="JBJ55" s="1349"/>
      <c r="JBK55" s="1349"/>
      <c r="JBL55" s="1349"/>
      <c r="JBM55" s="1349"/>
      <c r="JBN55" s="1349"/>
      <c r="JBO55" s="1349"/>
      <c r="JBP55" s="1349"/>
      <c r="JBQ55" s="1349"/>
      <c r="JBR55" s="1349"/>
      <c r="JBS55" s="1349"/>
      <c r="JBT55" s="1349"/>
      <c r="JBU55" s="1349"/>
      <c r="JBV55" s="1349"/>
      <c r="JBW55" s="1349"/>
      <c r="JBX55" s="1349"/>
      <c r="JBY55" s="1349"/>
      <c r="JBZ55" s="1349"/>
      <c r="JCA55" s="1349"/>
      <c r="JCB55" s="1349"/>
      <c r="JCC55" s="1349"/>
      <c r="JCD55" s="1349"/>
      <c r="JCE55" s="1349"/>
      <c r="JCF55" s="1349"/>
      <c r="JCG55" s="1349"/>
      <c r="JCH55" s="1349"/>
      <c r="JCI55" s="1349"/>
      <c r="JCJ55" s="1349"/>
      <c r="JCK55" s="1349"/>
      <c r="JCL55" s="1349"/>
      <c r="JCM55" s="1349"/>
      <c r="JCN55" s="1349"/>
      <c r="JCO55" s="1349"/>
      <c r="JCP55" s="1349"/>
      <c r="JCQ55" s="1349"/>
      <c r="JCR55" s="1349"/>
      <c r="JCS55" s="1349"/>
      <c r="JCT55" s="1349"/>
      <c r="JCU55" s="1349"/>
      <c r="JCV55" s="1349"/>
      <c r="JCW55" s="1349"/>
      <c r="JCX55" s="1349"/>
      <c r="JCY55" s="1349"/>
      <c r="JCZ55" s="1349"/>
      <c r="JDA55" s="1349"/>
      <c r="JDB55" s="1349"/>
      <c r="JDC55" s="1349"/>
      <c r="JDD55" s="1349"/>
      <c r="JDE55" s="1349"/>
      <c r="JDF55" s="1349"/>
      <c r="JDG55" s="1349"/>
      <c r="JDH55" s="1349"/>
      <c r="JDI55" s="1349"/>
      <c r="JDJ55" s="1349"/>
      <c r="JDK55" s="1349"/>
      <c r="JDL55" s="1349"/>
      <c r="JDM55" s="1349"/>
      <c r="JDN55" s="1349"/>
      <c r="JDO55" s="1349"/>
      <c r="JDP55" s="1349"/>
      <c r="JDQ55" s="1349"/>
      <c r="JDR55" s="1349"/>
      <c r="JDS55" s="1349"/>
      <c r="JDT55" s="1349"/>
      <c r="JDU55" s="1349"/>
      <c r="JDV55" s="1349"/>
      <c r="JDW55" s="1349"/>
      <c r="JDX55" s="1349"/>
      <c r="JDY55" s="1349"/>
      <c r="JDZ55" s="1349"/>
      <c r="JEA55" s="1349"/>
      <c r="JEB55" s="1349"/>
      <c r="JEC55" s="1349"/>
      <c r="JED55" s="1349"/>
      <c r="JEE55" s="1349"/>
      <c r="JEF55" s="1349"/>
      <c r="JEG55" s="1349"/>
      <c r="JEH55" s="1349"/>
      <c r="JEI55" s="1349"/>
      <c r="JEJ55" s="1349"/>
      <c r="JEK55" s="1349"/>
      <c r="JEL55" s="1349"/>
      <c r="JEM55" s="1349"/>
      <c r="JEN55" s="1349"/>
      <c r="JEO55" s="1349"/>
      <c r="JEP55" s="1349"/>
      <c r="JEQ55" s="1349"/>
      <c r="JER55" s="1349"/>
      <c r="JES55" s="1349"/>
      <c r="JET55" s="1349"/>
      <c r="JEU55" s="1349"/>
      <c r="JEV55" s="1349"/>
      <c r="JEW55" s="1349"/>
      <c r="JEX55" s="1349"/>
      <c r="JEY55" s="1349"/>
      <c r="JEZ55" s="1349"/>
      <c r="JFA55" s="1349"/>
      <c r="JFB55" s="1349"/>
      <c r="JFC55" s="1349"/>
      <c r="JFD55" s="1349"/>
      <c r="JFE55" s="1349"/>
      <c r="JFF55" s="1349"/>
      <c r="JFG55" s="1349"/>
      <c r="JFH55" s="1349"/>
      <c r="JFI55" s="1349"/>
      <c r="JFJ55" s="1349"/>
      <c r="JFK55" s="1349"/>
      <c r="JFL55" s="1349"/>
      <c r="JFM55" s="1349"/>
      <c r="JFN55" s="1349"/>
      <c r="JFO55" s="1349"/>
      <c r="JFP55" s="1349"/>
      <c r="JFQ55" s="1349"/>
      <c r="JFR55" s="1349"/>
      <c r="JFS55" s="1349"/>
      <c r="JFT55" s="1349"/>
      <c r="JFU55" s="1349"/>
      <c r="JFV55" s="1349"/>
      <c r="JFW55" s="1349"/>
      <c r="JFX55" s="1349"/>
      <c r="JFY55" s="1349"/>
      <c r="JFZ55" s="1349"/>
      <c r="JGA55" s="1349"/>
      <c r="JGB55" s="1349"/>
      <c r="JGC55" s="1349"/>
      <c r="JGD55" s="1349"/>
      <c r="JGE55" s="1349"/>
      <c r="JGF55" s="1349"/>
      <c r="JGG55" s="1349"/>
      <c r="JGH55" s="1349"/>
      <c r="JGI55" s="1349"/>
      <c r="JGJ55" s="1349"/>
      <c r="JGK55" s="1349"/>
      <c r="JGL55" s="1349"/>
      <c r="JGM55" s="1349"/>
      <c r="JGN55" s="1349"/>
      <c r="JGO55" s="1349"/>
      <c r="JGP55" s="1349"/>
      <c r="JGQ55" s="1349"/>
      <c r="JGR55" s="1349"/>
      <c r="JGS55" s="1349"/>
      <c r="JGT55" s="1349"/>
      <c r="JGU55" s="1349"/>
      <c r="JGV55" s="1349"/>
      <c r="JGW55" s="1349"/>
      <c r="JGX55" s="1349"/>
      <c r="JGY55" s="1349"/>
      <c r="JGZ55" s="1349"/>
      <c r="JHA55" s="1349"/>
      <c r="JHB55" s="1349"/>
      <c r="JHC55" s="1349"/>
      <c r="JHD55" s="1349"/>
      <c r="JHE55" s="1349"/>
      <c r="JHF55" s="1349"/>
      <c r="JHG55" s="1349"/>
      <c r="JHH55" s="1349"/>
      <c r="JHI55" s="1349"/>
      <c r="JHJ55" s="1349"/>
      <c r="JHK55" s="1349"/>
      <c r="JHL55" s="1349"/>
      <c r="JHM55" s="1349"/>
      <c r="JHN55" s="1349"/>
      <c r="JHO55" s="1349"/>
      <c r="JHP55" s="1349"/>
      <c r="JHQ55" s="1349"/>
      <c r="JHR55" s="1349"/>
      <c r="JHS55" s="1349"/>
      <c r="JHT55" s="1349"/>
      <c r="JHU55" s="1349"/>
      <c r="JHV55" s="1349"/>
      <c r="JHW55" s="1349"/>
      <c r="JHX55" s="1349"/>
      <c r="JHY55" s="1349"/>
      <c r="JHZ55" s="1349"/>
      <c r="JIA55" s="1349"/>
      <c r="JIB55" s="1349"/>
      <c r="JIC55" s="1349"/>
      <c r="JID55" s="1349"/>
      <c r="JIE55" s="1349"/>
      <c r="JIF55" s="1349"/>
      <c r="JIG55" s="1349"/>
      <c r="JIH55" s="1349"/>
      <c r="JII55" s="1349"/>
      <c r="JIJ55" s="1349"/>
      <c r="JIK55" s="1349"/>
      <c r="JIL55" s="1349"/>
      <c r="JIM55" s="1349"/>
      <c r="JIN55" s="1349"/>
      <c r="JIO55" s="1349"/>
      <c r="JIP55" s="1349"/>
      <c r="JIQ55" s="1349"/>
      <c r="JIR55" s="1349"/>
      <c r="JIS55" s="1349"/>
      <c r="JIT55" s="1349"/>
      <c r="JIU55" s="1349"/>
      <c r="JIV55" s="1349"/>
      <c r="JIW55" s="1349"/>
      <c r="JIX55" s="1349"/>
      <c r="JIY55" s="1349"/>
      <c r="JIZ55" s="1349"/>
      <c r="JJA55" s="1349"/>
      <c r="JJB55" s="1349"/>
      <c r="JJC55" s="1349"/>
      <c r="JJD55" s="1349"/>
      <c r="JJE55" s="1349"/>
      <c r="JJF55" s="1349"/>
      <c r="JJG55" s="1349"/>
      <c r="JJH55" s="1349"/>
      <c r="JJI55" s="1349"/>
      <c r="JJJ55" s="1349"/>
      <c r="JJK55" s="1349"/>
      <c r="JJL55" s="1349"/>
      <c r="JJM55" s="1349"/>
      <c r="JJN55" s="1349"/>
      <c r="JJO55" s="1349"/>
      <c r="JJP55" s="1349"/>
      <c r="JJQ55" s="1349"/>
      <c r="JJR55" s="1349"/>
      <c r="JJS55" s="1349"/>
      <c r="JJT55" s="1349"/>
      <c r="JJU55" s="1349"/>
      <c r="JJV55" s="1349"/>
      <c r="JJW55" s="1349"/>
      <c r="JJX55" s="1349"/>
      <c r="JJY55" s="1349"/>
      <c r="JJZ55" s="1349"/>
      <c r="JKA55" s="1349"/>
      <c r="JKB55" s="1349"/>
      <c r="JKC55" s="1349"/>
      <c r="JKD55" s="1349"/>
      <c r="JKE55" s="1349"/>
      <c r="JKF55" s="1349"/>
      <c r="JKG55" s="1349"/>
      <c r="JKH55" s="1349"/>
      <c r="JKI55" s="1349"/>
      <c r="JKJ55" s="1349"/>
      <c r="JKK55" s="1349"/>
      <c r="JKL55" s="1349"/>
      <c r="JKM55" s="1349"/>
      <c r="JKN55" s="1349"/>
      <c r="JKO55" s="1349"/>
      <c r="JKP55" s="1349"/>
      <c r="JKQ55" s="1349"/>
      <c r="JKR55" s="1349"/>
      <c r="JKS55" s="1349"/>
      <c r="JKT55" s="1349"/>
      <c r="JKU55" s="1349"/>
      <c r="JKV55" s="1349"/>
      <c r="JKW55" s="1349"/>
      <c r="JKX55" s="1349"/>
      <c r="JKY55" s="1349"/>
      <c r="JKZ55" s="1349"/>
      <c r="JLA55" s="1349"/>
      <c r="JLB55" s="1349"/>
      <c r="JLC55" s="1349"/>
      <c r="JLD55" s="1349"/>
      <c r="JLE55" s="1349"/>
      <c r="JLF55" s="1349"/>
      <c r="JLG55" s="1349"/>
      <c r="JLH55" s="1349"/>
      <c r="JLI55" s="1349"/>
      <c r="JLJ55" s="1349"/>
      <c r="JLK55" s="1349"/>
      <c r="JLL55" s="1349"/>
      <c r="JLM55" s="1349"/>
      <c r="JLN55" s="1349"/>
      <c r="JLO55" s="1349"/>
      <c r="JLP55" s="1349"/>
      <c r="JLQ55" s="1349"/>
      <c r="JLR55" s="1349"/>
      <c r="JLS55" s="1349"/>
      <c r="JLT55" s="1349"/>
      <c r="JLU55" s="1349"/>
      <c r="JLV55" s="1349"/>
      <c r="JLW55" s="1349"/>
      <c r="JLX55" s="1349"/>
      <c r="JLY55" s="1349"/>
      <c r="JLZ55" s="1349"/>
      <c r="JMA55" s="1349"/>
      <c r="JMB55" s="1349"/>
      <c r="JMC55" s="1349"/>
      <c r="JMD55" s="1349"/>
      <c r="JME55" s="1349"/>
      <c r="JMF55" s="1349"/>
      <c r="JMG55" s="1349"/>
      <c r="JMH55" s="1349"/>
      <c r="JMI55" s="1349"/>
      <c r="JMJ55" s="1349"/>
      <c r="JMK55" s="1349"/>
      <c r="JML55" s="1349"/>
      <c r="JMM55" s="1349"/>
      <c r="JMN55" s="1349"/>
      <c r="JMO55" s="1349"/>
      <c r="JMP55" s="1349"/>
      <c r="JMQ55" s="1349"/>
      <c r="JMR55" s="1349"/>
      <c r="JMS55" s="1349"/>
      <c r="JMT55" s="1349"/>
      <c r="JMU55" s="1349"/>
      <c r="JMV55" s="1349"/>
      <c r="JMW55" s="1349"/>
      <c r="JMX55" s="1349"/>
      <c r="JMY55" s="1349"/>
      <c r="JMZ55" s="1349"/>
      <c r="JNA55" s="1349"/>
      <c r="JNB55" s="1349"/>
      <c r="JNC55" s="1349"/>
      <c r="JND55" s="1349"/>
      <c r="JNE55" s="1349"/>
      <c r="JNF55" s="1349"/>
      <c r="JNG55" s="1349"/>
      <c r="JNH55" s="1349"/>
      <c r="JNI55" s="1349"/>
      <c r="JNJ55" s="1349"/>
      <c r="JNK55" s="1349"/>
      <c r="JNL55" s="1349"/>
      <c r="JNM55" s="1349"/>
      <c r="JNN55" s="1349"/>
      <c r="JNO55" s="1349"/>
      <c r="JNP55" s="1349"/>
      <c r="JNQ55" s="1349"/>
      <c r="JNR55" s="1349"/>
      <c r="JNS55" s="1349"/>
      <c r="JNT55" s="1349"/>
      <c r="JNU55" s="1349"/>
      <c r="JNV55" s="1349"/>
      <c r="JNW55" s="1349"/>
      <c r="JNX55" s="1349"/>
      <c r="JNY55" s="1349"/>
      <c r="JNZ55" s="1349"/>
      <c r="JOA55" s="1349"/>
      <c r="JOB55" s="1349"/>
      <c r="JOC55" s="1349"/>
      <c r="JOD55" s="1349"/>
      <c r="JOE55" s="1349"/>
      <c r="JOF55" s="1349"/>
      <c r="JOG55" s="1349"/>
      <c r="JOH55" s="1349"/>
      <c r="JOI55" s="1349"/>
      <c r="JOJ55" s="1349"/>
      <c r="JOK55" s="1349"/>
      <c r="JOL55" s="1349"/>
      <c r="JOM55" s="1349"/>
      <c r="JON55" s="1349"/>
      <c r="JOO55" s="1349"/>
      <c r="JOP55" s="1349"/>
      <c r="JOQ55" s="1349"/>
      <c r="JOR55" s="1349"/>
      <c r="JOS55" s="1349"/>
      <c r="JOT55" s="1349"/>
      <c r="JOU55" s="1349"/>
      <c r="JOV55" s="1349"/>
      <c r="JOW55" s="1349"/>
      <c r="JOX55" s="1349"/>
      <c r="JOY55" s="1349"/>
      <c r="JOZ55" s="1349"/>
      <c r="JPA55" s="1349"/>
      <c r="JPB55" s="1349"/>
      <c r="JPC55" s="1349"/>
      <c r="JPD55" s="1349"/>
      <c r="JPE55" s="1349"/>
      <c r="JPF55" s="1349"/>
      <c r="JPG55" s="1349"/>
      <c r="JPH55" s="1349"/>
      <c r="JPI55" s="1349"/>
      <c r="JPJ55" s="1349"/>
      <c r="JPK55" s="1349"/>
      <c r="JPL55" s="1349"/>
      <c r="JPM55" s="1349"/>
      <c r="JPN55" s="1349"/>
      <c r="JPO55" s="1349"/>
      <c r="JPP55" s="1349"/>
      <c r="JPQ55" s="1349"/>
      <c r="JPR55" s="1349"/>
      <c r="JPS55" s="1349"/>
      <c r="JPT55" s="1349"/>
      <c r="JPU55" s="1349"/>
      <c r="JPV55" s="1349"/>
      <c r="JPW55" s="1349"/>
      <c r="JPX55" s="1349"/>
      <c r="JPY55" s="1349"/>
      <c r="JPZ55" s="1349"/>
      <c r="JQA55" s="1349"/>
      <c r="JQB55" s="1349"/>
      <c r="JQC55" s="1349"/>
      <c r="JQD55" s="1349"/>
      <c r="JQE55" s="1349"/>
      <c r="JQF55" s="1349"/>
      <c r="JQG55" s="1349"/>
      <c r="JQH55" s="1349"/>
      <c r="JQI55" s="1349"/>
      <c r="JQJ55" s="1349"/>
      <c r="JQK55" s="1349"/>
      <c r="JQL55" s="1349"/>
      <c r="JQM55" s="1349"/>
      <c r="JQN55" s="1349"/>
      <c r="JQO55" s="1349"/>
      <c r="JQP55" s="1349"/>
      <c r="JQQ55" s="1349"/>
      <c r="JQR55" s="1349"/>
      <c r="JQS55" s="1349"/>
      <c r="JQT55" s="1349"/>
      <c r="JQU55" s="1349"/>
      <c r="JQV55" s="1349"/>
      <c r="JQW55" s="1349"/>
      <c r="JQX55" s="1349"/>
      <c r="JQY55" s="1349"/>
      <c r="JQZ55" s="1349"/>
      <c r="JRA55" s="1349"/>
      <c r="JRB55" s="1349"/>
      <c r="JRC55" s="1349"/>
      <c r="JRD55" s="1349"/>
      <c r="JRE55" s="1349"/>
      <c r="JRF55" s="1349"/>
      <c r="JRG55" s="1349"/>
      <c r="JRH55" s="1349"/>
      <c r="JRI55" s="1349"/>
      <c r="JRJ55" s="1349"/>
      <c r="JRK55" s="1349"/>
      <c r="JRL55" s="1349"/>
      <c r="JRM55" s="1349"/>
      <c r="JRN55" s="1349"/>
      <c r="JRO55" s="1349"/>
      <c r="JRP55" s="1349"/>
      <c r="JRQ55" s="1349"/>
      <c r="JRR55" s="1349"/>
      <c r="JRS55" s="1349"/>
      <c r="JRT55" s="1349"/>
      <c r="JRU55" s="1349"/>
      <c r="JRV55" s="1349"/>
      <c r="JRW55" s="1349"/>
      <c r="JRX55" s="1349"/>
      <c r="JRY55" s="1349"/>
      <c r="JRZ55" s="1349"/>
      <c r="JSA55" s="1349"/>
      <c r="JSB55" s="1349"/>
      <c r="JSC55" s="1349"/>
      <c r="JSD55" s="1349"/>
      <c r="JSE55" s="1349"/>
      <c r="JSF55" s="1349"/>
      <c r="JSG55" s="1349"/>
      <c r="JSH55" s="1349"/>
      <c r="JSI55" s="1349"/>
      <c r="JSJ55" s="1349"/>
      <c r="JSK55" s="1349"/>
      <c r="JSL55" s="1349"/>
      <c r="JSM55" s="1349"/>
      <c r="JSN55" s="1349"/>
      <c r="JSO55" s="1349"/>
      <c r="JSP55" s="1349"/>
      <c r="JSQ55" s="1349"/>
      <c r="JSR55" s="1349"/>
      <c r="JSS55" s="1349"/>
      <c r="JST55" s="1349"/>
      <c r="JSU55" s="1349"/>
      <c r="JSV55" s="1349"/>
      <c r="JSW55" s="1349"/>
      <c r="JSX55" s="1349"/>
      <c r="JSY55" s="1349"/>
      <c r="JSZ55" s="1349"/>
      <c r="JTA55" s="1349"/>
      <c r="JTB55" s="1349"/>
      <c r="JTC55" s="1349"/>
      <c r="JTD55" s="1349"/>
      <c r="JTE55" s="1349"/>
      <c r="JTF55" s="1349"/>
      <c r="JTG55" s="1349"/>
      <c r="JTH55" s="1349"/>
      <c r="JTI55" s="1349"/>
      <c r="JTJ55" s="1349"/>
      <c r="JTK55" s="1349"/>
      <c r="JTL55" s="1349"/>
      <c r="JTM55" s="1349"/>
      <c r="JTN55" s="1349"/>
      <c r="JTO55" s="1349"/>
      <c r="JTP55" s="1349"/>
      <c r="JTQ55" s="1349"/>
      <c r="JTR55" s="1349"/>
      <c r="JTS55" s="1349"/>
      <c r="JTT55" s="1349"/>
      <c r="JTU55" s="1349"/>
      <c r="JTV55" s="1349"/>
      <c r="JTW55" s="1349"/>
      <c r="JTX55" s="1349"/>
      <c r="JTY55" s="1349"/>
      <c r="JTZ55" s="1349"/>
      <c r="JUA55" s="1349"/>
      <c r="JUB55" s="1349"/>
      <c r="JUC55" s="1349"/>
      <c r="JUD55" s="1349"/>
      <c r="JUE55" s="1349"/>
      <c r="JUF55" s="1349"/>
      <c r="JUG55" s="1349"/>
      <c r="JUH55" s="1349"/>
      <c r="JUI55" s="1349"/>
      <c r="JUJ55" s="1349"/>
      <c r="JUK55" s="1349"/>
      <c r="JUL55" s="1349"/>
      <c r="JUM55" s="1349"/>
      <c r="JUN55" s="1349"/>
      <c r="JUO55" s="1349"/>
      <c r="JUP55" s="1349"/>
      <c r="JUQ55" s="1349"/>
      <c r="JUR55" s="1349"/>
      <c r="JUS55" s="1349"/>
      <c r="JUT55" s="1349"/>
      <c r="JUU55" s="1349"/>
      <c r="JUV55" s="1349"/>
      <c r="JUW55" s="1349"/>
      <c r="JUX55" s="1349"/>
      <c r="JUY55" s="1349"/>
      <c r="JUZ55" s="1349"/>
      <c r="JVA55" s="1349"/>
      <c r="JVB55" s="1349"/>
      <c r="JVC55" s="1349"/>
      <c r="JVD55" s="1349"/>
      <c r="JVE55" s="1349"/>
      <c r="JVF55" s="1349"/>
      <c r="JVG55" s="1349"/>
      <c r="JVH55" s="1349"/>
      <c r="JVI55" s="1349"/>
      <c r="JVJ55" s="1349"/>
      <c r="JVK55" s="1349"/>
      <c r="JVL55" s="1349"/>
      <c r="JVM55" s="1349"/>
      <c r="JVN55" s="1349"/>
      <c r="JVO55" s="1349"/>
      <c r="JVP55" s="1349"/>
      <c r="JVQ55" s="1349"/>
      <c r="JVR55" s="1349"/>
      <c r="JVS55" s="1349"/>
      <c r="JVT55" s="1349"/>
      <c r="JVU55" s="1349"/>
      <c r="JVV55" s="1349"/>
      <c r="JVW55" s="1349"/>
      <c r="JVX55" s="1349"/>
      <c r="JVY55" s="1349"/>
      <c r="JVZ55" s="1349"/>
      <c r="JWA55" s="1349"/>
      <c r="JWB55" s="1349"/>
      <c r="JWC55" s="1349"/>
      <c r="JWD55" s="1349"/>
      <c r="JWE55" s="1349"/>
      <c r="JWF55" s="1349"/>
      <c r="JWG55" s="1349"/>
      <c r="JWH55" s="1349"/>
      <c r="JWI55" s="1349"/>
      <c r="JWJ55" s="1349"/>
      <c r="JWK55" s="1349"/>
      <c r="JWL55" s="1349"/>
      <c r="JWM55" s="1349"/>
      <c r="JWN55" s="1349"/>
      <c r="JWO55" s="1349"/>
      <c r="JWP55" s="1349"/>
      <c r="JWQ55" s="1349"/>
      <c r="JWR55" s="1349"/>
      <c r="JWS55" s="1349"/>
      <c r="JWT55" s="1349"/>
      <c r="JWU55" s="1349"/>
      <c r="JWV55" s="1349"/>
      <c r="JWW55" s="1349"/>
      <c r="JWX55" s="1349"/>
      <c r="JWY55" s="1349"/>
      <c r="JWZ55" s="1349"/>
      <c r="JXA55" s="1349"/>
      <c r="JXB55" s="1349"/>
      <c r="JXC55" s="1349"/>
      <c r="JXD55" s="1349"/>
      <c r="JXE55" s="1349"/>
      <c r="JXF55" s="1349"/>
      <c r="JXG55" s="1349"/>
      <c r="JXH55" s="1349"/>
      <c r="JXI55" s="1349"/>
      <c r="JXJ55" s="1349"/>
      <c r="JXK55" s="1349"/>
      <c r="JXL55" s="1349"/>
      <c r="JXM55" s="1349"/>
      <c r="JXN55" s="1349"/>
      <c r="JXO55" s="1349"/>
      <c r="JXP55" s="1349"/>
      <c r="JXQ55" s="1349"/>
      <c r="JXR55" s="1349"/>
      <c r="JXS55" s="1349"/>
      <c r="JXT55" s="1349"/>
      <c r="JXU55" s="1349"/>
      <c r="JXV55" s="1349"/>
      <c r="JXW55" s="1349"/>
      <c r="JXX55" s="1349"/>
      <c r="JXY55" s="1349"/>
      <c r="JXZ55" s="1349"/>
      <c r="JYA55" s="1349"/>
      <c r="JYB55" s="1349"/>
      <c r="JYC55" s="1349"/>
      <c r="JYD55" s="1349"/>
      <c r="JYE55" s="1349"/>
      <c r="JYF55" s="1349"/>
      <c r="JYG55" s="1349"/>
      <c r="JYH55" s="1349"/>
      <c r="JYI55" s="1349"/>
      <c r="JYJ55" s="1349"/>
      <c r="JYK55" s="1349"/>
      <c r="JYL55" s="1349"/>
      <c r="JYM55" s="1349"/>
      <c r="JYN55" s="1349"/>
      <c r="JYO55" s="1349"/>
      <c r="JYP55" s="1349"/>
      <c r="JYQ55" s="1349"/>
      <c r="JYR55" s="1349"/>
      <c r="JYS55" s="1349"/>
      <c r="JYT55" s="1349"/>
      <c r="JYU55" s="1349"/>
      <c r="JYV55" s="1349"/>
      <c r="JYW55" s="1349"/>
      <c r="JYX55" s="1349"/>
      <c r="JYY55" s="1349"/>
      <c r="JYZ55" s="1349"/>
      <c r="JZA55" s="1349"/>
      <c r="JZB55" s="1349"/>
      <c r="JZC55" s="1349"/>
      <c r="JZD55" s="1349"/>
      <c r="JZE55" s="1349"/>
      <c r="JZF55" s="1349"/>
      <c r="JZG55" s="1349"/>
      <c r="JZH55" s="1349"/>
      <c r="JZI55" s="1349"/>
      <c r="JZJ55" s="1349"/>
      <c r="JZK55" s="1349"/>
      <c r="JZL55" s="1349"/>
      <c r="JZM55" s="1349"/>
      <c r="JZN55" s="1349"/>
      <c r="JZO55" s="1349"/>
      <c r="JZP55" s="1349"/>
      <c r="JZQ55" s="1349"/>
      <c r="JZR55" s="1349"/>
      <c r="JZS55" s="1349"/>
      <c r="JZT55" s="1349"/>
      <c r="JZU55" s="1349"/>
      <c r="JZV55" s="1349"/>
      <c r="JZW55" s="1349"/>
      <c r="JZX55" s="1349"/>
      <c r="JZY55" s="1349"/>
      <c r="JZZ55" s="1349"/>
      <c r="KAA55" s="1349"/>
      <c r="KAB55" s="1349"/>
      <c r="KAC55" s="1349"/>
      <c r="KAD55" s="1349"/>
      <c r="KAE55" s="1349"/>
      <c r="KAF55" s="1349"/>
      <c r="KAG55" s="1349"/>
      <c r="KAH55" s="1349"/>
      <c r="KAI55" s="1349"/>
      <c r="KAJ55" s="1349"/>
      <c r="KAK55" s="1349"/>
      <c r="KAL55" s="1349"/>
      <c r="KAM55" s="1349"/>
      <c r="KAN55" s="1349"/>
      <c r="KAO55" s="1349"/>
      <c r="KAP55" s="1349"/>
      <c r="KAQ55" s="1349"/>
      <c r="KAR55" s="1349"/>
      <c r="KAS55" s="1349"/>
      <c r="KAT55" s="1349"/>
      <c r="KAU55" s="1349"/>
      <c r="KAV55" s="1349"/>
      <c r="KAW55" s="1349"/>
      <c r="KAX55" s="1349"/>
      <c r="KAY55" s="1349"/>
      <c r="KAZ55" s="1349"/>
      <c r="KBA55" s="1349"/>
      <c r="KBB55" s="1349"/>
      <c r="KBC55" s="1349"/>
      <c r="KBD55" s="1349"/>
      <c r="KBE55" s="1349"/>
      <c r="KBF55" s="1349"/>
      <c r="KBG55" s="1349"/>
      <c r="KBH55" s="1349"/>
      <c r="KBI55" s="1349"/>
      <c r="KBJ55" s="1349"/>
      <c r="KBK55" s="1349"/>
      <c r="KBL55" s="1349"/>
      <c r="KBM55" s="1349"/>
      <c r="KBN55" s="1349"/>
      <c r="KBO55" s="1349"/>
      <c r="KBP55" s="1349"/>
      <c r="KBQ55" s="1349"/>
      <c r="KBR55" s="1349"/>
      <c r="KBS55" s="1349"/>
      <c r="KBT55" s="1349"/>
      <c r="KBU55" s="1349"/>
      <c r="KBV55" s="1349"/>
      <c r="KBW55" s="1349"/>
      <c r="KBX55" s="1349"/>
      <c r="KBY55" s="1349"/>
      <c r="KBZ55" s="1349"/>
      <c r="KCA55" s="1349"/>
      <c r="KCB55" s="1349"/>
      <c r="KCC55" s="1349"/>
      <c r="KCD55" s="1349"/>
      <c r="KCE55" s="1349"/>
      <c r="KCF55" s="1349"/>
      <c r="KCG55" s="1349"/>
      <c r="KCH55" s="1349"/>
      <c r="KCI55" s="1349"/>
      <c r="KCJ55" s="1349"/>
      <c r="KCK55" s="1349"/>
      <c r="KCL55" s="1349"/>
      <c r="KCM55" s="1349"/>
      <c r="KCN55" s="1349"/>
      <c r="KCO55" s="1349"/>
      <c r="KCP55" s="1349"/>
      <c r="KCQ55" s="1349"/>
      <c r="KCR55" s="1349"/>
      <c r="KCS55" s="1349"/>
      <c r="KCT55" s="1349"/>
      <c r="KCU55" s="1349"/>
      <c r="KCV55" s="1349"/>
      <c r="KCW55" s="1349"/>
      <c r="KCX55" s="1349"/>
      <c r="KCY55" s="1349"/>
      <c r="KCZ55" s="1349"/>
      <c r="KDA55" s="1349"/>
      <c r="KDB55" s="1349"/>
      <c r="KDC55" s="1349"/>
      <c r="KDD55" s="1349"/>
      <c r="KDE55" s="1349"/>
      <c r="KDF55" s="1349"/>
      <c r="KDG55" s="1349"/>
      <c r="KDH55" s="1349"/>
      <c r="KDI55" s="1349"/>
      <c r="KDJ55" s="1349"/>
      <c r="KDK55" s="1349"/>
      <c r="KDL55" s="1349"/>
      <c r="KDM55" s="1349"/>
      <c r="KDN55" s="1349"/>
      <c r="KDO55" s="1349"/>
      <c r="KDP55" s="1349"/>
      <c r="KDQ55" s="1349"/>
      <c r="KDR55" s="1349"/>
      <c r="KDS55" s="1349"/>
      <c r="KDT55" s="1349"/>
      <c r="KDU55" s="1349"/>
      <c r="KDV55" s="1349"/>
      <c r="KDW55" s="1349"/>
      <c r="KDX55" s="1349"/>
      <c r="KDY55" s="1349"/>
      <c r="KDZ55" s="1349"/>
      <c r="KEA55" s="1349"/>
      <c r="KEB55" s="1349"/>
      <c r="KEC55" s="1349"/>
      <c r="KED55" s="1349"/>
      <c r="KEE55" s="1349"/>
      <c r="KEF55" s="1349"/>
      <c r="KEG55" s="1349"/>
      <c r="KEH55" s="1349"/>
      <c r="KEI55" s="1349"/>
      <c r="KEJ55" s="1349"/>
      <c r="KEK55" s="1349"/>
      <c r="KEL55" s="1349"/>
      <c r="KEM55" s="1349"/>
      <c r="KEN55" s="1349"/>
      <c r="KEO55" s="1349"/>
      <c r="KEP55" s="1349"/>
      <c r="KEQ55" s="1349"/>
      <c r="KER55" s="1349"/>
      <c r="KES55" s="1349"/>
      <c r="KET55" s="1349"/>
      <c r="KEU55" s="1349"/>
      <c r="KEV55" s="1349"/>
      <c r="KEW55" s="1349"/>
      <c r="KEX55" s="1349"/>
      <c r="KEY55" s="1349"/>
      <c r="KEZ55" s="1349"/>
      <c r="KFA55" s="1349"/>
      <c r="KFB55" s="1349"/>
      <c r="KFC55" s="1349"/>
      <c r="KFD55" s="1349"/>
      <c r="KFE55" s="1349"/>
      <c r="KFF55" s="1349"/>
      <c r="KFG55" s="1349"/>
      <c r="KFH55" s="1349"/>
      <c r="KFI55" s="1349"/>
      <c r="KFJ55" s="1349"/>
      <c r="KFK55" s="1349"/>
      <c r="KFL55" s="1349"/>
      <c r="KFM55" s="1349"/>
      <c r="KFN55" s="1349"/>
      <c r="KFO55" s="1349"/>
      <c r="KFP55" s="1349"/>
      <c r="KFQ55" s="1349"/>
      <c r="KFR55" s="1349"/>
      <c r="KFS55" s="1349"/>
      <c r="KFT55" s="1349"/>
      <c r="KFU55" s="1349"/>
      <c r="KFV55" s="1349"/>
      <c r="KFW55" s="1349"/>
      <c r="KFX55" s="1349"/>
      <c r="KFY55" s="1349"/>
      <c r="KFZ55" s="1349"/>
      <c r="KGA55" s="1349"/>
      <c r="KGB55" s="1349"/>
      <c r="KGC55" s="1349"/>
      <c r="KGD55" s="1349"/>
      <c r="KGE55" s="1349"/>
      <c r="KGF55" s="1349"/>
      <c r="KGG55" s="1349"/>
      <c r="KGH55" s="1349"/>
      <c r="KGI55" s="1349"/>
      <c r="KGJ55" s="1349"/>
      <c r="KGK55" s="1349"/>
      <c r="KGL55" s="1349"/>
      <c r="KGM55" s="1349"/>
      <c r="KGN55" s="1349"/>
      <c r="KGO55" s="1349"/>
      <c r="KGP55" s="1349"/>
      <c r="KGQ55" s="1349"/>
      <c r="KGR55" s="1349"/>
      <c r="KGS55" s="1349"/>
      <c r="KGT55" s="1349"/>
      <c r="KGU55" s="1349"/>
      <c r="KGV55" s="1349"/>
      <c r="KGW55" s="1349"/>
      <c r="KGX55" s="1349"/>
      <c r="KGY55" s="1349"/>
      <c r="KGZ55" s="1349"/>
      <c r="KHA55" s="1349"/>
      <c r="KHB55" s="1349"/>
      <c r="KHC55" s="1349"/>
      <c r="KHD55" s="1349"/>
      <c r="KHE55" s="1349"/>
      <c r="KHF55" s="1349"/>
      <c r="KHG55" s="1349"/>
      <c r="KHH55" s="1349"/>
      <c r="KHI55" s="1349"/>
      <c r="KHJ55" s="1349"/>
      <c r="KHK55" s="1349"/>
      <c r="KHL55" s="1349"/>
      <c r="KHM55" s="1349"/>
      <c r="KHN55" s="1349"/>
      <c r="KHO55" s="1349"/>
      <c r="KHP55" s="1349"/>
      <c r="KHQ55" s="1349"/>
      <c r="KHR55" s="1349"/>
      <c r="KHS55" s="1349"/>
      <c r="KHT55" s="1349"/>
      <c r="KHU55" s="1349"/>
      <c r="KHV55" s="1349"/>
      <c r="KHW55" s="1349"/>
      <c r="KHX55" s="1349"/>
      <c r="KHY55" s="1349"/>
      <c r="KHZ55" s="1349"/>
      <c r="KIA55" s="1349"/>
      <c r="KIB55" s="1349"/>
      <c r="KIC55" s="1349"/>
      <c r="KID55" s="1349"/>
      <c r="KIE55" s="1349"/>
      <c r="KIF55" s="1349"/>
      <c r="KIG55" s="1349"/>
      <c r="KIH55" s="1349"/>
      <c r="KII55" s="1349"/>
      <c r="KIJ55" s="1349"/>
      <c r="KIK55" s="1349"/>
      <c r="KIL55" s="1349"/>
      <c r="KIM55" s="1349"/>
      <c r="KIN55" s="1349"/>
      <c r="KIO55" s="1349"/>
      <c r="KIP55" s="1349"/>
      <c r="KIQ55" s="1349"/>
      <c r="KIR55" s="1349"/>
      <c r="KIS55" s="1349"/>
      <c r="KIT55" s="1349"/>
      <c r="KIU55" s="1349"/>
      <c r="KIV55" s="1349"/>
      <c r="KIW55" s="1349"/>
      <c r="KIX55" s="1349"/>
      <c r="KIY55" s="1349"/>
      <c r="KIZ55" s="1349"/>
      <c r="KJA55" s="1349"/>
      <c r="KJB55" s="1349"/>
      <c r="KJC55" s="1349"/>
      <c r="KJD55" s="1349"/>
      <c r="KJE55" s="1349"/>
      <c r="KJF55" s="1349"/>
      <c r="KJG55" s="1349"/>
      <c r="KJH55" s="1349"/>
      <c r="KJI55" s="1349"/>
      <c r="KJJ55" s="1349"/>
      <c r="KJK55" s="1349"/>
      <c r="KJL55" s="1349"/>
      <c r="KJM55" s="1349"/>
      <c r="KJN55" s="1349"/>
      <c r="KJO55" s="1349"/>
      <c r="KJP55" s="1349"/>
      <c r="KJQ55" s="1349"/>
      <c r="KJR55" s="1349"/>
      <c r="KJS55" s="1349"/>
      <c r="KJT55" s="1349"/>
      <c r="KJU55" s="1349"/>
      <c r="KJV55" s="1349"/>
      <c r="KJW55" s="1349"/>
      <c r="KJX55" s="1349"/>
      <c r="KJY55" s="1349"/>
      <c r="KJZ55" s="1349"/>
      <c r="KKA55" s="1349"/>
      <c r="KKB55" s="1349"/>
      <c r="KKC55" s="1349"/>
      <c r="KKD55" s="1349"/>
      <c r="KKE55" s="1349"/>
      <c r="KKF55" s="1349"/>
      <c r="KKG55" s="1349"/>
      <c r="KKH55" s="1349"/>
      <c r="KKI55" s="1349"/>
      <c r="KKJ55" s="1349"/>
      <c r="KKK55" s="1349"/>
      <c r="KKL55" s="1349"/>
      <c r="KKM55" s="1349"/>
      <c r="KKN55" s="1349"/>
      <c r="KKO55" s="1349"/>
      <c r="KKP55" s="1349"/>
      <c r="KKQ55" s="1349"/>
      <c r="KKR55" s="1349"/>
      <c r="KKS55" s="1349"/>
      <c r="KKT55" s="1349"/>
      <c r="KKU55" s="1349"/>
      <c r="KKV55" s="1349"/>
      <c r="KKW55" s="1349"/>
      <c r="KKX55" s="1349"/>
      <c r="KKY55" s="1349"/>
      <c r="KKZ55" s="1349"/>
      <c r="KLA55" s="1349"/>
      <c r="KLB55" s="1349"/>
      <c r="KLC55" s="1349"/>
      <c r="KLD55" s="1349"/>
      <c r="KLE55" s="1349"/>
      <c r="KLF55" s="1349"/>
      <c r="KLG55" s="1349"/>
      <c r="KLH55" s="1349"/>
      <c r="KLI55" s="1349"/>
      <c r="KLJ55" s="1349"/>
      <c r="KLK55" s="1349"/>
      <c r="KLL55" s="1349"/>
      <c r="KLM55" s="1349"/>
      <c r="KLN55" s="1349"/>
      <c r="KLO55" s="1349"/>
      <c r="KLP55" s="1349"/>
      <c r="KLQ55" s="1349"/>
      <c r="KLR55" s="1349"/>
      <c r="KLS55" s="1349"/>
      <c r="KLT55" s="1349"/>
      <c r="KLU55" s="1349"/>
      <c r="KLV55" s="1349"/>
      <c r="KLW55" s="1349"/>
      <c r="KLX55" s="1349"/>
      <c r="KLY55" s="1349"/>
      <c r="KLZ55" s="1349"/>
      <c r="KMA55" s="1349"/>
      <c r="KMB55" s="1349"/>
      <c r="KMC55" s="1349"/>
      <c r="KMD55" s="1349"/>
      <c r="KME55" s="1349"/>
      <c r="KMF55" s="1349"/>
      <c r="KMG55" s="1349"/>
      <c r="KMH55" s="1349"/>
      <c r="KMI55" s="1349"/>
      <c r="KMJ55" s="1349"/>
      <c r="KMK55" s="1349"/>
      <c r="KML55" s="1349"/>
      <c r="KMM55" s="1349"/>
      <c r="KMN55" s="1349"/>
      <c r="KMO55" s="1349"/>
      <c r="KMP55" s="1349"/>
      <c r="KMQ55" s="1349"/>
      <c r="KMR55" s="1349"/>
      <c r="KMS55" s="1349"/>
      <c r="KMT55" s="1349"/>
      <c r="KMU55" s="1349"/>
      <c r="KMV55" s="1349"/>
      <c r="KMW55" s="1349"/>
      <c r="KMX55" s="1349"/>
      <c r="KMY55" s="1349"/>
      <c r="KMZ55" s="1349"/>
      <c r="KNA55" s="1349"/>
      <c r="KNB55" s="1349"/>
      <c r="KNC55" s="1349"/>
      <c r="KND55" s="1349"/>
      <c r="KNE55" s="1349"/>
      <c r="KNF55" s="1349"/>
      <c r="KNG55" s="1349"/>
      <c r="KNH55" s="1349"/>
      <c r="KNI55" s="1349"/>
      <c r="KNJ55" s="1349"/>
      <c r="KNK55" s="1349"/>
      <c r="KNL55" s="1349"/>
      <c r="KNM55" s="1349"/>
      <c r="KNN55" s="1349"/>
      <c r="KNO55" s="1349"/>
      <c r="KNP55" s="1349"/>
      <c r="KNQ55" s="1349"/>
      <c r="KNR55" s="1349"/>
      <c r="KNS55" s="1349"/>
      <c r="KNT55" s="1349"/>
      <c r="KNU55" s="1349"/>
      <c r="KNV55" s="1349"/>
      <c r="KNW55" s="1349"/>
      <c r="KNX55" s="1349"/>
      <c r="KNY55" s="1349"/>
      <c r="KNZ55" s="1349"/>
      <c r="KOA55" s="1349"/>
      <c r="KOB55" s="1349"/>
      <c r="KOC55" s="1349"/>
      <c r="KOD55" s="1349"/>
      <c r="KOE55" s="1349"/>
      <c r="KOF55" s="1349"/>
      <c r="KOG55" s="1349"/>
      <c r="KOH55" s="1349"/>
      <c r="KOI55" s="1349"/>
      <c r="KOJ55" s="1349"/>
      <c r="KOK55" s="1349"/>
      <c r="KOL55" s="1349"/>
      <c r="KOM55" s="1349"/>
      <c r="KON55" s="1349"/>
      <c r="KOO55" s="1349"/>
      <c r="KOP55" s="1349"/>
      <c r="KOQ55" s="1349"/>
      <c r="KOR55" s="1349"/>
      <c r="KOS55" s="1349"/>
      <c r="KOT55" s="1349"/>
      <c r="KOU55" s="1349"/>
      <c r="KOV55" s="1349"/>
      <c r="KOW55" s="1349"/>
      <c r="KOX55" s="1349"/>
      <c r="KOY55" s="1349"/>
      <c r="KOZ55" s="1349"/>
      <c r="KPA55" s="1349"/>
      <c r="KPB55" s="1349"/>
      <c r="KPC55" s="1349"/>
      <c r="KPD55" s="1349"/>
      <c r="KPE55" s="1349"/>
      <c r="KPF55" s="1349"/>
      <c r="KPG55" s="1349"/>
      <c r="KPH55" s="1349"/>
      <c r="KPI55" s="1349"/>
      <c r="KPJ55" s="1349"/>
      <c r="KPK55" s="1349"/>
      <c r="KPL55" s="1349"/>
      <c r="KPM55" s="1349"/>
      <c r="KPN55" s="1349"/>
      <c r="KPO55" s="1349"/>
      <c r="KPP55" s="1349"/>
      <c r="KPQ55" s="1349"/>
      <c r="KPR55" s="1349"/>
      <c r="KPS55" s="1349"/>
      <c r="KPT55" s="1349"/>
      <c r="KPU55" s="1349"/>
      <c r="KPV55" s="1349"/>
      <c r="KPW55" s="1349"/>
      <c r="KPX55" s="1349"/>
      <c r="KPY55" s="1349"/>
      <c r="KPZ55" s="1349"/>
      <c r="KQA55" s="1349"/>
      <c r="KQB55" s="1349"/>
      <c r="KQC55" s="1349"/>
      <c r="KQD55" s="1349"/>
      <c r="KQE55" s="1349"/>
      <c r="KQF55" s="1349"/>
      <c r="KQG55" s="1349"/>
      <c r="KQH55" s="1349"/>
      <c r="KQI55" s="1349"/>
      <c r="KQJ55" s="1349"/>
      <c r="KQK55" s="1349"/>
      <c r="KQL55" s="1349"/>
      <c r="KQM55" s="1349"/>
      <c r="KQN55" s="1349"/>
      <c r="KQO55" s="1349"/>
      <c r="KQP55" s="1349"/>
      <c r="KQQ55" s="1349"/>
      <c r="KQR55" s="1349"/>
      <c r="KQS55" s="1349"/>
      <c r="KQT55" s="1349"/>
      <c r="KQU55" s="1349"/>
      <c r="KQV55" s="1349"/>
      <c r="KQW55" s="1349"/>
      <c r="KQX55" s="1349"/>
      <c r="KQY55" s="1349"/>
      <c r="KQZ55" s="1349"/>
      <c r="KRA55" s="1349"/>
      <c r="KRB55" s="1349"/>
      <c r="KRC55" s="1349"/>
      <c r="KRD55" s="1349"/>
      <c r="KRE55" s="1349"/>
      <c r="KRF55" s="1349"/>
      <c r="KRG55" s="1349"/>
      <c r="KRH55" s="1349"/>
      <c r="KRI55" s="1349"/>
      <c r="KRJ55" s="1349"/>
      <c r="KRK55" s="1349"/>
      <c r="KRL55" s="1349"/>
      <c r="KRM55" s="1349"/>
      <c r="KRN55" s="1349"/>
      <c r="KRO55" s="1349"/>
      <c r="KRP55" s="1349"/>
      <c r="KRQ55" s="1349"/>
      <c r="KRR55" s="1349"/>
      <c r="KRS55" s="1349"/>
      <c r="KRT55" s="1349"/>
      <c r="KRU55" s="1349"/>
      <c r="KRV55" s="1349"/>
      <c r="KRW55" s="1349"/>
      <c r="KRX55" s="1349"/>
      <c r="KRY55" s="1349"/>
      <c r="KRZ55" s="1349"/>
      <c r="KSA55" s="1349"/>
      <c r="KSB55" s="1349"/>
      <c r="KSC55" s="1349"/>
      <c r="KSD55" s="1349"/>
      <c r="KSE55" s="1349"/>
      <c r="KSF55" s="1349"/>
      <c r="KSG55" s="1349"/>
      <c r="KSH55" s="1349"/>
      <c r="KSI55" s="1349"/>
      <c r="KSJ55" s="1349"/>
      <c r="KSK55" s="1349"/>
      <c r="KSL55" s="1349"/>
      <c r="KSM55" s="1349"/>
      <c r="KSN55" s="1349"/>
      <c r="KSO55" s="1349"/>
      <c r="KSP55" s="1349"/>
      <c r="KSQ55" s="1349"/>
      <c r="KSR55" s="1349"/>
      <c r="KSS55" s="1349"/>
      <c r="KST55" s="1349"/>
      <c r="KSU55" s="1349"/>
      <c r="KSV55" s="1349"/>
      <c r="KSW55" s="1349"/>
      <c r="KSX55" s="1349"/>
      <c r="KSY55" s="1349"/>
      <c r="KSZ55" s="1349"/>
      <c r="KTA55" s="1349"/>
      <c r="KTB55" s="1349"/>
      <c r="KTC55" s="1349"/>
      <c r="KTD55" s="1349"/>
      <c r="KTE55" s="1349"/>
      <c r="KTF55" s="1349"/>
      <c r="KTG55" s="1349"/>
      <c r="KTH55" s="1349"/>
      <c r="KTI55" s="1349"/>
      <c r="KTJ55" s="1349"/>
      <c r="KTK55" s="1349"/>
      <c r="KTL55" s="1349"/>
      <c r="KTM55" s="1349"/>
      <c r="KTN55" s="1349"/>
      <c r="KTO55" s="1349"/>
      <c r="KTP55" s="1349"/>
      <c r="KTQ55" s="1349"/>
      <c r="KTR55" s="1349"/>
      <c r="KTS55" s="1349"/>
      <c r="KTT55" s="1349"/>
      <c r="KTU55" s="1349"/>
      <c r="KTV55" s="1349"/>
      <c r="KTW55" s="1349"/>
      <c r="KTX55" s="1349"/>
      <c r="KTY55" s="1349"/>
      <c r="KTZ55" s="1349"/>
      <c r="KUA55" s="1349"/>
      <c r="KUB55" s="1349"/>
      <c r="KUC55" s="1349"/>
      <c r="KUD55" s="1349"/>
      <c r="KUE55" s="1349"/>
      <c r="KUF55" s="1349"/>
      <c r="KUG55" s="1349"/>
      <c r="KUH55" s="1349"/>
      <c r="KUI55" s="1349"/>
      <c r="KUJ55" s="1349"/>
      <c r="KUK55" s="1349"/>
      <c r="KUL55" s="1349"/>
      <c r="KUM55" s="1349"/>
      <c r="KUN55" s="1349"/>
      <c r="KUO55" s="1349"/>
      <c r="KUP55" s="1349"/>
      <c r="KUQ55" s="1349"/>
      <c r="KUR55" s="1349"/>
      <c r="KUS55" s="1349"/>
      <c r="KUT55" s="1349"/>
      <c r="KUU55" s="1349"/>
      <c r="KUV55" s="1349"/>
      <c r="KUW55" s="1349"/>
      <c r="KUX55" s="1349"/>
      <c r="KUY55" s="1349"/>
      <c r="KUZ55" s="1349"/>
      <c r="KVA55" s="1349"/>
      <c r="KVB55" s="1349"/>
      <c r="KVC55" s="1349"/>
      <c r="KVD55" s="1349"/>
      <c r="KVE55" s="1349"/>
      <c r="KVF55" s="1349"/>
      <c r="KVG55" s="1349"/>
      <c r="KVH55" s="1349"/>
      <c r="KVI55" s="1349"/>
      <c r="KVJ55" s="1349"/>
      <c r="KVK55" s="1349"/>
      <c r="KVL55" s="1349"/>
      <c r="KVM55" s="1349"/>
      <c r="KVN55" s="1349"/>
      <c r="KVO55" s="1349"/>
      <c r="KVP55" s="1349"/>
      <c r="KVQ55" s="1349"/>
      <c r="KVR55" s="1349"/>
      <c r="KVS55" s="1349"/>
      <c r="KVT55" s="1349"/>
      <c r="KVU55" s="1349"/>
      <c r="KVV55" s="1349"/>
      <c r="KVW55" s="1349"/>
      <c r="KVX55" s="1349"/>
      <c r="KVY55" s="1349"/>
      <c r="KVZ55" s="1349"/>
      <c r="KWA55" s="1349"/>
      <c r="KWB55" s="1349"/>
      <c r="KWC55" s="1349"/>
      <c r="KWD55" s="1349"/>
      <c r="KWE55" s="1349"/>
      <c r="KWF55" s="1349"/>
      <c r="KWG55" s="1349"/>
      <c r="KWH55" s="1349"/>
      <c r="KWI55" s="1349"/>
      <c r="KWJ55" s="1349"/>
      <c r="KWK55" s="1349"/>
      <c r="KWL55" s="1349"/>
      <c r="KWM55" s="1349"/>
      <c r="KWN55" s="1349"/>
      <c r="KWO55" s="1349"/>
      <c r="KWP55" s="1349"/>
      <c r="KWQ55" s="1349"/>
      <c r="KWR55" s="1349"/>
      <c r="KWS55" s="1349"/>
      <c r="KWT55" s="1349"/>
      <c r="KWU55" s="1349"/>
      <c r="KWV55" s="1349"/>
      <c r="KWW55" s="1349"/>
      <c r="KWX55" s="1349"/>
      <c r="KWY55" s="1349"/>
      <c r="KWZ55" s="1349"/>
      <c r="KXA55" s="1349"/>
      <c r="KXB55" s="1349"/>
      <c r="KXC55" s="1349"/>
      <c r="KXD55" s="1349"/>
      <c r="KXE55" s="1349"/>
      <c r="KXF55" s="1349"/>
      <c r="KXG55" s="1349"/>
      <c r="KXH55" s="1349"/>
      <c r="KXI55" s="1349"/>
      <c r="KXJ55" s="1349"/>
      <c r="KXK55" s="1349"/>
      <c r="KXL55" s="1349"/>
      <c r="KXM55" s="1349"/>
      <c r="KXN55" s="1349"/>
      <c r="KXO55" s="1349"/>
      <c r="KXP55" s="1349"/>
      <c r="KXQ55" s="1349"/>
      <c r="KXR55" s="1349"/>
      <c r="KXS55" s="1349"/>
      <c r="KXT55" s="1349"/>
      <c r="KXU55" s="1349"/>
      <c r="KXV55" s="1349"/>
      <c r="KXW55" s="1349"/>
      <c r="KXX55" s="1349"/>
      <c r="KXY55" s="1349"/>
      <c r="KXZ55" s="1349"/>
      <c r="KYA55" s="1349"/>
      <c r="KYB55" s="1349"/>
      <c r="KYC55" s="1349"/>
      <c r="KYD55" s="1349"/>
      <c r="KYE55" s="1349"/>
      <c r="KYF55" s="1349"/>
      <c r="KYG55" s="1349"/>
      <c r="KYH55" s="1349"/>
      <c r="KYI55" s="1349"/>
      <c r="KYJ55" s="1349"/>
      <c r="KYK55" s="1349"/>
      <c r="KYL55" s="1349"/>
      <c r="KYM55" s="1349"/>
      <c r="KYN55" s="1349"/>
      <c r="KYO55" s="1349"/>
      <c r="KYP55" s="1349"/>
      <c r="KYQ55" s="1349"/>
      <c r="KYR55" s="1349"/>
      <c r="KYS55" s="1349"/>
      <c r="KYT55" s="1349"/>
      <c r="KYU55" s="1349"/>
      <c r="KYV55" s="1349"/>
      <c r="KYW55" s="1349"/>
      <c r="KYX55" s="1349"/>
      <c r="KYY55" s="1349"/>
      <c r="KYZ55" s="1349"/>
      <c r="KZA55" s="1349"/>
      <c r="KZB55" s="1349"/>
      <c r="KZC55" s="1349"/>
      <c r="KZD55" s="1349"/>
      <c r="KZE55" s="1349"/>
      <c r="KZF55" s="1349"/>
      <c r="KZG55" s="1349"/>
      <c r="KZH55" s="1349"/>
      <c r="KZI55" s="1349"/>
      <c r="KZJ55" s="1349"/>
      <c r="KZK55" s="1349"/>
      <c r="KZL55" s="1349"/>
      <c r="KZM55" s="1349"/>
      <c r="KZN55" s="1349"/>
      <c r="KZO55" s="1349"/>
      <c r="KZP55" s="1349"/>
      <c r="KZQ55" s="1349"/>
      <c r="KZR55" s="1349"/>
      <c r="KZS55" s="1349"/>
      <c r="KZT55" s="1349"/>
      <c r="KZU55" s="1349"/>
      <c r="KZV55" s="1349"/>
      <c r="KZW55" s="1349"/>
      <c r="KZX55" s="1349"/>
      <c r="KZY55" s="1349"/>
      <c r="KZZ55" s="1349"/>
      <c r="LAA55" s="1349"/>
      <c r="LAB55" s="1349"/>
      <c r="LAC55" s="1349"/>
      <c r="LAD55" s="1349"/>
      <c r="LAE55" s="1349"/>
      <c r="LAF55" s="1349"/>
      <c r="LAG55" s="1349"/>
      <c r="LAH55" s="1349"/>
      <c r="LAI55" s="1349"/>
      <c r="LAJ55" s="1349"/>
      <c r="LAK55" s="1349"/>
      <c r="LAL55" s="1349"/>
      <c r="LAM55" s="1349"/>
      <c r="LAN55" s="1349"/>
      <c r="LAO55" s="1349"/>
      <c r="LAP55" s="1349"/>
      <c r="LAQ55" s="1349"/>
      <c r="LAR55" s="1349"/>
      <c r="LAS55" s="1349"/>
      <c r="LAT55" s="1349"/>
      <c r="LAU55" s="1349"/>
      <c r="LAV55" s="1349"/>
      <c r="LAW55" s="1349"/>
      <c r="LAX55" s="1349"/>
      <c r="LAY55" s="1349"/>
      <c r="LAZ55" s="1349"/>
      <c r="LBA55" s="1349"/>
      <c r="LBB55" s="1349"/>
      <c r="LBC55" s="1349"/>
      <c r="LBD55" s="1349"/>
      <c r="LBE55" s="1349"/>
      <c r="LBF55" s="1349"/>
      <c r="LBG55" s="1349"/>
      <c r="LBH55" s="1349"/>
      <c r="LBI55" s="1349"/>
      <c r="LBJ55" s="1349"/>
      <c r="LBK55" s="1349"/>
      <c r="LBL55" s="1349"/>
      <c r="LBM55" s="1349"/>
      <c r="LBN55" s="1349"/>
      <c r="LBO55" s="1349"/>
      <c r="LBP55" s="1349"/>
      <c r="LBQ55" s="1349"/>
      <c r="LBR55" s="1349"/>
      <c r="LBS55" s="1349"/>
      <c r="LBT55" s="1349"/>
      <c r="LBU55" s="1349"/>
      <c r="LBV55" s="1349"/>
      <c r="LBW55" s="1349"/>
      <c r="LBX55" s="1349"/>
      <c r="LBY55" s="1349"/>
      <c r="LBZ55" s="1349"/>
      <c r="LCA55" s="1349"/>
      <c r="LCB55" s="1349"/>
      <c r="LCC55" s="1349"/>
      <c r="LCD55" s="1349"/>
      <c r="LCE55" s="1349"/>
      <c r="LCF55" s="1349"/>
      <c r="LCG55" s="1349"/>
      <c r="LCH55" s="1349"/>
      <c r="LCI55" s="1349"/>
      <c r="LCJ55" s="1349"/>
      <c r="LCK55" s="1349"/>
      <c r="LCL55" s="1349"/>
      <c r="LCM55" s="1349"/>
      <c r="LCN55" s="1349"/>
      <c r="LCO55" s="1349"/>
      <c r="LCP55" s="1349"/>
      <c r="LCQ55" s="1349"/>
      <c r="LCR55" s="1349"/>
      <c r="LCS55" s="1349"/>
      <c r="LCT55" s="1349"/>
      <c r="LCU55" s="1349"/>
      <c r="LCV55" s="1349"/>
      <c r="LCW55" s="1349"/>
      <c r="LCX55" s="1349"/>
      <c r="LCY55" s="1349"/>
      <c r="LCZ55" s="1349"/>
      <c r="LDA55" s="1349"/>
      <c r="LDB55" s="1349"/>
      <c r="LDC55" s="1349"/>
      <c r="LDD55" s="1349"/>
      <c r="LDE55" s="1349"/>
      <c r="LDF55" s="1349"/>
      <c r="LDG55" s="1349"/>
      <c r="LDH55" s="1349"/>
      <c r="LDI55" s="1349"/>
      <c r="LDJ55" s="1349"/>
      <c r="LDK55" s="1349"/>
      <c r="LDL55" s="1349"/>
      <c r="LDM55" s="1349"/>
      <c r="LDN55" s="1349"/>
      <c r="LDO55" s="1349"/>
      <c r="LDP55" s="1349"/>
      <c r="LDQ55" s="1349"/>
      <c r="LDR55" s="1349"/>
      <c r="LDS55" s="1349"/>
      <c r="LDT55" s="1349"/>
      <c r="LDU55" s="1349"/>
      <c r="LDV55" s="1349"/>
      <c r="LDW55" s="1349"/>
      <c r="LDX55" s="1349"/>
      <c r="LDY55" s="1349"/>
      <c r="LDZ55" s="1349"/>
      <c r="LEA55" s="1349"/>
      <c r="LEB55" s="1349"/>
      <c r="LEC55" s="1349"/>
      <c r="LED55" s="1349"/>
      <c r="LEE55" s="1349"/>
      <c r="LEF55" s="1349"/>
      <c r="LEG55" s="1349"/>
      <c r="LEH55" s="1349"/>
      <c r="LEI55" s="1349"/>
      <c r="LEJ55" s="1349"/>
      <c r="LEK55" s="1349"/>
      <c r="LEL55" s="1349"/>
      <c r="LEM55" s="1349"/>
      <c r="LEN55" s="1349"/>
      <c r="LEO55" s="1349"/>
      <c r="LEP55" s="1349"/>
      <c r="LEQ55" s="1349"/>
      <c r="LER55" s="1349"/>
      <c r="LES55" s="1349"/>
      <c r="LET55" s="1349"/>
      <c r="LEU55" s="1349"/>
      <c r="LEV55" s="1349"/>
      <c r="LEW55" s="1349"/>
      <c r="LEX55" s="1349"/>
      <c r="LEY55" s="1349"/>
      <c r="LEZ55" s="1349"/>
      <c r="LFA55" s="1349"/>
      <c r="LFB55" s="1349"/>
      <c r="LFC55" s="1349"/>
      <c r="LFD55" s="1349"/>
      <c r="LFE55" s="1349"/>
      <c r="LFF55" s="1349"/>
      <c r="LFG55" s="1349"/>
      <c r="LFH55" s="1349"/>
      <c r="LFI55" s="1349"/>
      <c r="LFJ55" s="1349"/>
      <c r="LFK55" s="1349"/>
      <c r="LFL55" s="1349"/>
      <c r="LFM55" s="1349"/>
      <c r="LFN55" s="1349"/>
      <c r="LFO55" s="1349"/>
      <c r="LFP55" s="1349"/>
      <c r="LFQ55" s="1349"/>
      <c r="LFR55" s="1349"/>
      <c r="LFS55" s="1349"/>
      <c r="LFT55" s="1349"/>
      <c r="LFU55" s="1349"/>
      <c r="LFV55" s="1349"/>
      <c r="LFW55" s="1349"/>
      <c r="LFX55" s="1349"/>
      <c r="LFY55" s="1349"/>
      <c r="LFZ55" s="1349"/>
      <c r="LGA55" s="1349"/>
      <c r="LGB55" s="1349"/>
      <c r="LGC55" s="1349"/>
      <c r="LGD55" s="1349"/>
      <c r="LGE55" s="1349"/>
      <c r="LGF55" s="1349"/>
      <c r="LGG55" s="1349"/>
      <c r="LGH55" s="1349"/>
      <c r="LGI55" s="1349"/>
      <c r="LGJ55" s="1349"/>
      <c r="LGK55" s="1349"/>
      <c r="LGL55" s="1349"/>
      <c r="LGM55" s="1349"/>
      <c r="LGN55" s="1349"/>
      <c r="LGO55" s="1349"/>
      <c r="LGP55" s="1349"/>
      <c r="LGQ55" s="1349"/>
      <c r="LGR55" s="1349"/>
      <c r="LGS55" s="1349"/>
      <c r="LGT55" s="1349"/>
      <c r="LGU55" s="1349"/>
      <c r="LGV55" s="1349"/>
      <c r="LGW55" s="1349"/>
      <c r="LGX55" s="1349"/>
      <c r="LGY55" s="1349"/>
      <c r="LGZ55" s="1349"/>
      <c r="LHA55" s="1349"/>
      <c r="LHB55" s="1349"/>
      <c r="LHC55" s="1349"/>
      <c r="LHD55" s="1349"/>
      <c r="LHE55" s="1349"/>
      <c r="LHF55" s="1349"/>
      <c r="LHG55" s="1349"/>
      <c r="LHH55" s="1349"/>
      <c r="LHI55" s="1349"/>
      <c r="LHJ55" s="1349"/>
      <c r="LHK55" s="1349"/>
      <c r="LHL55" s="1349"/>
      <c r="LHM55" s="1349"/>
      <c r="LHN55" s="1349"/>
      <c r="LHO55" s="1349"/>
      <c r="LHP55" s="1349"/>
      <c r="LHQ55" s="1349"/>
      <c r="LHR55" s="1349"/>
      <c r="LHS55" s="1349"/>
      <c r="LHT55" s="1349"/>
      <c r="LHU55" s="1349"/>
      <c r="LHV55" s="1349"/>
      <c r="LHW55" s="1349"/>
      <c r="LHX55" s="1349"/>
      <c r="LHY55" s="1349"/>
      <c r="LHZ55" s="1349"/>
      <c r="LIA55" s="1349"/>
      <c r="LIB55" s="1349"/>
      <c r="LIC55" s="1349"/>
      <c r="LID55" s="1349"/>
      <c r="LIE55" s="1349"/>
      <c r="LIF55" s="1349"/>
      <c r="LIG55" s="1349"/>
      <c r="LIH55" s="1349"/>
      <c r="LII55" s="1349"/>
      <c r="LIJ55" s="1349"/>
      <c r="LIK55" s="1349"/>
      <c r="LIL55" s="1349"/>
      <c r="LIM55" s="1349"/>
      <c r="LIN55" s="1349"/>
      <c r="LIO55" s="1349"/>
      <c r="LIP55" s="1349"/>
      <c r="LIQ55" s="1349"/>
      <c r="LIR55" s="1349"/>
      <c r="LIS55" s="1349"/>
      <c r="LIT55" s="1349"/>
      <c r="LIU55" s="1349"/>
      <c r="LIV55" s="1349"/>
      <c r="LIW55" s="1349"/>
      <c r="LIX55" s="1349"/>
      <c r="LIY55" s="1349"/>
      <c r="LIZ55" s="1349"/>
      <c r="LJA55" s="1349"/>
      <c r="LJB55" s="1349"/>
      <c r="LJC55" s="1349"/>
      <c r="LJD55" s="1349"/>
      <c r="LJE55" s="1349"/>
      <c r="LJF55" s="1349"/>
      <c r="LJG55" s="1349"/>
      <c r="LJH55" s="1349"/>
      <c r="LJI55" s="1349"/>
      <c r="LJJ55" s="1349"/>
      <c r="LJK55" s="1349"/>
      <c r="LJL55" s="1349"/>
      <c r="LJM55" s="1349"/>
      <c r="LJN55" s="1349"/>
      <c r="LJO55" s="1349"/>
      <c r="LJP55" s="1349"/>
      <c r="LJQ55" s="1349"/>
      <c r="LJR55" s="1349"/>
      <c r="LJS55" s="1349"/>
      <c r="LJT55" s="1349"/>
      <c r="LJU55" s="1349"/>
      <c r="LJV55" s="1349"/>
      <c r="LJW55" s="1349"/>
      <c r="LJX55" s="1349"/>
      <c r="LJY55" s="1349"/>
      <c r="LJZ55" s="1349"/>
      <c r="LKA55" s="1349"/>
      <c r="LKB55" s="1349"/>
      <c r="LKC55" s="1349"/>
      <c r="LKD55" s="1349"/>
      <c r="LKE55" s="1349"/>
      <c r="LKF55" s="1349"/>
      <c r="LKG55" s="1349"/>
      <c r="LKH55" s="1349"/>
      <c r="LKI55" s="1349"/>
      <c r="LKJ55" s="1349"/>
      <c r="LKK55" s="1349"/>
      <c r="LKL55" s="1349"/>
      <c r="LKM55" s="1349"/>
      <c r="LKN55" s="1349"/>
      <c r="LKO55" s="1349"/>
      <c r="LKP55" s="1349"/>
      <c r="LKQ55" s="1349"/>
      <c r="LKR55" s="1349"/>
      <c r="LKS55" s="1349"/>
      <c r="LKT55" s="1349"/>
      <c r="LKU55" s="1349"/>
      <c r="LKV55" s="1349"/>
      <c r="LKW55" s="1349"/>
      <c r="LKX55" s="1349"/>
      <c r="LKY55" s="1349"/>
      <c r="LKZ55" s="1349"/>
      <c r="LLA55" s="1349"/>
      <c r="LLB55" s="1349"/>
      <c r="LLC55" s="1349"/>
      <c r="LLD55" s="1349"/>
      <c r="LLE55" s="1349"/>
      <c r="LLF55" s="1349"/>
      <c r="LLG55" s="1349"/>
      <c r="LLH55" s="1349"/>
      <c r="LLI55" s="1349"/>
      <c r="LLJ55" s="1349"/>
      <c r="LLK55" s="1349"/>
      <c r="LLL55" s="1349"/>
      <c r="LLM55" s="1349"/>
      <c r="LLN55" s="1349"/>
      <c r="LLO55" s="1349"/>
      <c r="LLP55" s="1349"/>
      <c r="LLQ55" s="1349"/>
      <c r="LLR55" s="1349"/>
      <c r="LLS55" s="1349"/>
      <c r="LLT55" s="1349"/>
      <c r="LLU55" s="1349"/>
      <c r="LLV55" s="1349"/>
      <c r="LLW55" s="1349"/>
      <c r="LLX55" s="1349"/>
      <c r="LLY55" s="1349"/>
      <c r="LLZ55" s="1349"/>
      <c r="LMA55" s="1349"/>
      <c r="LMB55" s="1349"/>
      <c r="LMC55" s="1349"/>
      <c r="LMD55" s="1349"/>
      <c r="LME55" s="1349"/>
      <c r="LMF55" s="1349"/>
      <c r="LMG55" s="1349"/>
      <c r="LMH55" s="1349"/>
      <c r="LMI55" s="1349"/>
      <c r="LMJ55" s="1349"/>
      <c r="LMK55" s="1349"/>
      <c r="LML55" s="1349"/>
      <c r="LMM55" s="1349"/>
      <c r="LMN55" s="1349"/>
      <c r="LMO55" s="1349"/>
      <c r="LMP55" s="1349"/>
      <c r="LMQ55" s="1349"/>
      <c r="LMR55" s="1349"/>
      <c r="LMS55" s="1349"/>
      <c r="LMT55" s="1349"/>
      <c r="LMU55" s="1349"/>
      <c r="LMV55" s="1349"/>
      <c r="LMW55" s="1349"/>
      <c r="LMX55" s="1349"/>
      <c r="LMY55" s="1349"/>
      <c r="LMZ55" s="1349"/>
      <c r="LNA55" s="1349"/>
      <c r="LNB55" s="1349"/>
      <c r="LNC55" s="1349"/>
      <c r="LND55" s="1349"/>
      <c r="LNE55" s="1349"/>
      <c r="LNF55" s="1349"/>
      <c r="LNG55" s="1349"/>
      <c r="LNH55" s="1349"/>
      <c r="LNI55" s="1349"/>
      <c r="LNJ55" s="1349"/>
      <c r="LNK55" s="1349"/>
      <c r="LNL55" s="1349"/>
      <c r="LNM55" s="1349"/>
      <c r="LNN55" s="1349"/>
      <c r="LNO55" s="1349"/>
      <c r="LNP55" s="1349"/>
      <c r="LNQ55" s="1349"/>
      <c r="LNR55" s="1349"/>
      <c r="LNS55" s="1349"/>
      <c r="LNT55" s="1349"/>
      <c r="LNU55" s="1349"/>
      <c r="LNV55" s="1349"/>
      <c r="LNW55" s="1349"/>
      <c r="LNX55" s="1349"/>
      <c r="LNY55" s="1349"/>
      <c r="LNZ55" s="1349"/>
      <c r="LOA55" s="1349"/>
      <c r="LOB55" s="1349"/>
      <c r="LOC55" s="1349"/>
      <c r="LOD55" s="1349"/>
      <c r="LOE55" s="1349"/>
      <c r="LOF55" s="1349"/>
      <c r="LOG55" s="1349"/>
      <c r="LOH55" s="1349"/>
      <c r="LOI55" s="1349"/>
      <c r="LOJ55" s="1349"/>
      <c r="LOK55" s="1349"/>
      <c r="LOL55" s="1349"/>
      <c r="LOM55" s="1349"/>
      <c r="LON55" s="1349"/>
      <c r="LOO55" s="1349"/>
      <c r="LOP55" s="1349"/>
      <c r="LOQ55" s="1349"/>
      <c r="LOR55" s="1349"/>
      <c r="LOS55" s="1349"/>
      <c r="LOT55" s="1349"/>
      <c r="LOU55" s="1349"/>
      <c r="LOV55" s="1349"/>
      <c r="LOW55" s="1349"/>
      <c r="LOX55" s="1349"/>
      <c r="LOY55" s="1349"/>
      <c r="LOZ55" s="1349"/>
      <c r="LPA55" s="1349"/>
      <c r="LPB55" s="1349"/>
      <c r="LPC55" s="1349"/>
      <c r="LPD55" s="1349"/>
      <c r="LPE55" s="1349"/>
      <c r="LPF55" s="1349"/>
      <c r="LPG55" s="1349"/>
      <c r="LPH55" s="1349"/>
      <c r="LPI55" s="1349"/>
      <c r="LPJ55" s="1349"/>
      <c r="LPK55" s="1349"/>
      <c r="LPL55" s="1349"/>
      <c r="LPM55" s="1349"/>
      <c r="LPN55" s="1349"/>
      <c r="LPO55" s="1349"/>
      <c r="LPP55" s="1349"/>
      <c r="LPQ55" s="1349"/>
      <c r="LPR55" s="1349"/>
      <c r="LPS55" s="1349"/>
      <c r="LPT55" s="1349"/>
      <c r="LPU55" s="1349"/>
      <c r="LPV55" s="1349"/>
      <c r="LPW55" s="1349"/>
      <c r="LPX55" s="1349"/>
      <c r="LPY55" s="1349"/>
      <c r="LPZ55" s="1349"/>
      <c r="LQA55" s="1349"/>
      <c r="LQB55" s="1349"/>
      <c r="LQC55" s="1349"/>
      <c r="LQD55" s="1349"/>
      <c r="LQE55" s="1349"/>
      <c r="LQF55" s="1349"/>
      <c r="LQG55" s="1349"/>
      <c r="LQH55" s="1349"/>
      <c r="LQI55" s="1349"/>
      <c r="LQJ55" s="1349"/>
      <c r="LQK55" s="1349"/>
      <c r="LQL55" s="1349"/>
      <c r="LQM55" s="1349"/>
      <c r="LQN55" s="1349"/>
      <c r="LQO55" s="1349"/>
      <c r="LQP55" s="1349"/>
      <c r="LQQ55" s="1349"/>
      <c r="LQR55" s="1349"/>
      <c r="LQS55" s="1349"/>
      <c r="LQT55" s="1349"/>
      <c r="LQU55" s="1349"/>
      <c r="LQV55" s="1349"/>
      <c r="LQW55" s="1349"/>
      <c r="LQX55" s="1349"/>
      <c r="LQY55" s="1349"/>
      <c r="LQZ55" s="1349"/>
      <c r="LRA55" s="1349"/>
      <c r="LRB55" s="1349"/>
      <c r="LRC55" s="1349"/>
      <c r="LRD55" s="1349"/>
      <c r="LRE55" s="1349"/>
      <c r="LRF55" s="1349"/>
      <c r="LRG55" s="1349"/>
      <c r="LRH55" s="1349"/>
      <c r="LRI55" s="1349"/>
      <c r="LRJ55" s="1349"/>
      <c r="LRK55" s="1349"/>
      <c r="LRL55" s="1349"/>
      <c r="LRM55" s="1349"/>
      <c r="LRN55" s="1349"/>
      <c r="LRO55" s="1349"/>
      <c r="LRP55" s="1349"/>
      <c r="LRQ55" s="1349"/>
      <c r="LRR55" s="1349"/>
      <c r="LRS55" s="1349"/>
      <c r="LRT55" s="1349"/>
      <c r="LRU55" s="1349"/>
      <c r="LRV55" s="1349"/>
      <c r="LRW55" s="1349"/>
      <c r="LRX55" s="1349"/>
      <c r="LRY55" s="1349"/>
      <c r="LRZ55" s="1349"/>
      <c r="LSA55" s="1349"/>
      <c r="LSB55" s="1349"/>
      <c r="LSC55" s="1349"/>
      <c r="LSD55" s="1349"/>
      <c r="LSE55" s="1349"/>
      <c r="LSF55" s="1349"/>
      <c r="LSG55" s="1349"/>
      <c r="LSH55" s="1349"/>
      <c r="LSI55" s="1349"/>
      <c r="LSJ55" s="1349"/>
      <c r="LSK55" s="1349"/>
      <c r="LSL55" s="1349"/>
      <c r="LSM55" s="1349"/>
      <c r="LSN55" s="1349"/>
      <c r="LSO55" s="1349"/>
      <c r="LSP55" s="1349"/>
      <c r="LSQ55" s="1349"/>
      <c r="LSR55" s="1349"/>
      <c r="LSS55" s="1349"/>
      <c r="LST55" s="1349"/>
      <c r="LSU55" s="1349"/>
      <c r="LSV55" s="1349"/>
      <c r="LSW55" s="1349"/>
      <c r="LSX55" s="1349"/>
      <c r="LSY55" s="1349"/>
      <c r="LSZ55" s="1349"/>
      <c r="LTA55" s="1349"/>
      <c r="LTB55" s="1349"/>
      <c r="LTC55" s="1349"/>
      <c r="LTD55" s="1349"/>
      <c r="LTE55" s="1349"/>
      <c r="LTF55" s="1349"/>
      <c r="LTG55" s="1349"/>
      <c r="LTH55" s="1349"/>
      <c r="LTI55" s="1349"/>
      <c r="LTJ55" s="1349"/>
      <c r="LTK55" s="1349"/>
      <c r="LTL55" s="1349"/>
      <c r="LTM55" s="1349"/>
      <c r="LTN55" s="1349"/>
      <c r="LTO55" s="1349"/>
      <c r="LTP55" s="1349"/>
      <c r="LTQ55" s="1349"/>
      <c r="LTR55" s="1349"/>
      <c r="LTS55" s="1349"/>
      <c r="LTT55" s="1349"/>
      <c r="LTU55" s="1349"/>
      <c r="LTV55" s="1349"/>
      <c r="LTW55" s="1349"/>
      <c r="LTX55" s="1349"/>
      <c r="LTY55" s="1349"/>
      <c r="LTZ55" s="1349"/>
      <c r="LUA55" s="1349"/>
      <c r="LUB55" s="1349"/>
      <c r="LUC55" s="1349"/>
      <c r="LUD55" s="1349"/>
      <c r="LUE55" s="1349"/>
      <c r="LUF55" s="1349"/>
      <c r="LUG55" s="1349"/>
      <c r="LUH55" s="1349"/>
      <c r="LUI55" s="1349"/>
      <c r="LUJ55" s="1349"/>
      <c r="LUK55" s="1349"/>
      <c r="LUL55" s="1349"/>
      <c r="LUM55" s="1349"/>
      <c r="LUN55" s="1349"/>
      <c r="LUO55" s="1349"/>
      <c r="LUP55" s="1349"/>
      <c r="LUQ55" s="1349"/>
      <c r="LUR55" s="1349"/>
      <c r="LUS55" s="1349"/>
      <c r="LUT55" s="1349"/>
      <c r="LUU55" s="1349"/>
      <c r="LUV55" s="1349"/>
      <c r="LUW55" s="1349"/>
      <c r="LUX55" s="1349"/>
      <c r="LUY55" s="1349"/>
      <c r="LUZ55" s="1349"/>
      <c r="LVA55" s="1349"/>
      <c r="LVB55" s="1349"/>
      <c r="LVC55" s="1349"/>
      <c r="LVD55" s="1349"/>
      <c r="LVE55" s="1349"/>
      <c r="LVF55" s="1349"/>
      <c r="LVG55" s="1349"/>
      <c r="LVH55" s="1349"/>
      <c r="LVI55" s="1349"/>
      <c r="LVJ55" s="1349"/>
      <c r="LVK55" s="1349"/>
      <c r="LVL55" s="1349"/>
      <c r="LVM55" s="1349"/>
      <c r="LVN55" s="1349"/>
      <c r="LVO55" s="1349"/>
      <c r="LVP55" s="1349"/>
      <c r="LVQ55" s="1349"/>
      <c r="LVR55" s="1349"/>
      <c r="LVS55" s="1349"/>
      <c r="LVT55" s="1349"/>
      <c r="LVU55" s="1349"/>
      <c r="LVV55" s="1349"/>
      <c r="LVW55" s="1349"/>
      <c r="LVX55" s="1349"/>
      <c r="LVY55" s="1349"/>
      <c r="LVZ55" s="1349"/>
      <c r="LWA55" s="1349"/>
      <c r="LWB55" s="1349"/>
      <c r="LWC55" s="1349"/>
      <c r="LWD55" s="1349"/>
      <c r="LWE55" s="1349"/>
      <c r="LWF55" s="1349"/>
      <c r="LWG55" s="1349"/>
      <c r="LWH55" s="1349"/>
      <c r="LWI55" s="1349"/>
      <c r="LWJ55" s="1349"/>
      <c r="LWK55" s="1349"/>
      <c r="LWL55" s="1349"/>
      <c r="LWM55" s="1349"/>
      <c r="LWN55" s="1349"/>
      <c r="LWO55" s="1349"/>
      <c r="LWP55" s="1349"/>
      <c r="LWQ55" s="1349"/>
      <c r="LWR55" s="1349"/>
      <c r="LWS55" s="1349"/>
      <c r="LWT55" s="1349"/>
      <c r="LWU55" s="1349"/>
      <c r="LWV55" s="1349"/>
      <c r="LWW55" s="1349"/>
      <c r="LWX55" s="1349"/>
      <c r="LWY55" s="1349"/>
      <c r="LWZ55" s="1349"/>
      <c r="LXA55" s="1349"/>
      <c r="LXB55" s="1349"/>
      <c r="LXC55" s="1349"/>
      <c r="LXD55" s="1349"/>
      <c r="LXE55" s="1349"/>
      <c r="LXF55" s="1349"/>
      <c r="LXG55" s="1349"/>
      <c r="LXH55" s="1349"/>
      <c r="LXI55" s="1349"/>
      <c r="LXJ55" s="1349"/>
      <c r="LXK55" s="1349"/>
      <c r="LXL55" s="1349"/>
      <c r="LXM55" s="1349"/>
      <c r="LXN55" s="1349"/>
      <c r="LXO55" s="1349"/>
      <c r="LXP55" s="1349"/>
      <c r="LXQ55" s="1349"/>
      <c r="LXR55" s="1349"/>
      <c r="LXS55" s="1349"/>
      <c r="LXT55" s="1349"/>
      <c r="LXU55" s="1349"/>
      <c r="LXV55" s="1349"/>
      <c r="LXW55" s="1349"/>
      <c r="LXX55" s="1349"/>
      <c r="LXY55" s="1349"/>
      <c r="LXZ55" s="1349"/>
      <c r="LYA55" s="1349"/>
      <c r="LYB55" s="1349"/>
      <c r="LYC55" s="1349"/>
      <c r="LYD55" s="1349"/>
      <c r="LYE55" s="1349"/>
      <c r="LYF55" s="1349"/>
      <c r="LYG55" s="1349"/>
      <c r="LYH55" s="1349"/>
      <c r="LYI55" s="1349"/>
      <c r="LYJ55" s="1349"/>
      <c r="LYK55" s="1349"/>
      <c r="LYL55" s="1349"/>
      <c r="LYM55" s="1349"/>
      <c r="LYN55" s="1349"/>
      <c r="LYO55" s="1349"/>
      <c r="LYP55" s="1349"/>
      <c r="LYQ55" s="1349"/>
      <c r="LYR55" s="1349"/>
      <c r="LYS55" s="1349"/>
      <c r="LYT55" s="1349"/>
      <c r="LYU55" s="1349"/>
      <c r="LYV55" s="1349"/>
      <c r="LYW55" s="1349"/>
      <c r="LYX55" s="1349"/>
      <c r="LYY55" s="1349"/>
      <c r="LYZ55" s="1349"/>
      <c r="LZA55" s="1349"/>
      <c r="LZB55" s="1349"/>
      <c r="LZC55" s="1349"/>
      <c r="LZD55" s="1349"/>
      <c r="LZE55" s="1349"/>
      <c r="LZF55" s="1349"/>
      <c r="LZG55" s="1349"/>
      <c r="LZH55" s="1349"/>
      <c r="LZI55" s="1349"/>
      <c r="LZJ55" s="1349"/>
      <c r="LZK55" s="1349"/>
      <c r="LZL55" s="1349"/>
      <c r="LZM55" s="1349"/>
      <c r="LZN55" s="1349"/>
      <c r="LZO55" s="1349"/>
      <c r="LZP55" s="1349"/>
      <c r="LZQ55" s="1349"/>
      <c r="LZR55" s="1349"/>
      <c r="LZS55" s="1349"/>
      <c r="LZT55" s="1349"/>
      <c r="LZU55" s="1349"/>
      <c r="LZV55" s="1349"/>
      <c r="LZW55" s="1349"/>
      <c r="LZX55" s="1349"/>
      <c r="LZY55" s="1349"/>
      <c r="LZZ55" s="1349"/>
      <c r="MAA55" s="1349"/>
      <c r="MAB55" s="1349"/>
      <c r="MAC55" s="1349"/>
      <c r="MAD55" s="1349"/>
      <c r="MAE55" s="1349"/>
      <c r="MAF55" s="1349"/>
      <c r="MAG55" s="1349"/>
      <c r="MAH55" s="1349"/>
      <c r="MAI55" s="1349"/>
      <c r="MAJ55" s="1349"/>
      <c r="MAK55" s="1349"/>
      <c r="MAL55" s="1349"/>
      <c r="MAM55" s="1349"/>
      <c r="MAN55" s="1349"/>
      <c r="MAO55" s="1349"/>
      <c r="MAP55" s="1349"/>
      <c r="MAQ55" s="1349"/>
      <c r="MAR55" s="1349"/>
      <c r="MAS55" s="1349"/>
      <c r="MAT55" s="1349"/>
      <c r="MAU55" s="1349"/>
      <c r="MAV55" s="1349"/>
      <c r="MAW55" s="1349"/>
      <c r="MAX55" s="1349"/>
      <c r="MAY55" s="1349"/>
      <c r="MAZ55" s="1349"/>
      <c r="MBA55" s="1349"/>
      <c r="MBB55" s="1349"/>
      <c r="MBC55" s="1349"/>
      <c r="MBD55" s="1349"/>
      <c r="MBE55" s="1349"/>
      <c r="MBF55" s="1349"/>
      <c r="MBG55" s="1349"/>
      <c r="MBH55" s="1349"/>
      <c r="MBI55" s="1349"/>
      <c r="MBJ55" s="1349"/>
      <c r="MBK55" s="1349"/>
      <c r="MBL55" s="1349"/>
      <c r="MBM55" s="1349"/>
      <c r="MBN55" s="1349"/>
      <c r="MBO55" s="1349"/>
      <c r="MBP55" s="1349"/>
      <c r="MBQ55" s="1349"/>
      <c r="MBR55" s="1349"/>
      <c r="MBS55" s="1349"/>
      <c r="MBT55" s="1349"/>
      <c r="MBU55" s="1349"/>
      <c r="MBV55" s="1349"/>
      <c r="MBW55" s="1349"/>
      <c r="MBX55" s="1349"/>
      <c r="MBY55" s="1349"/>
      <c r="MBZ55" s="1349"/>
      <c r="MCA55" s="1349"/>
      <c r="MCB55" s="1349"/>
      <c r="MCC55" s="1349"/>
      <c r="MCD55" s="1349"/>
      <c r="MCE55" s="1349"/>
      <c r="MCF55" s="1349"/>
      <c r="MCG55" s="1349"/>
      <c r="MCH55" s="1349"/>
      <c r="MCI55" s="1349"/>
      <c r="MCJ55" s="1349"/>
      <c r="MCK55" s="1349"/>
      <c r="MCL55" s="1349"/>
      <c r="MCM55" s="1349"/>
      <c r="MCN55" s="1349"/>
      <c r="MCO55" s="1349"/>
      <c r="MCP55" s="1349"/>
      <c r="MCQ55" s="1349"/>
      <c r="MCR55" s="1349"/>
      <c r="MCS55" s="1349"/>
      <c r="MCT55" s="1349"/>
      <c r="MCU55" s="1349"/>
      <c r="MCV55" s="1349"/>
      <c r="MCW55" s="1349"/>
      <c r="MCX55" s="1349"/>
      <c r="MCY55" s="1349"/>
      <c r="MCZ55" s="1349"/>
      <c r="MDA55" s="1349"/>
      <c r="MDB55" s="1349"/>
      <c r="MDC55" s="1349"/>
      <c r="MDD55" s="1349"/>
      <c r="MDE55" s="1349"/>
      <c r="MDF55" s="1349"/>
      <c r="MDG55" s="1349"/>
      <c r="MDH55" s="1349"/>
      <c r="MDI55" s="1349"/>
      <c r="MDJ55" s="1349"/>
      <c r="MDK55" s="1349"/>
      <c r="MDL55" s="1349"/>
      <c r="MDM55" s="1349"/>
      <c r="MDN55" s="1349"/>
      <c r="MDO55" s="1349"/>
      <c r="MDP55" s="1349"/>
      <c r="MDQ55" s="1349"/>
      <c r="MDR55" s="1349"/>
      <c r="MDS55" s="1349"/>
      <c r="MDT55" s="1349"/>
      <c r="MDU55" s="1349"/>
      <c r="MDV55" s="1349"/>
      <c r="MDW55" s="1349"/>
      <c r="MDX55" s="1349"/>
      <c r="MDY55" s="1349"/>
      <c r="MDZ55" s="1349"/>
      <c r="MEA55" s="1349"/>
      <c r="MEB55" s="1349"/>
      <c r="MEC55" s="1349"/>
      <c r="MED55" s="1349"/>
      <c r="MEE55" s="1349"/>
      <c r="MEF55" s="1349"/>
      <c r="MEG55" s="1349"/>
      <c r="MEH55" s="1349"/>
      <c r="MEI55" s="1349"/>
      <c r="MEJ55" s="1349"/>
      <c r="MEK55" s="1349"/>
      <c r="MEL55" s="1349"/>
      <c r="MEM55" s="1349"/>
      <c r="MEN55" s="1349"/>
      <c r="MEO55" s="1349"/>
      <c r="MEP55" s="1349"/>
      <c r="MEQ55" s="1349"/>
      <c r="MER55" s="1349"/>
      <c r="MES55" s="1349"/>
      <c r="MET55" s="1349"/>
      <c r="MEU55" s="1349"/>
      <c r="MEV55" s="1349"/>
      <c r="MEW55" s="1349"/>
      <c r="MEX55" s="1349"/>
      <c r="MEY55" s="1349"/>
      <c r="MEZ55" s="1349"/>
      <c r="MFA55" s="1349"/>
      <c r="MFB55" s="1349"/>
      <c r="MFC55" s="1349"/>
      <c r="MFD55" s="1349"/>
      <c r="MFE55" s="1349"/>
      <c r="MFF55" s="1349"/>
      <c r="MFG55" s="1349"/>
      <c r="MFH55" s="1349"/>
      <c r="MFI55" s="1349"/>
      <c r="MFJ55" s="1349"/>
      <c r="MFK55" s="1349"/>
      <c r="MFL55" s="1349"/>
      <c r="MFM55" s="1349"/>
      <c r="MFN55" s="1349"/>
      <c r="MFO55" s="1349"/>
      <c r="MFP55" s="1349"/>
      <c r="MFQ55" s="1349"/>
      <c r="MFR55" s="1349"/>
      <c r="MFS55" s="1349"/>
      <c r="MFT55" s="1349"/>
      <c r="MFU55" s="1349"/>
      <c r="MFV55" s="1349"/>
      <c r="MFW55" s="1349"/>
      <c r="MFX55" s="1349"/>
      <c r="MFY55" s="1349"/>
      <c r="MFZ55" s="1349"/>
      <c r="MGA55" s="1349"/>
      <c r="MGB55" s="1349"/>
      <c r="MGC55" s="1349"/>
      <c r="MGD55" s="1349"/>
      <c r="MGE55" s="1349"/>
      <c r="MGF55" s="1349"/>
      <c r="MGG55" s="1349"/>
      <c r="MGH55" s="1349"/>
      <c r="MGI55" s="1349"/>
      <c r="MGJ55" s="1349"/>
      <c r="MGK55" s="1349"/>
      <c r="MGL55" s="1349"/>
      <c r="MGM55" s="1349"/>
      <c r="MGN55" s="1349"/>
      <c r="MGO55" s="1349"/>
      <c r="MGP55" s="1349"/>
      <c r="MGQ55" s="1349"/>
      <c r="MGR55" s="1349"/>
      <c r="MGS55" s="1349"/>
      <c r="MGT55" s="1349"/>
      <c r="MGU55" s="1349"/>
      <c r="MGV55" s="1349"/>
      <c r="MGW55" s="1349"/>
      <c r="MGX55" s="1349"/>
      <c r="MGY55" s="1349"/>
      <c r="MGZ55" s="1349"/>
      <c r="MHA55" s="1349"/>
      <c r="MHB55" s="1349"/>
      <c r="MHC55" s="1349"/>
      <c r="MHD55" s="1349"/>
      <c r="MHE55" s="1349"/>
      <c r="MHF55" s="1349"/>
      <c r="MHG55" s="1349"/>
      <c r="MHH55" s="1349"/>
      <c r="MHI55" s="1349"/>
      <c r="MHJ55" s="1349"/>
      <c r="MHK55" s="1349"/>
      <c r="MHL55" s="1349"/>
      <c r="MHM55" s="1349"/>
      <c r="MHN55" s="1349"/>
      <c r="MHO55" s="1349"/>
      <c r="MHP55" s="1349"/>
      <c r="MHQ55" s="1349"/>
      <c r="MHR55" s="1349"/>
      <c r="MHS55" s="1349"/>
      <c r="MHT55" s="1349"/>
      <c r="MHU55" s="1349"/>
      <c r="MHV55" s="1349"/>
      <c r="MHW55" s="1349"/>
      <c r="MHX55" s="1349"/>
      <c r="MHY55" s="1349"/>
      <c r="MHZ55" s="1349"/>
      <c r="MIA55" s="1349"/>
      <c r="MIB55" s="1349"/>
      <c r="MIC55" s="1349"/>
      <c r="MID55" s="1349"/>
      <c r="MIE55" s="1349"/>
      <c r="MIF55" s="1349"/>
      <c r="MIG55" s="1349"/>
      <c r="MIH55" s="1349"/>
      <c r="MII55" s="1349"/>
      <c r="MIJ55" s="1349"/>
      <c r="MIK55" s="1349"/>
      <c r="MIL55" s="1349"/>
      <c r="MIM55" s="1349"/>
      <c r="MIN55" s="1349"/>
      <c r="MIO55" s="1349"/>
      <c r="MIP55" s="1349"/>
      <c r="MIQ55" s="1349"/>
      <c r="MIR55" s="1349"/>
      <c r="MIS55" s="1349"/>
      <c r="MIT55" s="1349"/>
      <c r="MIU55" s="1349"/>
      <c r="MIV55" s="1349"/>
      <c r="MIW55" s="1349"/>
      <c r="MIX55" s="1349"/>
      <c r="MIY55" s="1349"/>
      <c r="MIZ55" s="1349"/>
      <c r="MJA55" s="1349"/>
      <c r="MJB55" s="1349"/>
      <c r="MJC55" s="1349"/>
      <c r="MJD55" s="1349"/>
      <c r="MJE55" s="1349"/>
      <c r="MJF55" s="1349"/>
      <c r="MJG55" s="1349"/>
      <c r="MJH55" s="1349"/>
      <c r="MJI55" s="1349"/>
      <c r="MJJ55" s="1349"/>
      <c r="MJK55" s="1349"/>
      <c r="MJL55" s="1349"/>
      <c r="MJM55" s="1349"/>
      <c r="MJN55" s="1349"/>
      <c r="MJO55" s="1349"/>
      <c r="MJP55" s="1349"/>
      <c r="MJQ55" s="1349"/>
      <c r="MJR55" s="1349"/>
      <c r="MJS55" s="1349"/>
      <c r="MJT55" s="1349"/>
      <c r="MJU55" s="1349"/>
      <c r="MJV55" s="1349"/>
      <c r="MJW55" s="1349"/>
      <c r="MJX55" s="1349"/>
      <c r="MJY55" s="1349"/>
      <c r="MJZ55" s="1349"/>
      <c r="MKA55" s="1349"/>
      <c r="MKB55" s="1349"/>
      <c r="MKC55" s="1349"/>
      <c r="MKD55" s="1349"/>
      <c r="MKE55" s="1349"/>
      <c r="MKF55" s="1349"/>
      <c r="MKG55" s="1349"/>
      <c r="MKH55" s="1349"/>
      <c r="MKI55" s="1349"/>
      <c r="MKJ55" s="1349"/>
      <c r="MKK55" s="1349"/>
      <c r="MKL55" s="1349"/>
      <c r="MKM55" s="1349"/>
      <c r="MKN55" s="1349"/>
      <c r="MKO55" s="1349"/>
      <c r="MKP55" s="1349"/>
      <c r="MKQ55" s="1349"/>
      <c r="MKR55" s="1349"/>
      <c r="MKS55" s="1349"/>
      <c r="MKT55" s="1349"/>
      <c r="MKU55" s="1349"/>
      <c r="MKV55" s="1349"/>
      <c r="MKW55" s="1349"/>
      <c r="MKX55" s="1349"/>
      <c r="MKY55" s="1349"/>
      <c r="MKZ55" s="1349"/>
      <c r="MLA55" s="1349"/>
      <c r="MLB55" s="1349"/>
      <c r="MLC55" s="1349"/>
      <c r="MLD55" s="1349"/>
      <c r="MLE55" s="1349"/>
      <c r="MLF55" s="1349"/>
      <c r="MLG55" s="1349"/>
      <c r="MLH55" s="1349"/>
      <c r="MLI55" s="1349"/>
      <c r="MLJ55" s="1349"/>
      <c r="MLK55" s="1349"/>
      <c r="MLL55" s="1349"/>
      <c r="MLM55" s="1349"/>
      <c r="MLN55" s="1349"/>
      <c r="MLO55" s="1349"/>
      <c r="MLP55" s="1349"/>
      <c r="MLQ55" s="1349"/>
      <c r="MLR55" s="1349"/>
      <c r="MLS55" s="1349"/>
      <c r="MLT55" s="1349"/>
      <c r="MLU55" s="1349"/>
      <c r="MLV55" s="1349"/>
      <c r="MLW55" s="1349"/>
      <c r="MLX55" s="1349"/>
      <c r="MLY55" s="1349"/>
      <c r="MLZ55" s="1349"/>
      <c r="MMA55" s="1349"/>
      <c r="MMB55" s="1349"/>
      <c r="MMC55" s="1349"/>
      <c r="MMD55" s="1349"/>
      <c r="MME55" s="1349"/>
      <c r="MMF55" s="1349"/>
      <c r="MMG55" s="1349"/>
      <c r="MMH55" s="1349"/>
      <c r="MMI55" s="1349"/>
      <c r="MMJ55" s="1349"/>
      <c r="MMK55" s="1349"/>
      <c r="MML55" s="1349"/>
      <c r="MMM55" s="1349"/>
      <c r="MMN55" s="1349"/>
      <c r="MMO55" s="1349"/>
      <c r="MMP55" s="1349"/>
      <c r="MMQ55" s="1349"/>
      <c r="MMR55" s="1349"/>
      <c r="MMS55" s="1349"/>
      <c r="MMT55" s="1349"/>
      <c r="MMU55" s="1349"/>
      <c r="MMV55" s="1349"/>
      <c r="MMW55" s="1349"/>
      <c r="MMX55" s="1349"/>
      <c r="MMY55" s="1349"/>
      <c r="MMZ55" s="1349"/>
      <c r="MNA55" s="1349"/>
      <c r="MNB55" s="1349"/>
      <c r="MNC55" s="1349"/>
      <c r="MND55" s="1349"/>
      <c r="MNE55" s="1349"/>
      <c r="MNF55" s="1349"/>
      <c r="MNG55" s="1349"/>
      <c r="MNH55" s="1349"/>
      <c r="MNI55" s="1349"/>
      <c r="MNJ55" s="1349"/>
      <c r="MNK55" s="1349"/>
      <c r="MNL55" s="1349"/>
      <c r="MNM55" s="1349"/>
      <c r="MNN55" s="1349"/>
      <c r="MNO55" s="1349"/>
      <c r="MNP55" s="1349"/>
      <c r="MNQ55" s="1349"/>
      <c r="MNR55" s="1349"/>
      <c r="MNS55" s="1349"/>
      <c r="MNT55" s="1349"/>
      <c r="MNU55" s="1349"/>
      <c r="MNV55" s="1349"/>
      <c r="MNW55" s="1349"/>
      <c r="MNX55" s="1349"/>
      <c r="MNY55" s="1349"/>
      <c r="MNZ55" s="1349"/>
      <c r="MOA55" s="1349"/>
      <c r="MOB55" s="1349"/>
      <c r="MOC55" s="1349"/>
      <c r="MOD55" s="1349"/>
      <c r="MOE55" s="1349"/>
      <c r="MOF55" s="1349"/>
      <c r="MOG55" s="1349"/>
      <c r="MOH55" s="1349"/>
      <c r="MOI55" s="1349"/>
      <c r="MOJ55" s="1349"/>
      <c r="MOK55" s="1349"/>
      <c r="MOL55" s="1349"/>
      <c r="MOM55" s="1349"/>
      <c r="MON55" s="1349"/>
      <c r="MOO55" s="1349"/>
      <c r="MOP55" s="1349"/>
      <c r="MOQ55" s="1349"/>
      <c r="MOR55" s="1349"/>
      <c r="MOS55" s="1349"/>
      <c r="MOT55" s="1349"/>
      <c r="MOU55" s="1349"/>
      <c r="MOV55" s="1349"/>
      <c r="MOW55" s="1349"/>
      <c r="MOX55" s="1349"/>
      <c r="MOY55" s="1349"/>
      <c r="MOZ55" s="1349"/>
      <c r="MPA55" s="1349"/>
      <c r="MPB55" s="1349"/>
      <c r="MPC55" s="1349"/>
      <c r="MPD55" s="1349"/>
      <c r="MPE55" s="1349"/>
      <c r="MPF55" s="1349"/>
      <c r="MPG55" s="1349"/>
      <c r="MPH55" s="1349"/>
      <c r="MPI55" s="1349"/>
      <c r="MPJ55" s="1349"/>
      <c r="MPK55" s="1349"/>
      <c r="MPL55" s="1349"/>
      <c r="MPM55" s="1349"/>
      <c r="MPN55" s="1349"/>
      <c r="MPO55" s="1349"/>
      <c r="MPP55" s="1349"/>
      <c r="MPQ55" s="1349"/>
      <c r="MPR55" s="1349"/>
      <c r="MPS55" s="1349"/>
      <c r="MPT55" s="1349"/>
      <c r="MPU55" s="1349"/>
      <c r="MPV55" s="1349"/>
      <c r="MPW55" s="1349"/>
      <c r="MPX55" s="1349"/>
      <c r="MPY55" s="1349"/>
      <c r="MPZ55" s="1349"/>
      <c r="MQA55" s="1349"/>
      <c r="MQB55" s="1349"/>
      <c r="MQC55" s="1349"/>
      <c r="MQD55" s="1349"/>
      <c r="MQE55" s="1349"/>
      <c r="MQF55" s="1349"/>
      <c r="MQG55" s="1349"/>
      <c r="MQH55" s="1349"/>
      <c r="MQI55" s="1349"/>
      <c r="MQJ55" s="1349"/>
      <c r="MQK55" s="1349"/>
      <c r="MQL55" s="1349"/>
      <c r="MQM55" s="1349"/>
      <c r="MQN55" s="1349"/>
      <c r="MQO55" s="1349"/>
      <c r="MQP55" s="1349"/>
      <c r="MQQ55" s="1349"/>
      <c r="MQR55" s="1349"/>
      <c r="MQS55" s="1349"/>
      <c r="MQT55" s="1349"/>
      <c r="MQU55" s="1349"/>
      <c r="MQV55" s="1349"/>
      <c r="MQW55" s="1349"/>
      <c r="MQX55" s="1349"/>
      <c r="MQY55" s="1349"/>
      <c r="MQZ55" s="1349"/>
      <c r="MRA55" s="1349"/>
      <c r="MRB55" s="1349"/>
      <c r="MRC55" s="1349"/>
      <c r="MRD55" s="1349"/>
      <c r="MRE55" s="1349"/>
      <c r="MRF55" s="1349"/>
      <c r="MRG55" s="1349"/>
      <c r="MRH55" s="1349"/>
      <c r="MRI55" s="1349"/>
      <c r="MRJ55" s="1349"/>
      <c r="MRK55" s="1349"/>
      <c r="MRL55" s="1349"/>
      <c r="MRM55" s="1349"/>
      <c r="MRN55" s="1349"/>
      <c r="MRO55" s="1349"/>
      <c r="MRP55" s="1349"/>
      <c r="MRQ55" s="1349"/>
      <c r="MRR55" s="1349"/>
      <c r="MRS55" s="1349"/>
      <c r="MRT55" s="1349"/>
      <c r="MRU55" s="1349"/>
      <c r="MRV55" s="1349"/>
      <c r="MRW55" s="1349"/>
      <c r="MRX55" s="1349"/>
      <c r="MRY55" s="1349"/>
      <c r="MRZ55" s="1349"/>
      <c r="MSA55" s="1349"/>
      <c r="MSB55" s="1349"/>
      <c r="MSC55" s="1349"/>
      <c r="MSD55" s="1349"/>
      <c r="MSE55" s="1349"/>
      <c r="MSF55" s="1349"/>
      <c r="MSG55" s="1349"/>
      <c r="MSH55" s="1349"/>
      <c r="MSI55" s="1349"/>
      <c r="MSJ55" s="1349"/>
      <c r="MSK55" s="1349"/>
      <c r="MSL55" s="1349"/>
      <c r="MSM55" s="1349"/>
      <c r="MSN55" s="1349"/>
      <c r="MSO55" s="1349"/>
      <c r="MSP55" s="1349"/>
      <c r="MSQ55" s="1349"/>
      <c r="MSR55" s="1349"/>
      <c r="MSS55" s="1349"/>
      <c r="MST55" s="1349"/>
      <c r="MSU55" s="1349"/>
      <c r="MSV55" s="1349"/>
      <c r="MSW55" s="1349"/>
      <c r="MSX55" s="1349"/>
      <c r="MSY55" s="1349"/>
      <c r="MSZ55" s="1349"/>
      <c r="MTA55" s="1349"/>
      <c r="MTB55" s="1349"/>
      <c r="MTC55" s="1349"/>
      <c r="MTD55" s="1349"/>
      <c r="MTE55" s="1349"/>
      <c r="MTF55" s="1349"/>
      <c r="MTG55" s="1349"/>
      <c r="MTH55" s="1349"/>
      <c r="MTI55" s="1349"/>
      <c r="MTJ55" s="1349"/>
      <c r="MTK55" s="1349"/>
      <c r="MTL55" s="1349"/>
      <c r="MTM55" s="1349"/>
      <c r="MTN55" s="1349"/>
      <c r="MTO55" s="1349"/>
      <c r="MTP55" s="1349"/>
      <c r="MTQ55" s="1349"/>
      <c r="MTR55" s="1349"/>
      <c r="MTS55" s="1349"/>
      <c r="MTT55" s="1349"/>
      <c r="MTU55" s="1349"/>
      <c r="MTV55" s="1349"/>
      <c r="MTW55" s="1349"/>
      <c r="MTX55" s="1349"/>
      <c r="MTY55" s="1349"/>
      <c r="MTZ55" s="1349"/>
      <c r="MUA55" s="1349"/>
      <c r="MUB55" s="1349"/>
      <c r="MUC55" s="1349"/>
      <c r="MUD55" s="1349"/>
      <c r="MUE55" s="1349"/>
      <c r="MUF55" s="1349"/>
      <c r="MUG55" s="1349"/>
      <c r="MUH55" s="1349"/>
      <c r="MUI55" s="1349"/>
      <c r="MUJ55" s="1349"/>
      <c r="MUK55" s="1349"/>
      <c r="MUL55" s="1349"/>
      <c r="MUM55" s="1349"/>
      <c r="MUN55" s="1349"/>
      <c r="MUO55" s="1349"/>
      <c r="MUP55" s="1349"/>
      <c r="MUQ55" s="1349"/>
      <c r="MUR55" s="1349"/>
      <c r="MUS55" s="1349"/>
      <c r="MUT55" s="1349"/>
      <c r="MUU55" s="1349"/>
      <c r="MUV55" s="1349"/>
      <c r="MUW55" s="1349"/>
      <c r="MUX55" s="1349"/>
      <c r="MUY55" s="1349"/>
      <c r="MUZ55" s="1349"/>
      <c r="MVA55" s="1349"/>
      <c r="MVB55" s="1349"/>
      <c r="MVC55" s="1349"/>
      <c r="MVD55" s="1349"/>
      <c r="MVE55" s="1349"/>
      <c r="MVF55" s="1349"/>
      <c r="MVG55" s="1349"/>
      <c r="MVH55" s="1349"/>
      <c r="MVI55" s="1349"/>
      <c r="MVJ55" s="1349"/>
      <c r="MVK55" s="1349"/>
      <c r="MVL55" s="1349"/>
      <c r="MVM55" s="1349"/>
      <c r="MVN55" s="1349"/>
      <c r="MVO55" s="1349"/>
      <c r="MVP55" s="1349"/>
      <c r="MVQ55" s="1349"/>
      <c r="MVR55" s="1349"/>
      <c r="MVS55" s="1349"/>
      <c r="MVT55" s="1349"/>
      <c r="MVU55" s="1349"/>
      <c r="MVV55" s="1349"/>
      <c r="MVW55" s="1349"/>
      <c r="MVX55" s="1349"/>
      <c r="MVY55" s="1349"/>
      <c r="MVZ55" s="1349"/>
      <c r="MWA55" s="1349"/>
      <c r="MWB55" s="1349"/>
      <c r="MWC55" s="1349"/>
      <c r="MWD55" s="1349"/>
      <c r="MWE55" s="1349"/>
      <c r="MWF55" s="1349"/>
      <c r="MWG55" s="1349"/>
      <c r="MWH55" s="1349"/>
      <c r="MWI55" s="1349"/>
      <c r="MWJ55" s="1349"/>
      <c r="MWK55" s="1349"/>
      <c r="MWL55" s="1349"/>
      <c r="MWM55" s="1349"/>
      <c r="MWN55" s="1349"/>
      <c r="MWO55" s="1349"/>
      <c r="MWP55" s="1349"/>
      <c r="MWQ55" s="1349"/>
      <c r="MWR55" s="1349"/>
      <c r="MWS55" s="1349"/>
      <c r="MWT55" s="1349"/>
      <c r="MWU55" s="1349"/>
      <c r="MWV55" s="1349"/>
      <c r="MWW55" s="1349"/>
      <c r="MWX55" s="1349"/>
      <c r="MWY55" s="1349"/>
      <c r="MWZ55" s="1349"/>
      <c r="MXA55" s="1349"/>
      <c r="MXB55" s="1349"/>
      <c r="MXC55" s="1349"/>
      <c r="MXD55" s="1349"/>
      <c r="MXE55" s="1349"/>
      <c r="MXF55" s="1349"/>
      <c r="MXG55" s="1349"/>
      <c r="MXH55" s="1349"/>
      <c r="MXI55" s="1349"/>
      <c r="MXJ55" s="1349"/>
      <c r="MXK55" s="1349"/>
      <c r="MXL55" s="1349"/>
      <c r="MXM55" s="1349"/>
      <c r="MXN55" s="1349"/>
      <c r="MXO55" s="1349"/>
      <c r="MXP55" s="1349"/>
      <c r="MXQ55" s="1349"/>
      <c r="MXR55" s="1349"/>
      <c r="MXS55" s="1349"/>
      <c r="MXT55" s="1349"/>
      <c r="MXU55" s="1349"/>
      <c r="MXV55" s="1349"/>
      <c r="MXW55" s="1349"/>
      <c r="MXX55" s="1349"/>
      <c r="MXY55" s="1349"/>
      <c r="MXZ55" s="1349"/>
      <c r="MYA55" s="1349"/>
      <c r="MYB55" s="1349"/>
      <c r="MYC55" s="1349"/>
      <c r="MYD55" s="1349"/>
      <c r="MYE55" s="1349"/>
      <c r="MYF55" s="1349"/>
      <c r="MYG55" s="1349"/>
      <c r="MYH55" s="1349"/>
      <c r="MYI55" s="1349"/>
      <c r="MYJ55" s="1349"/>
      <c r="MYK55" s="1349"/>
      <c r="MYL55" s="1349"/>
      <c r="MYM55" s="1349"/>
      <c r="MYN55" s="1349"/>
      <c r="MYO55" s="1349"/>
      <c r="MYP55" s="1349"/>
      <c r="MYQ55" s="1349"/>
      <c r="MYR55" s="1349"/>
      <c r="MYS55" s="1349"/>
      <c r="MYT55" s="1349"/>
      <c r="MYU55" s="1349"/>
      <c r="MYV55" s="1349"/>
      <c r="MYW55" s="1349"/>
      <c r="MYX55" s="1349"/>
      <c r="MYY55" s="1349"/>
      <c r="MYZ55" s="1349"/>
      <c r="MZA55" s="1349"/>
      <c r="MZB55" s="1349"/>
      <c r="MZC55" s="1349"/>
      <c r="MZD55" s="1349"/>
      <c r="MZE55" s="1349"/>
      <c r="MZF55" s="1349"/>
      <c r="MZG55" s="1349"/>
      <c r="MZH55" s="1349"/>
      <c r="MZI55" s="1349"/>
      <c r="MZJ55" s="1349"/>
      <c r="MZK55" s="1349"/>
      <c r="MZL55" s="1349"/>
      <c r="MZM55" s="1349"/>
      <c r="MZN55" s="1349"/>
      <c r="MZO55" s="1349"/>
      <c r="MZP55" s="1349"/>
      <c r="MZQ55" s="1349"/>
      <c r="MZR55" s="1349"/>
      <c r="MZS55" s="1349"/>
      <c r="MZT55" s="1349"/>
      <c r="MZU55" s="1349"/>
      <c r="MZV55" s="1349"/>
      <c r="MZW55" s="1349"/>
      <c r="MZX55" s="1349"/>
      <c r="MZY55" s="1349"/>
      <c r="MZZ55" s="1349"/>
      <c r="NAA55" s="1349"/>
      <c r="NAB55" s="1349"/>
      <c r="NAC55" s="1349"/>
      <c r="NAD55" s="1349"/>
      <c r="NAE55" s="1349"/>
      <c r="NAF55" s="1349"/>
      <c r="NAG55" s="1349"/>
      <c r="NAH55" s="1349"/>
      <c r="NAI55" s="1349"/>
      <c r="NAJ55" s="1349"/>
      <c r="NAK55" s="1349"/>
      <c r="NAL55" s="1349"/>
      <c r="NAM55" s="1349"/>
      <c r="NAN55" s="1349"/>
      <c r="NAO55" s="1349"/>
      <c r="NAP55" s="1349"/>
      <c r="NAQ55" s="1349"/>
      <c r="NAR55" s="1349"/>
      <c r="NAS55" s="1349"/>
      <c r="NAT55" s="1349"/>
      <c r="NAU55" s="1349"/>
      <c r="NAV55" s="1349"/>
      <c r="NAW55" s="1349"/>
      <c r="NAX55" s="1349"/>
      <c r="NAY55" s="1349"/>
      <c r="NAZ55" s="1349"/>
      <c r="NBA55" s="1349"/>
      <c r="NBB55" s="1349"/>
      <c r="NBC55" s="1349"/>
      <c r="NBD55" s="1349"/>
      <c r="NBE55" s="1349"/>
      <c r="NBF55" s="1349"/>
      <c r="NBG55" s="1349"/>
      <c r="NBH55" s="1349"/>
      <c r="NBI55" s="1349"/>
      <c r="NBJ55" s="1349"/>
      <c r="NBK55" s="1349"/>
      <c r="NBL55" s="1349"/>
      <c r="NBM55" s="1349"/>
      <c r="NBN55" s="1349"/>
      <c r="NBO55" s="1349"/>
      <c r="NBP55" s="1349"/>
      <c r="NBQ55" s="1349"/>
      <c r="NBR55" s="1349"/>
      <c r="NBS55" s="1349"/>
      <c r="NBT55" s="1349"/>
      <c r="NBU55" s="1349"/>
      <c r="NBV55" s="1349"/>
      <c r="NBW55" s="1349"/>
      <c r="NBX55" s="1349"/>
      <c r="NBY55" s="1349"/>
      <c r="NBZ55" s="1349"/>
      <c r="NCA55" s="1349"/>
      <c r="NCB55" s="1349"/>
      <c r="NCC55" s="1349"/>
      <c r="NCD55" s="1349"/>
      <c r="NCE55" s="1349"/>
      <c r="NCF55" s="1349"/>
      <c r="NCG55" s="1349"/>
      <c r="NCH55" s="1349"/>
      <c r="NCI55" s="1349"/>
      <c r="NCJ55" s="1349"/>
      <c r="NCK55" s="1349"/>
      <c r="NCL55" s="1349"/>
      <c r="NCM55" s="1349"/>
      <c r="NCN55" s="1349"/>
      <c r="NCO55" s="1349"/>
      <c r="NCP55" s="1349"/>
      <c r="NCQ55" s="1349"/>
      <c r="NCR55" s="1349"/>
      <c r="NCS55" s="1349"/>
      <c r="NCT55" s="1349"/>
      <c r="NCU55" s="1349"/>
      <c r="NCV55" s="1349"/>
      <c r="NCW55" s="1349"/>
      <c r="NCX55" s="1349"/>
      <c r="NCY55" s="1349"/>
      <c r="NCZ55" s="1349"/>
      <c r="NDA55" s="1349"/>
      <c r="NDB55" s="1349"/>
      <c r="NDC55" s="1349"/>
      <c r="NDD55" s="1349"/>
      <c r="NDE55" s="1349"/>
      <c r="NDF55" s="1349"/>
      <c r="NDG55" s="1349"/>
      <c r="NDH55" s="1349"/>
      <c r="NDI55" s="1349"/>
      <c r="NDJ55" s="1349"/>
      <c r="NDK55" s="1349"/>
      <c r="NDL55" s="1349"/>
      <c r="NDM55" s="1349"/>
      <c r="NDN55" s="1349"/>
      <c r="NDO55" s="1349"/>
      <c r="NDP55" s="1349"/>
      <c r="NDQ55" s="1349"/>
      <c r="NDR55" s="1349"/>
      <c r="NDS55" s="1349"/>
      <c r="NDT55" s="1349"/>
      <c r="NDU55" s="1349"/>
      <c r="NDV55" s="1349"/>
      <c r="NDW55" s="1349"/>
      <c r="NDX55" s="1349"/>
      <c r="NDY55" s="1349"/>
      <c r="NDZ55" s="1349"/>
      <c r="NEA55" s="1349"/>
      <c r="NEB55" s="1349"/>
      <c r="NEC55" s="1349"/>
      <c r="NED55" s="1349"/>
      <c r="NEE55" s="1349"/>
      <c r="NEF55" s="1349"/>
      <c r="NEG55" s="1349"/>
      <c r="NEH55" s="1349"/>
      <c r="NEI55" s="1349"/>
      <c r="NEJ55" s="1349"/>
      <c r="NEK55" s="1349"/>
      <c r="NEL55" s="1349"/>
      <c r="NEM55" s="1349"/>
      <c r="NEN55" s="1349"/>
      <c r="NEO55" s="1349"/>
      <c r="NEP55" s="1349"/>
      <c r="NEQ55" s="1349"/>
      <c r="NER55" s="1349"/>
      <c r="NES55" s="1349"/>
      <c r="NET55" s="1349"/>
      <c r="NEU55" s="1349"/>
      <c r="NEV55" s="1349"/>
      <c r="NEW55" s="1349"/>
      <c r="NEX55" s="1349"/>
      <c r="NEY55" s="1349"/>
      <c r="NEZ55" s="1349"/>
      <c r="NFA55" s="1349"/>
      <c r="NFB55" s="1349"/>
      <c r="NFC55" s="1349"/>
      <c r="NFD55" s="1349"/>
      <c r="NFE55" s="1349"/>
      <c r="NFF55" s="1349"/>
      <c r="NFG55" s="1349"/>
      <c r="NFH55" s="1349"/>
      <c r="NFI55" s="1349"/>
      <c r="NFJ55" s="1349"/>
      <c r="NFK55" s="1349"/>
      <c r="NFL55" s="1349"/>
      <c r="NFM55" s="1349"/>
      <c r="NFN55" s="1349"/>
      <c r="NFO55" s="1349"/>
      <c r="NFP55" s="1349"/>
      <c r="NFQ55" s="1349"/>
      <c r="NFR55" s="1349"/>
      <c r="NFS55" s="1349"/>
      <c r="NFT55" s="1349"/>
      <c r="NFU55" s="1349"/>
      <c r="NFV55" s="1349"/>
      <c r="NFW55" s="1349"/>
      <c r="NFX55" s="1349"/>
      <c r="NFY55" s="1349"/>
      <c r="NFZ55" s="1349"/>
      <c r="NGA55" s="1349"/>
      <c r="NGB55" s="1349"/>
      <c r="NGC55" s="1349"/>
      <c r="NGD55" s="1349"/>
      <c r="NGE55" s="1349"/>
      <c r="NGF55" s="1349"/>
      <c r="NGG55" s="1349"/>
      <c r="NGH55" s="1349"/>
      <c r="NGI55" s="1349"/>
      <c r="NGJ55" s="1349"/>
      <c r="NGK55" s="1349"/>
      <c r="NGL55" s="1349"/>
      <c r="NGM55" s="1349"/>
      <c r="NGN55" s="1349"/>
      <c r="NGO55" s="1349"/>
      <c r="NGP55" s="1349"/>
      <c r="NGQ55" s="1349"/>
      <c r="NGR55" s="1349"/>
      <c r="NGS55" s="1349"/>
      <c r="NGT55" s="1349"/>
      <c r="NGU55" s="1349"/>
      <c r="NGV55" s="1349"/>
      <c r="NGW55" s="1349"/>
      <c r="NGX55" s="1349"/>
      <c r="NGY55" s="1349"/>
      <c r="NGZ55" s="1349"/>
      <c r="NHA55" s="1349"/>
      <c r="NHB55" s="1349"/>
      <c r="NHC55" s="1349"/>
      <c r="NHD55" s="1349"/>
      <c r="NHE55" s="1349"/>
      <c r="NHF55" s="1349"/>
      <c r="NHG55" s="1349"/>
      <c r="NHH55" s="1349"/>
      <c r="NHI55" s="1349"/>
      <c r="NHJ55" s="1349"/>
      <c r="NHK55" s="1349"/>
      <c r="NHL55" s="1349"/>
      <c r="NHM55" s="1349"/>
      <c r="NHN55" s="1349"/>
      <c r="NHO55" s="1349"/>
      <c r="NHP55" s="1349"/>
      <c r="NHQ55" s="1349"/>
      <c r="NHR55" s="1349"/>
      <c r="NHS55" s="1349"/>
      <c r="NHT55" s="1349"/>
      <c r="NHU55" s="1349"/>
      <c r="NHV55" s="1349"/>
      <c r="NHW55" s="1349"/>
      <c r="NHX55" s="1349"/>
      <c r="NHY55" s="1349"/>
      <c r="NHZ55" s="1349"/>
      <c r="NIA55" s="1349"/>
      <c r="NIB55" s="1349"/>
      <c r="NIC55" s="1349"/>
      <c r="NID55" s="1349"/>
      <c r="NIE55" s="1349"/>
      <c r="NIF55" s="1349"/>
      <c r="NIG55" s="1349"/>
      <c r="NIH55" s="1349"/>
      <c r="NII55" s="1349"/>
      <c r="NIJ55" s="1349"/>
      <c r="NIK55" s="1349"/>
      <c r="NIL55" s="1349"/>
      <c r="NIM55" s="1349"/>
      <c r="NIN55" s="1349"/>
      <c r="NIO55" s="1349"/>
      <c r="NIP55" s="1349"/>
      <c r="NIQ55" s="1349"/>
      <c r="NIR55" s="1349"/>
      <c r="NIS55" s="1349"/>
      <c r="NIT55" s="1349"/>
      <c r="NIU55" s="1349"/>
      <c r="NIV55" s="1349"/>
      <c r="NIW55" s="1349"/>
      <c r="NIX55" s="1349"/>
      <c r="NIY55" s="1349"/>
      <c r="NIZ55" s="1349"/>
      <c r="NJA55" s="1349"/>
      <c r="NJB55" s="1349"/>
      <c r="NJC55" s="1349"/>
      <c r="NJD55" s="1349"/>
      <c r="NJE55" s="1349"/>
      <c r="NJF55" s="1349"/>
      <c r="NJG55" s="1349"/>
      <c r="NJH55" s="1349"/>
      <c r="NJI55" s="1349"/>
      <c r="NJJ55" s="1349"/>
      <c r="NJK55" s="1349"/>
      <c r="NJL55" s="1349"/>
      <c r="NJM55" s="1349"/>
      <c r="NJN55" s="1349"/>
      <c r="NJO55" s="1349"/>
      <c r="NJP55" s="1349"/>
      <c r="NJQ55" s="1349"/>
      <c r="NJR55" s="1349"/>
      <c r="NJS55" s="1349"/>
      <c r="NJT55" s="1349"/>
      <c r="NJU55" s="1349"/>
      <c r="NJV55" s="1349"/>
      <c r="NJW55" s="1349"/>
      <c r="NJX55" s="1349"/>
      <c r="NJY55" s="1349"/>
      <c r="NJZ55" s="1349"/>
      <c r="NKA55" s="1349"/>
      <c r="NKB55" s="1349"/>
      <c r="NKC55" s="1349"/>
      <c r="NKD55" s="1349"/>
      <c r="NKE55" s="1349"/>
      <c r="NKF55" s="1349"/>
      <c r="NKG55" s="1349"/>
      <c r="NKH55" s="1349"/>
      <c r="NKI55" s="1349"/>
      <c r="NKJ55" s="1349"/>
      <c r="NKK55" s="1349"/>
      <c r="NKL55" s="1349"/>
      <c r="NKM55" s="1349"/>
      <c r="NKN55" s="1349"/>
      <c r="NKO55" s="1349"/>
      <c r="NKP55" s="1349"/>
      <c r="NKQ55" s="1349"/>
      <c r="NKR55" s="1349"/>
      <c r="NKS55" s="1349"/>
      <c r="NKT55" s="1349"/>
      <c r="NKU55" s="1349"/>
      <c r="NKV55" s="1349"/>
      <c r="NKW55" s="1349"/>
      <c r="NKX55" s="1349"/>
      <c r="NKY55" s="1349"/>
      <c r="NKZ55" s="1349"/>
      <c r="NLA55" s="1349"/>
      <c r="NLB55" s="1349"/>
      <c r="NLC55" s="1349"/>
      <c r="NLD55" s="1349"/>
      <c r="NLE55" s="1349"/>
      <c r="NLF55" s="1349"/>
      <c r="NLG55" s="1349"/>
      <c r="NLH55" s="1349"/>
      <c r="NLI55" s="1349"/>
      <c r="NLJ55" s="1349"/>
      <c r="NLK55" s="1349"/>
      <c r="NLL55" s="1349"/>
      <c r="NLM55" s="1349"/>
      <c r="NLN55" s="1349"/>
      <c r="NLO55" s="1349"/>
      <c r="NLP55" s="1349"/>
      <c r="NLQ55" s="1349"/>
      <c r="NLR55" s="1349"/>
      <c r="NLS55" s="1349"/>
      <c r="NLT55" s="1349"/>
      <c r="NLU55" s="1349"/>
      <c r="NLV55" s="1349"/>
      <c r="NLW55" s="1349"/>
      <c r="NLX55" s="1349"/>
      <c r="NLY55" s="1349"/>
      <c r="NLZ55" s="1349"/>
      <c r="NMA55" s="1349"/>
      <c r="NMB55" s="1349"/>
      <c r="NMC55" s="1349"/>
      <c r="NMD55" s="1349"/>
      <c r="NME55" s="1349"/>
      <c r="NMF55" s="1349"/>
      <c r="NMG55" s="1349"/>
      <c r="NMH55" s="1349"/>
      <c r="NMI55" s="1349"/>
      <c r="NMJ55" s="1349"/>
      <c r="NMK55" s="1349"/>
      <c r="NML55" s="1349"/>
      <c r="NMM55" s="1349"/>
      <c r="NMN55" s="1349"/>
      <c r="NMO55" s="1349"/>
      <c r="NMP55" s="1349"/>
      <c r="NMQ55" s="1349"/>
      <c r="NMR55" s="1349"/>
      <c r="NMS55" s="1349"/>
      <c r="NMT55" s="1349"/>
      <c r="NMU55" s="1349"/>
      <c r="NMV55" s="1349"/>
      <c r="NMW55" s="1349"/>
      <c r="NMX55" s="1349"/>
      <c r="NMY55" s="1349"/>
      <c r="NMZ55" s="1349"/>
      <c r="NNA55" s="1349"/>
      <c r="NNB55" s="1349"/>
      <c r="NNC55" s="1349"/>
      <c r="NND55" s="1349"/>
      <c r="NNE55" s="1349"/>
      <c r="NNF55" s="1349"/>
      <c r="NNG55" s="1349"/>
      <c r="NNH55" s="1349"/>
      <c r="NNI55" s="1349"/>
      <c r="NNJ55" s="1349"/>
      <c r="NNK55" s="1349"/>
      <c r="NNL55" s="1349"/>
      <c r="NNM55" s="1349"/>
      <c r="NNN55" s="1349"/>
      <c r="NNO55" s="1349"/>
      <c r="NNP55" s="1349"/>
      <c r="NNQ55" s="1349"/>
      <c r="NNR55" s="1349"/>
      <c r="NNS55" s="1349"/>
      <c r="NNT55" s="1349"/>
      <c r="NNU55" s="1349"/>
      <c r="NNV55" s="1349"/>
      <c r="NNW55" s="1349"/>
      <c r="NNX55" s="1349"/>
      <c r="NNY55" s="1349"/>
      <c r="NNZ55" s="1349"/>
      <c r="NOA55" s="1349"/>
      <c r="NOB55" s="1349"/>
      <c r="NOC55" s="1349"/>
      <c r="NOD55" s="1349"/>
      <c r="NOE55" s="1349"/>
      <c r="NOF55" s="1349"/>
      <c r="NOG55" s="1349"/>
      <c r="NOH55" s="1349"/>
      <c r="NOI55" s="1349"/>
      <c r="NOJ55" s="1349"/>
      <c r="NOK55" s="1349"/>
      <c r="NOL55" s="1349"/>
      <c r="NOM55" s="1349"/>
      <c r="NON55" s="1349"/>
      <c r="NOO55" s="1349"/>
      <c r="NOP55" s="1349"/>
      <c r="NOQ55" s="1349"/>
      <c r="NOR55" s="1349"/>
      <c r="NOS55" s="1349"/>
      <c r="NOT55" s="1349"/>
      <c r="NOU55" s="1349"/>
      <c r="NOV55" s="1349"/>
      <c r="NOW55" s="1349"/>
      <c r="NOX55" s="1349"/>
      <c r="NOY55" s="1349"/>
      <c r="NOZ55" s="1349"/>
      <c r="NPA55" s="1349"/>
      <c r="NPB55" s="1349"/>
      <c r="NPC55" s="1349"/>
      <c r="NPD55" s="1349"/>
      <c r="NPE55" s="1349"/>
      <c r="NPF55" s="1349"/>
      <c r="NPG55" s="1349"/>
      <c r="NPH55" s="1349"/>
      <c r="NPI55" s="1349"/>
      <c r="NPJ55" s="1349"/>
      <c r="NPK55" s="1349"/>
      <c r="NPL55" s="1349"/>
      <c r="NPM55" s="1349"/>
      <c r="NPN55" s="1349"/>
      <c r="NPO55" s="1349"/>
      <c r="NPP55" s="1349"/>
      <c r="NPQ55" s="1349"/>
      <c r="NPR55" s="1349"/>
      <c r="NPS55" s="1349"/>
      <c r="NPT55" s="1349"/>
      <c r="NPU55" s="1349"/>
      <c r="NPV55" s="1349"/>
      <c r="NPW55" s="1349"/>
      <c r="NPX55" s="1349"/>
      <c r="NPY55" s="1349"/>
      <c r="NPZ55" s="1349"/>
      <c r="NQA55" s="1349"/>
      <c r="NQB55" s="1349"/>
      <c r="NQC55" s="1349"/>
      <c r="NQD55" s="1349"/>
      <c r="NQE55" s="1349"/>
      <c r="NQF55" s="1349"/>
      <c r="NQG55" s="1349"/>
      <c r="NQH55" s="1349"/>
      <c r="NQI55" s="1349"/>
      <c r="NQJ55" s="1349"/>
      <c r="NQK55" s="1349"/>
      <c r="NQL55" s="1349"/>
      <c r="NQM55" s="1349"/>
      <c r="NQN55" s="1349"/>
      <c r="NQO55" s="1349"/>
      <c r="NQP55" s="1349"/>
      <c r="NQQ55" s="1349"/>
      <c r="NQR55" s="1349"/>
      <c r="NQS55" s="1349"/>
      <c r="NQT55" s="1349"/>
      <c r="NQU55" s="1349"/>
      <c r="NQV55" s="1349"/>
      <c r="NQW55" s="1349"/>
      <c r="NQX55" s="1349"/>
      <c r="NQY55" s="1349"/>
      <c r="NQZ55" s="1349"/>
      <c r="NRA55" s="1349"/>
      <c r="NRB55" s="1349"/>
      <c r="NRC55" s="1349"/>
      <c r="NRD55" s="1349"/>
      <c r="NRE55" s="1349"/>
      <c r="NRF55" s="1349"/>
      <c r="NRG55" s="1349"/>
      <c r="NRH55" s="1349"/>
      <c r="NRI55" s="1349"/>
      <c r="NRJ55" s="1349"/>
      <c r="NRK55" s="1349"/>
      <c r="NRL55" s="1349"/>
      <c r="NRM55" s="1349"/>
      <c r="NRN55" s="1349"/>
      <c r="NRO55" s="1349"/>
      <c r="NRP55" s="1349"/>
      <c r="NRQ55" s="1349"/>
      <c r="NRR55" s="1349"/>
      <c r="NRS55" s="1349"/>
      <c r="NRT55" s="1349"/>
      <c r="NRU55" s="1349"/>
      <c r="NRV55" s="1349"/>
      <c r="NRW55" s="1349"/>
      <c r="NRX55" s="1349"/>
      <c r="NRY55" s="1349"/>
      <c r="NRZ55" s="1349"/>
      <c r="NSA55" s="1349"/>
      <c r="NSB55" s="1349"/>
      <c r="NSC55" s="1349"/>
      <c r="NSD55" s="1349"/>
      <c r="NSE55" s="1349"/>
      <c r="NSF55" s="1349"/>
      <c r="NSG55" s="1349"/>
      <c r="NSH55" s="1349"/>
      <c r="NSI55" s="1349"/>
      <c r="NSJ55" s="1349"/>
      <c r="NSK55" s="1349"/>
      <c r="NSL55" s="1349"/>
      <c r="NSM55" s="1349"/>
      <c r="NSN55" s="1349"/>
      <c r="NSO55" s="1349"/>
      <c r="NSP55" s="1349"/>
      <c r="NSQ55" s="1349"/>
      <c r="NSR55" s="1349"/>
      <c r="NSS55" s="1349"/>
      <c r="NST55" s="1349"/>
      <c r="NSU55" s="1349"/>
      <c r="NSV55" s="1349"/>
      <c r="NSW55" s="1349"/>
      <c r="NSX55" s="1349"/>
      <c r="NSY55" s="1349"/>
      <c r="NSZ55" s="1349"/>
      <c r="NTA55" s="1349"/>
      <c r="NTB55" s="1349"/>
      <c r="NTC55" s="1349"/>
      <c r="NTD55" s="1349"/>
      <c r="NTE55" s="1349"/>
      <c r="NTF55" s="1349"/>
      <c r="NTG55" s="1349"/>
      <c r="NTH55" s="1349"/>
      <c r="NTI55" s="1349"/>
      <c r="NTJ55" s="1349"/>
      <c r="NTK55" s="1349"/>
      <c r="NTL55" s="1349"/>
      <c r="NTM55" s="1349"/>
      <c r="NTN55" s="1349"/>
      <c r="NTO55" s="1349"/>
      <c r="NTP55" s="1349"/>
      <c r="NTQ55" s="1349"/>
      <c r="NTR55" s="1349"/>
      <c r="NTS55" s="1349"/>
      <c r="NTT55" s="1349"/>
      <c r="NTU55" s="1349"/>
      <c r="NTV55" s="1349"/>
      <c r="NTW55" s="1349"/>
      <c r="NTX55" s="1349"/>
      <c r="NTY55" s="1349"/>
      <c r="NTZ55" s="1349"/>
      <c r="NUA55" s="1349"/>
      <c r="NUB55" s="1349"/>
      <c r="NUC55" s="1349"/>
      <c r="NUD55" s="1349"/>
      <c r="NUE55" s="1349"/>
      <c r="NUF55" s="1349"/>
      <c r="NUG55" s="1349"/>
      <c r="NUH55" s="1349"/>
      <c r="NUI55" s="1349"/>
      <c r="NUJ55" s="1349"/>
      <c r="NUK55" s="1349"/>
      <c r="NUL55" s="1349"/>
      <c r="NUM55" s="1349"/>
      <c r="NUN55" s="1349"/>
      <c r="NUO55" s="1349"/>
      <c r="NUP55" s="1349"/>
      <c r="NUQ55" s="1349"/>
      <c r="NUR55" s="1349"/>
      <c r="NUS55" s="1349"/>
      <c r="NUT55" s="1349"/>
      <c r="NUU55" s="1349"/>
      <c r="NUV55" s="1349"/>
      <c r="NUW55" s="1349"/>
      <c r="NUX55" s="1349"/>
      <c r="NUY55" s="1349"/>
      <c r="NUZ55" s="1349"/>
      <c r="NVA55" s="1349"/>
      <c r="NVB55" s="1349"/>
      <c r="NVC55" s="1349"/>
      <c r="NVD55" s="1349"/>
      <c r="NVE55" s="1349"/>
      <c r="NVF55" s="1349"/>
      <c r="NVG55" s="1349"/>
      <c r="NVH55" s="1349"/>
      <c r="NVI55" s="1349"/>
      <c r="NVJ55" s="1349"/>
      <c r="NVK55" s="1349"/>
      <c r="NVL55" s="1349"/>
      <c r="NVM55" s="1349"/>
      <c r="NVN55" s="1349"/>
      <c r="NVO55" s="1349"/>
      <c r="NVP55" s="1349"/>
      <c r="NVQ55" s="1349"/>
      <c r="NVR55" s="1349"/>
      <c r="NVS55" s="1349"/>
      <c r="NVT55" s="1349"/>
      <c r="NVU55" s="1349"/>
      <c r="NVV55" s="1349"/>
      <c r="NVW55" s="1349"/>
      <c r="NVX55" s="1349"/>
      <c r="NVY55" s="1349"/>
      <c r="NVZ55" s="1349"/>
      <c r="NWA55" s="1349"/>
      <c r="NWB55" s="1349"/>
      <c r="NWC55" s="1349"/>
      <c r="NWD55" s="1349"/>
      <c r="NWE55" s="1349"/>
      <c r="NWF55" s="1349"/>
      <c r="NWG55" s="1349"/>
      <c r="NWH55" s="1349"/>
      <c r="NWI55" s="1349"/>
      <c r="NWJ55" s="1349"/>
      <c r="NWK55" s="1349"/>
      <c r="NWL55" s="1349"/>
      <c r="NWM55" s="1349"/>
      <c r="NWN55" s="1349"/>
      <c r="NWO55" s="1349"/>
      <c r="NWP55" s="1349"/>
      <c r="NWQ55" s="1349"/>
      <c r="NWR55" s="1349"/>
      <c r="NWS55" s="1349"/>
      <c r="NWT55" s="1349"/>
      <c r="NWU55" s="1349"/>
      <c r="NWV55" s="1349"/>
      <c r="NWW55" s="1349"/>
      <c r="NWX55" s="1349"/>
      <c r="NWY55" s="1349"/>
      <c r="NWZ55" s="1349"/>
      <c r="NXA55" s="1349"/>
      <c r="NXB55" s="1349"/>
      <c r="NXC55" s="1349"/>
      <c r="NXD55" s="1349"/>
      <c r="NXE55" s="1349"/>
      <c r="NXF55" s="1349"/>
      <c r="NXG55" s="1349"/>
      <c r="NXH55" s="1349"/>
      <c r="NXI55" s="1349"/>
      <c r="NXJ55" s="1349"/>
      <c r="NXK55" s="1349"/>
      <c r="NXL55" s="1349"/>
      <c r="NXM55" s="1349"/>
      <c r="NXN55" s="1349"/>
      <c r="NXO55" s="1349"/>
      <c r="NXP55" s="1349"/>
      <c r="NXQ55" s="1349"/>
      <c r="NXR55" s="1349"/>
      <c r="NXS55" s="1349"/>
      <c r="NXT55" s="1349"/>
      <c r="NXU55" s="1349"/>
      <c r="NXV55" s="1349"/>
      <c r="NXW55" s="1349"/>
      <c r="NXX55" s="1349"/>
      <c r="NXY55" s="1349"/>
      <c r="NXZ55" s="1349"/>
      <c r="NYA55" s="1349"/>
      <c r="NYB55" s="1349"/>
      <c r="NYC55" s="1349"/>
      <c r="NYD55" s="1349"/>
      <c r="NYE55" s="1349"/>
      <c r="NYF55" s="1349"/>
      <c r="NYG55" s="1349"/>
      <c r="NYH55" s="1349"/>
      <c r="NYI55" s="1349"/>
      <c r="NYJ55" s="1349"/>
      <c r="NYK55" s="1349"/>
      <c r="NYL55" s="1349"/>
      <c r="NYM55" s="1349"/>
      <c r="NYN55" s="1349"/>
      <c r="NYO55" s="1349"/>
      <c r="NYP55" s="1349"/>
      <c r="NYQ55" s="1349"/>
      <c r="NYR55" s="1349"/>
      <c r="NYS55" s="1349"/>
      <c r="NYT55" s="1349"/>
      <c r="NYU55" s="1349"/>
      <c r="NYV55" s="1349"/>
      <c r="NYW55" s="1349"/>
      <c r="NYX55" s="1349"/>
      <c r="NYY55" s="1349"/>
      <c r="NYZ55" s="1349"/>
      <c r="NZA55" s="1349"/>
      <c r="NZB55" s="1349"/>
      <c r="NZC55" s="1349"/>
      <c r="NZD55" s="1349"/>
      <c r="NZE55" s="1349"/>
      <c r="NZF55" s="1349"/>
      <c r="NZG55" s="1349"/>
      <c r="NZH55" s="1349"/>
      <c r="NZI55" s="1349"/>
      <c r="NZJ55" s="1349"/>
      <c r="NZK55" s="1349"/>
      <c r="NZL55" s="1349"/>
      <c r="NZM55" s="1349"/>
      <c r="NZN55" s="1349"/>
      <c r="NZO55" s="1349"/>
      <c r="NZP55" s="1349"/>
      <c r="NZQ55" s="1349"/>
      <c r="NZR55" s="1349"/>
      <c r="NZS55" s="1349"/>
      <c r="NZT55" s="1349"/>
      <c r="NZU55" s="1349"/>
      <c r="NZV55" s="1349"/>
      <c r="NZW55" s="1349"/>
      <c r="NZX55" s="1349"/>
      <c r="NZY55" s="1349"/>
      <c r="NZZ55" s="1349"/>
      <c r="OAA55" s="1349"/>
      <c r="OAB55" s="1349"/>
      <c r="OAC55" s="1349"/>
      <c r="OAD55" s="1349"/>
      <c r="OAE55" s="1349"/>
      <c r="OAF55" s="1349"/>
      <c r="OAG55" s="1349"/>
      <c r="OAH55" s="1349"/>
      <c r="OAI55" s="1349"/>
      <c r="OAJ55" s="1349"/>
      <c r="OAK55" s="1349"/>
      <c r="OAL55" s="1349"/>
      <c r="OAM55" s="1349"/>
      <c r="OAN55" s="1349"/>
      <c r="OAO55" s="1349"/>
      <c r="OAP55" s="1349"/>
      <c r="OAQ55" s="1349"/>
      <c r="OAR55" s="1349"/>
      <c r="OAS55" s="1349"/>
      <c r="OAT55" s="1349"/>
      <c r="OAU55" s="1349"/>
      <c r="OAV55" s="1349"/>
      <c r="OAW55" s="1349"/>
      <c r="OAX55" s="1349"/>
      <c r="OAY55" s="1349"/>
      <c r="OAZ55" s="1349"/>
      <c r="OBA55" s="1349"/>
      <c r="OBB55" s="1349"/>
      <c r="OBC55" s="1349"/>
      <c r="OBD55" s="1349"/>
      <c r="OBE55" s="1349"/>
      <c r="OBF55" s="1349"/>
      <c r="OBG55" s="1349"/>
      <c r="OBH55" s="1349"/>
      <c r="OBI55" s="1349"/>
      <c r="OBJ55" s="1349"/>
      <c r="OBK55" s="1349"/>
      <c r="OBL55" s="1349"/>
      <c r="OBM55" s="1349"/>
      <c r="OBN55" s="1349"/>
      <c r="OBO55" s="1349"/>
      <c r="OBP55" s="1349"/>
      <c r="OBQ55" s="1349"/>
      <c r="OBR55" s="1349"/>
      <c r="OBS55" s="1349"/>
      <c r="OBT55" s="1349"/>
      <c r="OBU55" s="1349"/>
      <c r="OBV55" s="1349"/>
      <c r="OBW55" s="1349"/>
      <c r="OBX55" s="1349"/>
      <c r="OBY55" s="1349"/>
      <c r="OBZ55" s="1349"/>
      <c r="OCA55" s="1349"/>
      <c r="OCB55" s="1349"/>
      <c r="OCC55" s="1349"/>
      <c r="OCD55" s="1349"/>
      <c r="OCE55" s="1349"/>
      <c r="OCF55" s="1349"/>
      <c r="OCG55" s="1349"/>
      <c r="OCH55" s="1349"/>
      <c r="OCI55" s="1349"/>
      <c r="OCJ55" s="1349"/>
      <c r="OCK55" s="1349"/>
      <c r="OCL55" s="1349"/>
      <c r="OCM55" s="1349"/>
      <c r="OCN55" s="1349"/>
      <c r="OCO55" s="1349"/>
      <c r="OCP55" s="1349"/>
      <c r="OCQ55" s="1349"/>
      <c r="OCR55" s="1349"/>
      <c r="OCS55" s="1349"/>
      <c r="OCT55" s="1349"/>
      <c r="OCU55" s="1349"/>
      <c r="OCV55" s="1349"/>
      <c r="OCW55" s="1349"/>
      <c r="OCX55" s="1349"/>
      <c r="OCY55" s="1349"/>
      <c r="OCZ55" s="1349"/>
      <c r="ODA55" s="1349"/>
      <c r="ODB55" s="1349"/>
      <c r="ODC55" s="1349"/>
      <c r="ODD55" s="1349"/>
      <c r="ODE55" s="1349"/>
      <c r="ODF55" s="1349"/>
      <c r="ODG55" s="1349"/>
      <c r="ODH55" s="1349"/>
      <c r="ODI55" s="1349"/>
      <c r="ODJ55" s="1349"/>
      <c r="ODK55" s="1349"/>
      <c r="ODL55" s="1349"/>
      <c r="ODM55" s="1349"/>
      <c r="ODN55" s="1349"/>
      <c r="ODO55" s="1349"/>
      <c r="ODP55" s="1349"/>
      <c r="ODQ55" s="1349"/>
      <c r="ODR55" s="1349"/>
      <c r="ODS55" s="1349"/>
      <c r="ODT55" s="1349"/>
      <c r="ODU55" s="1349"/>
      <c r="ODV55" s="1349"/>
      <c r="ODW55" s="1349"/>
      <c r="ODX55" s="1349"/>
      <c r="ODY55" s="1349"/>
      <c r="ODZ55" s="1349"/>
      <c r="OEA55" s="1349"/>
      <c r="OEB55" s="1349"/>
      <c r="OEC55" s="1349"/>
      <c r="OED55" s="1349"/>
      <c r="OEE55" s="1349"/>
      <c r="OEF55" s="1349"/>
      <c r="OEG55" s="1349"/>
      <c r="OEH55" s="1349"/>
      <c r="OEI55" s="1349"/>
      <c r="OEJ55" s="1349"/>
      <c r="OEK55" s="1349"/>
      <c r="OEL55" s="1349"/>
      <c r="OEM55" s="1349"/>
      <c r="OEN55" s="1349"/>
      <c r="OEO55" s="1349"/>
      <c r="OEP55" s="1349"/>
      <c r="OEQ55" s="1349"/>
      <c r="OER55" s="1349"/>
      <c r="OES55" s="1349"/>
      <c r="OET55" s="1349"/>
      <c r="OEU55" s="1349"/>
      <c r="OEV55" s="1349"/>
      <c r="OEW55" s="1349"/>
      <c r="OEX55" s="1349"/>
      <c r="OEY55" s="1349"/>
      <c r="OEZ55" s="1349"/>
      <c r="OFA55" s="1349"/>
      <c r="OFB55" s="1349"/>
      <c r="OFC55" s="1349"/>
      <c r="OFD55" s="1349"/>
      <c r="OFE55" s="1349"/>
      <c r="OFF55" s="1349"/>
      <c r="OFG55" s="1349"/>
      <c r="OFH55" s="1349"/>
      <c r="OFI55" s="1349"/>
      <c r="OFJ55" s="1349"/>
      <c r="OFK55" s="1349"/>
      <c r="OFL55" s="1349"/>
      <c r="OFM55" s="1349"/>
      <c r="OFN55" s="1349"/>
      <c r="OFO55" s="1349"/>
      <c r="OFP55" s="1349"/>
      <c r="OFQ55" s="1349"/>
      <c r="OFR55" s="1349"/>
      <c r="OFS55" s="1349"/>
      <c r="OFT55" s="1349"/>
      <c r="OFU55" s="1349"/>
      <c r="OFV55" s="1349"/>
      <c r="OFW55" s="1349"/>
      <c r="OFX55" s="1349"/>
      <c r="OFY55" s="1349"/>
      <c r="OFZ55" s="1349"/>
      <c r="OGA55" s="1349"/>
      <c r="OGB55" s="1349"/>
      <c r="OGC55" s="1349"/>
      <c r="OGD55" s="1349"/>
      <c r="OGE55" s="1349"/>
      <c r="OGF55" s="1349"/>
      <c r="OGG55" s="1349"/>
      <c r="OGH55" s="1349"/>
      <c r="OGI55" s="1349"/>
      <c r="OGJ55" s="1349"/>
      <c r="OGK55" s="1349"/>
      <c r="OGL55" s="1349"/>
      <c r="OGM55" s="1349"/>
      <c r="OGN55" s="1349"/>
      <c r="OGO55" s="1349"/>
      <c r="OGP55" s="1349"/>
      <c r="OGQ55" s="1349"/>
      <c r="OGR55" s="1349"/>
      <c r="OGS55" s="1349"/>
      <c r="OGT55" s="1349"/>
      <c r="OGU55" s="1349"/>
      <c r="OGV55" s="1349"/>
      <c r="OGW55" s="1349"/>
      <c r="OGX55" s="1349"/>
      <c r="OGY55" s="1349"/>
      <c r="OGZ55" s="1349"/>
      <c r="OHA55" s="1349"/>
      <c r="OHB55" s="1349"/>
      <c r="OHC55" s="1349"/>
      <c r="OHD55" s="1349"/>
      <c r="OHE55" s="1349"/>
      <c r="OHF55" s="1349"/>
      <c r="OHG55" s="1349"/>
      <c r="OHH55" s="1349"/>
      <c r="OHI55" s="1349"/>
      <c r="OHJ55" s="1349"/>
      <c r="OHK55" s="1349"/>
      <c r="OHL55" s="1349"/>
      <c r="OHM55" s="1349"/>
      <c r="OHN55" s="1349"/>
      <c r="OHO55" s="1349"/>
      <c r="OHP55" s="1349"/>
      <c r="OHQ55" s="1349"/>
      <c r="OHR55" s="1349"/>
      <c r="OHS55" s="1349"/>
      <c r="OHT55" s="1349"/>
      <c r="OHU55" s="1349"/>
      <c r="OHV55" s="1349"/>
      <c r="OHW55" s="1349"/>
      <c r="OHX55" s="1349"/>
      <c r="OHY55" s="1349"/>
      <c r="OHZ55" s="1349"/>
      <c r="OIA55" s="1349"/>
      <c r="OIB55" s="1349"/>
      <c r="OIC55" s="1349"/>
      <c r="OID55" s="1349"/>
      <c r="OIE55" s="1349"/>
      <c r="OIF55" s="1349"/>
      <c r="OIG55" s="1349"/>
      <c r="OIH55" s="1349"/>
      <c r="OII55" s="1349"/>
      <c r="OIJ55" s="1349"/>
      <c r="OIK55" s="1349"/>
      <c r="OIL55" s="1349"/>
      <c r="OIM55" s="1349"/>
      <c r="OIN55" s="1349"/>
      <c r="OIO55" s="1349"/>
      <c r="OIP55" s="1349"/>
      <c r="OIQ55" s="1349"/>
      <c r="OIR55" s="1349"/>
      <c r="OIS55" s="1349"/>
      <c r="OIT55" s="1349"/>
      <c r="OIU55" s="1349"/>
      <c r="OIV55" s="1349"/>
      <c r="OIW55" s="1349"/>
      <c r="OIX55" s="1349"/>
      <c r="OIY55" s="1349"/>
      <c r="OIZ55" s="1349"/>
      <c r="OJA55" s="1349"/>
      <c r="OJB55" s="1349"/>
      <c r="OJC55" s="1349"/>
      <c r="OJD55" s="1349"/>
      <c r="OJE55" s="1349"/>
      <c r="OJF55" s="1349"/>
      <c r="OJG55" s="1349"/>
      <c r="OJH55" s="1349"/>
      <c r="OJI55" s="1349"/>
      <c r="OJJ55" s="1349"/>
      <c r="OJK55" s="1349"/>
      <c r="OJL55" s="1349"/>
      <c r="OJM55" s="1349"/>
      <c r="OJN55" s="1349"/>
      <c r="OJO55" s="1349"/>
      <c r="OJP55" s="1349"/>
      <c r="OJQ55" s="1349"/>
      <c r="OJR55" s="1349"/>
      <c r="OJS55" s="1349"/>
      <c r="OJT55" s="1349"/>
      <c r="OJU55" s="1349"/>
      <c r="OJV55" s="1349"/>
      <c r="OJW55" s="1349"/>
      <c r="OJX55" s="1349"/>
      <c r="OJY55" s="1349"/>
      <c r="OJZ55" s="1349"/>
      <c r="OKA55" s="1349"/>
      <c r="OKB55" s="1349"/>
      <c r="OKC55" s="1349"/>
      <c r="OKD55" s="1349"/>
      <c r="OKE55" s="1349"/>
      <c r="OKF55" s="1349"/>
      <c r="OKG55" s="1349"/>
      <c r="OKH55" s="1349"/>
      <c r="OKI55" s="1349"/>
      <c r="OKJ55" s="1349"/>
      <c r="OKK55" s="1349"/>
      <c r="OKL55" s="1349"/>
      <c r="OKM55" s="1349"/>
      <c r="OKN55" s="1349"/>
      <c r="OKO55" s="1349"/>
      <c r="OKP55" s="1349"/>
      <c r="OKQ55" s="1349"/>
      <c r="OKR55" s="1349"/>
      <c r="OKS55" s="1349"/>
      <c r="OKT55" s="1349"/>
      <c r="OKU55" s="1349"/>
      <c r="OKV55" s="1349"/>
      <c r="OKW55" s="1349"/>
      <c r="OKX55" s="1349"/>
      <c r="OKY55" s="1349"/>
      <c r="OKZ55" s="1349"/>
      <c r="OLA55" s="1349"/>
      <c r="OLB55" s="1349"/>
      <c r="OLC55" s="1349"/>
      <c r="OLD55" s="1349"/>
      <c r="OLE55" s="1349"/>
      <c r="OLF55" s="1349"/>
      <c r="OLG55" s="1349"/>
      <c r="OLH55" s="1349"/>
      <c r="OLI55" s="1349"/>
      <c r="OLJ55" s="1349"/>
      <c r="OLK55" s="1349"/>
      <c r="OLL55" s="1349"/>
      <c r="OLM55" s="1349"/>
      <c r="OLN55" s="1349"/>
      <c r="OLO55" s="1349"/>
      <c r="OLP55" s="1349"/>
      <c r="OLQ55" s="1349"/>
      <c r="OLR55" s="1349"/>
      <c r="OLS55" s="1349"/>
      <c r="OLT55" s="1349"/>
      <c r="OLU55" s="1349"/>
      <c r="OLV55" s="1349"/>
      <c r="OLW55" s="1349"/>
      <c r="OLX55" s="1349"/>
      <c r="OLY55" s="1349"/>
      <c r="OLZ55" s="1349"/>
      <c r="OMA55" s="1349"/>
      <c r="OMB55" s="1349"/>
      <c r="OMC55" s="1349"/>
      <c r="OMD55" s="1349"/>
      <c r="OME55" s="1349"/>
      <c r="OMF55" s="1349"/>
      <c r="OMG55" s="1349"/>
      <c r="OMH55" s="1349"/>
      <c r="OMI55" s="1349"/>
      <c r="OMJ55" s="1349"/>
      <c r="OMK55" s="1349"/>
      <c r="OML55" s="1349"/>
      <c r="OMM55" s="1349"/>
      <c r="OMN55" s="1349"/>
      <c r="OMO55" s="1349"/>
      <c r="OMP55" s="1349"/>
      <c r="OMQ55" s="1349"/>
      <c r="OMR55" s="1349"/>
      <c r="OMS55" s="1349"/>
      <c r="OMT55" s="1349"/>
      <c r="OMU55" s="1349"/>
      <c r="OMV55" s="1349"/>
      <c r="OMW55" s="1349"/>
      <c r="OMX55" s="1349"/>
      <c r="OMY55" s="1349"/>
      <c r="OMZ55" s="1349"/>
      <c r="ONA55" s="1349"/>
      <c r="ONB55" s="1349"/>
      <c r="ONC55" s="1349"/>
      <c r="OND55" s="1349"/>
      <c r="ONE55" s="1349"/>
      <c r="ONF55" s="1349"/>
      <c r="ONG55" s="1349"/>
      <c r="ONH55" s="1349"/>
      <c r="ONI55" s="1349"/>
      <c r="ONJ55" s="1349"/>
      <c r="ONK55" s="1349"/>
      <c r="ONL55" s="1349"/>
      <c r="ONM55" s="1349"/>
      <c r="ONN55" s="1349"/>
      <c r="ONO55" s="1349"/>
      <c r="ONP55" s="1349"/>
      <c r="ONQ55" s="1349"/>
      <c r="ONR55" s="1349"/>
      <c r="ONS55" s="1349"/>
      <c r="ONT55" s="1349"/>
      <c r="ONU55" s="1349"/>
      <c r="ONV55" s="1349"/>
      <c r="ONW55" s="1349"/>
      <c r="ONX55" s="1349"/>
      <c r="ONY55" s="1349"/>
      <c r="ONZ55" s="1349"/>
      <c r="OOA55" s="1349"/>
      <c r="OOB55" s="1349"/>
      <c r="OOC55" s="1349"/>
      <c r="OOD55" s="1349"/>
      <c r="OOE55" s="1349"/>
      <c r="OOF55" s="1349"/>
      <c r="OOG55" s="1349"/>
      <c r="OOH55" s="1349"/>
      <c r="OOI55" s="1349"/>
      <c r="OOJ55" s="1349"/>
      <c r="OOK55" s="1349"/>
      <c r="OOL55" s="1349"/>
      <c r="OOM55" s="1349"/>
      <c r="OON55" s="1349"/>
      <c r="OOO55" s="1349"/>
      <c r="OOP55" s="1349"/>
      <c r="OOQ55" s="1349"/>
      <c r="OOR55" s="1349"/>
      <c r="OOS55" s="1349"/>
      <c r="OOT55" s="1349"/>
      <c r="OOU55" s="1349"/>
      <c r="OOV55" s="1349"/>
      <c r="OOW55" s="1349"/>
      <c r="OOX55" s="1349"/>
      <c r="OOY55" s="1349"/>
      <c r="OOZ55" s="1349"/>
      <c r="OPA55" s="1349"/>
      <c r="OPB55" s="1349"/>
      <c r="OPC55" s="1349"/>
      <c r="OPD55" s="1349"/>
      <c r="OPE55" s="1349"/>
      <c r="OPF55" s="1349"/>
      <c r="OPG55" s="1349"/>
      <c r="OPH55" s="1349"/>
      <c r="OPI55" s="1349"/>
      <c r="OPJ55" s="1349"/>
      <c r="OPK55" s="1349"/>
      <c r="OPL55" s="1349"/>
      <c r="OPM55" s="1349"/>
      <c r="OPN55" s="1349"/>
      <c r="OPO55" s="1349"/>
      <c r="OPP55" s="1349"/>
      <c r="OPQ55" s="1349"/>
      <c r="OPR55" s="1349"/>
      <c r="OPS55" s="1349"/>
      <c r="OPT55" s="1349"/>
      <c r="OPU55" s="1349"/>
      <c r="OPV55" s="1349"/>
      <c r="OPW55" s="1349"/>
      <c r="OPX55" s="1349"/>
      <c r="OPY55" s="1349"/>
      <c r="OPZ55" s="1349"/>
      <c r="OQA55" s="1349"/>
      <c r="OQB55" s="1349"/>
      <c r="OQC55" s="1349"/>
      <c r="OQD55" s="1349"/>
      <c r="OQE55" s="1349"/>
      <c r="OQF55" s="1349"/>
      <c r="OQG55" s="1349"/>
      <c r="OQH55" s="1349"/>
      <c r="OQI55" s="1349"/>
      <c r="OQJ55" s="1349"/>
      <c r="OQK55" s="1349"/>
      <c r="OQL55" s="1349"/>
      <c r="OQM55" s="1349"/>
      <c r="OQN55" s="1349"/>
      <c r="OQO55" s="1349"/>
      <c r="OQP55" s="1349"/>
      <c r="OQQ55" s="1349"/>
      <c r="OQR55" s="1349"/>
      <c r="OQS55" s="1349"/>
      <c r="OQT55" s="1349"/>
      <c r="OQU55" s="1349"/>
      <c r="OQV55" s="1349"/>
      <c r="OQW55" s="1349"/>
      <c r="OQX55" s="1349"/>
      <c r="OQY55" s="1349"/>
      <c r="OQZ55" s="1349"/>
      <c r="ORA55" s="1349"/>
      <c r="ORB55" s="1349"/>
      <c r="ORC55" s="1349"/>
      <c r="ORD55" s="1349"/>
      <c r="ORE55" s="1349"/>
      <c r="ORF55" s="1349"/>
      <c r="ORG55" s="1349"/>
      <c r="ORH55" s="1349"/>
      <c r="ORI55" s="1349"/>
      <c r="ORJ55" s="1349"/>
      <c r="ORK55" s="1349"/>
      <c r="ORL55" s="1349"/>
      <c r="ORM55" s="1349"/>
      <c r="ORN55" s="1349"/>
      <c r="ORO55" s="1349"/>
      <c r="ORP55" s="1349"/>
      <c r="ORQ55" s="1349"/>
      <c r="ORR55" s="1349"/>
      <c r="ORS55" s="1349"/>
      <c r="ORT55" s="1349"/>
      <c r="ORU55" s="1349"/>
      <c r="ORV55" s="1349"/>
      <c r="ORW55" s="1349"/>
      <c r="ORX55" s="1349"/>
      <c r="ORY55" s="1349"/>
      <c r="ORZ55" s="1349"/>
      <c r="OSA55" s="1349"/>
      <c r="OSB55" s="1349"/>
      <c r="OSC55" s="1349"/>
      <c r="OSD55" s="1349"/>
      <c r="OSE55" s="1349"/>
      <c r="OSF55" s="1349"/>
      <c r="OSG55" s="1349"/>
      <c r="OSH55" s="1349"/>
      <c r="OSI55" s="1349"/>
      <c r="OSJ55" s="1349"/>
      <c r="OSK55" s="1349"/>
      <c r="OSL55" s="1349"/>
      <c r="OSM55" s="1349"/>
      <c r="OSN55" s="1349"/>
      <c r="OSO55" s="1349"/>
      <c r="OSP55" s="1349"/>
      <c r="OSQ55" s="1349"/>
      <c r="OSR55" s="1349"/>
      <c r="OSS55" s="1349"/>
      <c r="OST55" s="1349"/>
      <c r="OSU55" s="1349"/>
      <c r="OSV55" s="1349"/>
      <c r="OSW55" s="1349"/>
      <c r="OSX55" s="1349"/>
      <c r="OSY55" s="1349"/>
      <c r="OSZ55" s="1349"/>
      <c r="OTA55" s="1349"/>
      <c r="OTB55" s="1349"/>
      <c r="OTC55" s="1349"/>
      <c r="OTD55" s="1349"/>
      <c r="OTE55" s="1349"/>
      <c r="OTF55" s="1349"/>
      <c r="OTG55" s="1349"/>
      <c r="OTH55" s="1349"/>
      <c r="OTI55" s="1349"/>
      <c r="OTJ55" s="1349"/>
      <c r="OTK55" s="1349"/>
      <c r="OTL55" s="1349"/>
      <c r="OTM55" s="1349"/>
      <c r="OTN55" s="1349"/>
      <c r="OTO55" s="1349"/>
      <c r="OTP55" s="1349"/>
      <c r="OTQ55" s="1349"/>
      <c r="OTR55" s="1349"/>
      <c r="OTS55" s="1349"/>
      <c r="OTT55" s="1349"/>
      <c r="OTU55" s="1349"/>
      <c r="OTV55" s="1349"/>
      <c r="OTW55" s="1349"/>
      <c r="OTX55" s="1349"/>
      <c r="OTY55" s="1349"/>
      <c r="OTZ55" s="1349"/>
      <c r="OUA55" s="1349"/>
      <c r="OUB55" s="1349"/>
      <c r="OUC55" s="1349"/>
      <c r="OUD55" s="1349"/>
      <c r="OUE55" s="1349"/>
      <c r="OUF55" s="1349"/>
      <c r="OUG55" s="1349"/>
      <c r="OUH55" s="1349"/>
      <c r="OUI55" s="1349"/>
      <c r="OUJ55" s="1349"/>
      <c r="OUK55" s="1349"/>
      <c r="OUL55" s="1349"/>
      <c r="OUM55" s="1349"/>
      <c r="OUN55" s="1349"/>
      <c r="OUO55" s="1349"/>
      <c r="OUP55" s="1349"/>
      <c r="OUQ55" s="1349"/>
      <c r="OUR55" s="1349"/>
      <c r="OUS55" s="1349"/>
      <c r="OUT55" s="1349"/>
      <c r="OUU55" s="1349"/>
      <c r="OUV55" s="1349"/>
      <c r="OUW55" s="1349"/>
      <c r="OUX55" s="1349"/>
      <c r="OUY55" s="1349"/>
      <c r="OUZ55" s="1349"/>
      <c r="OVA55" s="1349"/>
      <c r="OVB55" s="1349"/>
      <c r="OVC55" s="1349"/>
      <c r="OVD55" s="1349"/>
      <c r="OVE55" s="1349"/>
      <c r="OVF55" s="1349"/>
      <c r="OVG55" s="1349"/>
      <c r="OVH55" s="1349"/>
      <c r="OVI55" s="1349"/>
      <c r="OVJ55" s="1349"/>
      <c r="OVK55" s="1349"/>
      <c r="OVL55" s="1349"/>
      <c r="OVM55" s="1349"/>
      <c r="OVN55" s="1349"/>
      <c r="OVO55" s="1349"/>
      <c r="OVP55" s="1349"/>
      <c r="OVQ55" s="1349"/>
      <c r="OVR55" s="1349"/>
      <c r="OVS55" s="1349"/>
      <c r="OVT55" s="1349"/>
      <c r="OVU55" s="1349"/>
      <c r="OVV55" s="1349"/>
      <c r="OVW55" s="1349"/>
      <c r="OVX55" s="1349"/>
      <c r="OVY55" s="1349"/>
      <c r="OVZ55" s="1349"/>
      <c r="OWA55" s="1349"/>
      <c r="OWB55" s="1349"/>
      <c r="OWC55" s="1349"/>
      <c r="OWD55" s="1349"/>
      <c r="OWE55" s="1349"/>
      <c r="OWF55" s="1349"/>
      <c r="OWG55" s="1349"/>
      <c r="OWH55" s="1349"/>
      <c r="OWI55" s="1349"/>
      <c r="OWJ55" s="1349"/>
      <c r="OWK55" s="1349"/>
      <c r="OWL55" s="1349"/>
      <c r="OWM55" s="1349"/>
      <c r="OWN55" s="1349"/>
      <c r="OWO55" s="1349"/>
      <c r="OWP55" s="1349"/>
      <c r="OWQ55" s="1349"/>
      <c r="OWR55" s="1349"/>
      <c r="OWS55" s="1349"/>
      <c r="OWT55" s="1349"/>
      <c r="OWU55" s="1349"/>
      <c r="OWV55" s="1349"/>
      <c r="OWW55" s="1349"/>
      <c r="OWX55" s="1349"/>
      <c r="OWY55" s="1349"/>
      <c r="OWZ55" s="1349"/>
      <c r="OXA55" s="1349"/>
      <c r="OXB55" s="1349"/>
      <c r="OXC55" s="1349"/>
      <c r="OXD55" s="1349"/>
      <c r="OXE55" s="1349"/>
      <c r="OXF55" s="1349"/>
      <c r="OXG55" s="1349"/>
      <c r="OXH55" s="1349"/>
      <c r="OXI55" s="1349"/>
      <c r="OXJ55" s="1349"/>
      <c r="OXK55" s="1349"/>
      <c r="OXL55" s="1349"/>
      <c r="OXM55" s="1349"/>
      <c r="OXN55" s="1349"/>
      <c r="OXO55" s="1349"/>
      <c r="OXP55" s="1349"/>
      <c r="OXQ55" s="1349"/>
      <c r="OXR55" s="1349"/>
      <c r="OXS55" s="1349"/>
      <c r="OXT55" s="1349"/>
      <c r="OXU55" s="1349"/>
      <c r="OXV55" s="1349"/>
      <c r="OXW55" s="1349"/>
      <c r="OXX55" s="1349"/>
      <c r="OXY55" s="1349"/>
      <c r="OXZ55" s="1349"/>
      <c r="OYA55" s="1349"/>
      <c r="OYB55" s="1349"/>
      <c r="OYC55" s="1349"/>
      <c r="OYD55" s="1349"/>
      <c r="OYE55" s="1349"/>
      <c r="OYF55" s="1349"/>
      <c r="OYG55" s="1349"/>
      <c r="OYH55" s="1349"/>
      <c r="OYI55" s="1349"/>
      <c r="OYJ55" s="1349"/>
      <c r="OYK55" s="1349"/>
      <c r="OYL55" s="1349"/>
      <c r="OYM55" s="1349"/>
      <c r="OYN55" s="1349"/>
      <c r="OYO55" s="1349"/>
      <c r="OYP55" s="1349"/>
      <c r="OYQ55" s="1349"/>
      <c r="OYR55" s="1349"/>
      <c r="OYS55" s="1349"/>
      <c r="OYT55" s="1349"/>
      <c r="OYU55" s="1349"/>
      <c r="OYV55" s="1349"/>
      <c r="OYW55" s="1349"/>
      <c r="OYX55" s="1349"/>
      <c r="OYY55" s="1349"/>
      <c r="OYZ55" s="1349"/>
      <c r="OZA55" s="1349"/>
      <c r="OZB55" s="1349"/>
      <c r="OZC55" s="1349"/>
      <c r="OZD55" s="1349"/>
      <c r="OZE55" s="1349"/>
      <c r="OZF55" s="1349"/>
      <c r="OZG55" s="1349"/>
      <c r="OZH55" s="1349"/>
      <c r="OZI55" s="1349"/>
      <c r="OZJ55" s="1349"/>
      <c r="OZK55" s="1349"/>
      <c r="OZL55" s="1349"/>
      <c r="OZM55" s="1349"/>
      <c r="OZN55" s="1349"/>
      <c r="OZO55" s="1349"/>
      <c r="OZP55" s="1349"/>
      <c r="OZQ55" s="1349"/>
      <c r="OZR55" s="1349"/>
      <c r="OZS55" s="1349"/>
      <c r="OZT55" s="1349"/>
      <c r="OZU55" s="1349"/>
      <c r="OZV55" s="1349"/>
      <c r="OZW55" s="1349"/>
      <c r="OZX55" s="1349"/>
      <c r="OZY55" s="1349"/>
      <c r="OZZ55" s="1349"/>
      <c r="PAA55" s="1349"/>
      <c r="PAB55" s="1349"/>
      <c r="PAC55" s="1349"/>
      <c r="PAD55" s="1349"/>
      <c r="PAE55" s="1349"/>
      <c r="PAF55" s="1349"/>
      <c r="PAG55" s="1349"/>
      <c r="PAH55" s="1349"/>
      <c r="PAI55" s="1349"/>
      <c r="PAJ55" s="1349"/>
      <c r="PAK55" s="1349"/>
      <c r="PAL55" s="1349"/>
      <c r="PAM55" s="1349"/>
      <c r="PAN55" s="1349"/>
      <c r="PAO55" s="1349"/>
      <c r="PAP55" s="1349"/>
      <c r="PAQ55" s="1349"/>
      <c r="PAR55" s="1349"/>
      <c r="PAS55" s="1349"/>
      <c r="PAT55" s="1349"/>
      <c r="PAU55" s="1349"/>
      <c r="PAV55" s="1349"/>
      <c r="PAW55" s="1349"/>
      <c r="PAX55" s="1349"/>
      <c r="PAY55" s="1349"/>
      <c r="PAZ55" s="1349"/>
      <c r="PBA55" s="1349"/>
      <c r="PBB55" s="1349"/>
      <c r="PBC55" s="1349"/>
      <c r="PBD55" s="1349"/>
      <c r="PBE55" s="1349"/>
      <c r="PBF55" s="1349"/>
      <c r="PBG55" s="1349"/>
      <c r="PBH55" s="1349"/>
      <c r="PBI55" s="1349"/>
      <c r="PBJ55" s="1349"/>
      <c r="PBK55" s="1349"/>
      <c r="PBL55" s="1349"/>
      <c r="PBM55" s="1349"/>
      <c r="PBN55" s="1349"/>
      <c r="PBO55" s="1349"/>
      <c r="PBP55" s="1349"/>
      <c r="PBQ55" s="1349"/>
      <c r="PBR55" s="1349"/>
      <c r="PBS55" s="1349"/>
      <c r="PBT55" s="1349"/>
      <c r="PBU55" s="1349"/>
      <c r="PBV55" s="1349"/>
      <c r="PBW55" s="1349"/>
      <c r="PBX55" s="1349"/>
      <c r="PBY55" s="1349"/>
      <c r="PBZ55" s="1349"/>
      <c r="PCA55" s="1349"/>
      <c r="PCB55" s="1349"/>
      <c r="PCC55" s="1349"/>
      <c r="PCD55" s="1349"/>
      <c r="PCE55" s="1349"/>
      <c r="PCF55" s="1349"/>
      <c r="PCG55" s="1349"/>
      <c r="PCH55" s="1349"/>
      <c r="PCI55" s="1349"/>
      <c r="PCJ55" s="1349"/>
      <c r="PCK55" s="1349"/>
      <c r="PCL55" s="1349"/>
      <c r="PCM55" s="1349"/>
      <c r="PCN55" s="1349"/>
      <c r="PCO55" s="1349"/>
      <c r="PCP55" s="1349"/>
      <c r="PCQ55" s="1349"/>
      <c r="PCR55" s="1349"/>
      <c r="PCS55" s="1349"/>
      <c r="PCT55" s="1349"/>
      <c r="PCU55" s="1349"/>
      <c r="PCV55" s="1349"/>
      <c r="PCW55" s="1349"/>
      <c r="PCX55" s="1349"/>
      <c r="PCY55" s="1349"/>
      <c r="PCZ55" s="1349"/>
      <c r="PDA55" s="1349"/>
      <c r="PDB55" s="1349"/>
      <c r="PDC55" s="1349"/>
      <c r="PDD55" s="1349"/>
      <c r="PDE55" s="1349"/>
      <c r="PDF55" s="1349"/>
      <c r="PDG55" s="1349"/>
      <c r="PDH55" s="1349"/>
      <c r="PDI55" s="1349"/>
      <c r="PDJ55" s="1349"/>
      <c r="PDK55" s="1349"/>
      <c r="PDL55" s="1349"/>
      <c r="PDM55" s="1349"/>
      <c r="PDN55" s="1349"/>
      <c r="PDO55" s="1349"/>
      <c r="PDP55" s="1349"/>
      <c r="PDQ55" s="1349"/>
      <c r="PDR55" s="1349"/>
      <c r="PDS55" s="1349"/>
      <c r="PDT55" s="1349"/>
      <c r="PDU55" s="1349"/>
      <c r="PDV55" s="1349"/>
      <c r="PDW55" s="1349"/>
      <c r="PDX55" s="1349"/>
      <c r="PDY55" s="1349"/>
      <c r="PDZ55" s="1349"/>
      <c r="PEA55" s="1349"/>
      <c r="PEB55" s="1349"/>
      <c r="PEC55" s="1349"/>
      <c r="PED55" s="1349"/>
      <c r="PEE55" s="1349"/>
      <c r="PEF55" s="1349"/>
      <c r="PEG55" s="1349"/>
      <c r="PEH55" s="1349"/>
      <c r="PEI55" s="1349"/>
      <c r="PEJ55" s="1349"/>
      <c r="PEK55" s="1349"/>
      <c r="PEL55" s="1349"/>
      <c r="PEM55" s="1349"/>
      <c r="PEN55" s="1349"/>
      <c r="PEO55" s="1349"/>
      <c r="PEP55" s="1349"/>
      <c r="PEQ55" s="1349"/>
      <c r="PER55" s="1349"/>
      <c r="PES55" s="1349"/>
      <c r="PET55" s="1349"/>
      <c r="PEU55" s="1349"/>
      <c r="PEV55" s="1349"/>
      <c r="PEW55" s="1349"/>
      <c r="PEX55" s="1349"/>
      <c r="PEY55" s="1349"/>
      <c r="PEZ55" s="1349"/>
      <c r="PFA55" s="1349"/>
      <c r="PFB55" s="1349"/>
      <c r="PFC55" s="1349"/>
      <c r="PFD55" s="1349"/>
      <c r="PFE55" s="1349"/>
      <c r="PFF55" s="1349"/>
      <c r="PFG55" s="1349"/>
      <c r="PFH55" s="1349"/>
      <c r="PFI55" s="1349"/>
      <c r="PFJ55" s="1349"/>
      <c r="PFK55" s="1349"/>
      <c r="PFL55" s="1349"/>
      <c r="PFM55" s="1349"/>
      <c r="PFN55" s="1349"/>
      <c r="PFO55" s="1349"/>
      <c r="PFP55" s="1349"/>
      <c r="PFQ55" s="1349"/>
      <c r="PFR55" s="1349"/>
      <c r="PFS55" s="1349"/>
      <c r="PFT55" s="1349"/>
      <c r="PFU55" s="1349"/>
      <c r="PFV55" s="1349"/>
      <c r="PFW55" s="1349"/>
      <c r="PFX55" s="1349"/>
      <c r="PFY55" s="1349"/>
      <c r="PFZ55" s="1349"/>
      <c r="PGA55" s="1349"/>
      <c r="PGB55" s="1349"/>
      <c r="PGC55" s="1349"/>
      <c r="PGD55" s="1349"/>
      <c r="PGE55" s="1349"/>
      <c r="PGF55" s="1349"/>
      <c r="PGG55" s="1349"/>
      <c r="PGH55" s="1349"/>
      <c r="PGI55" s="1349"/>
      <c r="PGJ55" s="1349"/>
      <c r="PGK55" s="1349"/>
      <c r="PGL55" s="1349"/>
      <c r="PGM55" s="1349"/>
      <c r="PGN55" s="1349"/>
      <c r="PGO55" s="1349"/>
      <c r="PGP55" s="1349"/>
      <c r="PGQ55" s="1349"/>
      <c r="PGR55" s="1349"/>
      <c r="PGS55" s="1349"/>
      <c r="PGT55" s="1349"/>
      <c r="PGU55" s="1349"/>
      <c r="PGV55" s="1349"/>
      <c r="PGW55" s="1349"/>
      <c r="PGX55" s="1349"/>
      <c r="PGY55" s="1349"/>
      <c r="PGZ55" s="1349"/>
      <c r="PHA55" s="1349"/>
      <c r="PHB55" s="1349"/>
      <c r="PHC55" s="1349"/>
      <c r="PHD55" s="1349"/>
      <c r="PHE55" s="1349"/>
      <c r="PHF55" s="1349"/>
      <c r="PHG55" s="1349"/>
      <c r="PHH55" s="1349"/>
      <c r="PHI55" s="1349"/>
      <c r="PHJ55" s="1349"/>
      <c r="PHK55" s="1349"/>
      <c r="PHL55" s="1349"/>
      <c r="PHM55" s="1349"/>
      <c r="PHN55" s="1349"/>
      <c r="PHO55" s="1349"/>
      <c r="PHP55" s="1349"/>
      <c r="PHQ55" s="1349"/>
      <c r="PHR55" s="1349"/>
      <c r="PHS55" s="1349"/>
      <c r="PHT55" s="1349"/>
      <c r="PHU55" s="1349"/>
      <c r="PHV55" s="1349"/>
      <c r="PHW55" s="1349"/>
      <c r="PHX55" s="1349"/>
      <c r="PHY55" s="1349"/>
      <c r="PHZ55" s="1349"/>
      <c r="PIA55" s="1349"/>
      <c r="PIB55" s="1349"/>
      <c r="PIC55" s="1349"/>
      <c r="PID55" s="1349"/>
      <c r="PIE55" s="1349"/>
      <c r="PIF55" s="1349"/>
      <c r="PIG55" s="1349"/>
      <c r="PIH55" s="1349"/>
      <c r="PII55" s="1349"/>
      <c r="PIJ55" s="1349"/>
      <c r="PIK55" s="1349"/>
      <c r="PIL55" s="1349"/>
      <c r="PIM55" s="1349"/>
      <c r="PIN55" s="1349"/>
      <c r="PIO55" s="1349"/>
      <c r="PIP55" s="1349"/>
      <c r="PIQ55" s="1349"/>
      <c r="PIR55" s="1349"/>
      <c r="PIS55" s="1349"/>
      <c r="PIT55" s="1349"/>
      <c r="PIU55" s="1349"/>
      <c r="PIV55" s="1349"/>
      <c r="PIW55" s="1349"/>
      <c r="PIX55" s="1349"/>
      <c r="PIY55" s="1349"/>
      <c r="PIZ55" s="1349"/>
      <c r="PJA55" s="1349"/>
      <c r="PJB55" s="1349"/>
      <c r="PJC55" s="1349"/>
      <c r="PJD55" s="1349"/>
      <c r="PJE55" s="1349"/>
      <c r="PJF55" s="1349"/>
      <c r="PJG55" s="1349"/>
      <c r="PJH55" s="1349"/>
      <c r="PJI55" s="1349"/>
      <c r="PJJ55" s="1349"/>
      <c r="PJK55" s="1349"/>
      <c r="PJL55" s="1349"/>
      <c r="PJM55" s="1349"/>
      <c r="PJN55" s="1349"/>
      <c r="PJO55" s="1349"/>
      <c r="PJP55" s="1349"/>
      <c r="PJQ55" s="1349"/>
      <c r="PJR55" s="1349"/>
      <c r="PJS55" s="1349"/>
      <c r="PJT55" s="1349"/>
      <c r="PJU55" s="1349"/>
      <c r="PJV55" s="1349"/>
      <c r="PJW55" s="1349"/>
      <c r="PJX55" s="1349"/>
      <c r="PJY55" s="1349"/>
      <c r="PJZ55" s="1349"/>
      <c r="PKA55" s="1349"/>
      <c r="PKB55" s="1349"/>
      <c r="PKC55" s="1349"/>
      <c r="PKD55" s="1349"/>
      <c r="PKE55" s="1349"/>
      <c r="PKF55" s="1349"/>
      <c r="PKG55" s="1349"/>
      <c r="PKH55" s="1349"/>
      <c r="PKI55" s="1349"/>
      <c r="PKJ55" s="1349"/>
      <c r="PKK55" s="1349"/>
      <c r="PKL55" s="1349"/>
      <c r="PKM55" s="1349"/>
      <c r="PKN55" s="1349"/>
      <c r="PKO55" s="1349"/>
      <c r="PKP55" s="1349"/>
      <c r="PKQ55" s="1349"/>
      <c r="PKR55" s="1349"/>
      <c r="PKS55" s="1349"/>
      <c r="PKT55" s="1349"/>
      <c r="PKU55" s="1349"/>
      <c r="PKV55" s="1349"/>
      <c r="PKW55" s="1349"/>
      <c r="PKX55" s="1349"/>
      <c r="PKY55" s="1349"/>
      <c r="PKZ55" s="1349"/>
      <c r="PLA55" s="1349"/>
      <c r="PLB55" s="1349"/>
      <c r="PLC55" s="1349"/>
      <c r="PLD55" s="1349"/>
      <c r="PLE55" s="1349"/>
      <c r="PLF55" s="1349"/>
      <c r="PLG55" s="1349"/>
      <c r="PLH55" s="1349"/>
      <c r="PLI55" s="1349"/>
      <c r="PLJ55" s="1349"/>
      <c r="PLK55" s="1349"/>
      <c r="PLL55" s="1349"/>
      <c r="PLM55" s="1349"/>
      <c r="PLN55" s="1349"/>
      <c r="PLO55" s="1349"/>
      <c r="PLP55" s="1349"/>
      <c r="PLQ55" s="1349"/>
      <c r="PLR55" s="1349"/>
      <c r="PLS55" s="1349"/>
      <c r="PLT55" s="1349"/>
      <c r="PLU55" s="1349"/>
      <c r="PLV55" s="1349"/>
      <c r="PLW55" s="1349"/>
      <c r="PLX55" s="1349"/>
      <c r="PLY55" s="1349"/>
      <c r="PLZ55" s="1349"/>
      <c r="PMA55" s="1349"/>
      <c r="PMB55" s="1349"/>
      <c r="PMC55" s="1349"/>
      <c r="PMD55" s="1349"/>
      <c r="PME55" s="1349"/>
      <c r="PMF55" s="1349"/>
      <c r="PMG55" s="1349"/>
      <c r="PMH55" s="1349"/>
      <c r="PMI55" s="1349"/>
      <c r="PMJ55" s="1349"/>
      <c r="PMK55" s="1349"/>
      <c r="PML55" s="1349"/>
      <c r="PMM55" s="1349"/>
      <c r="PMN55" s="1349"/>
      <c r="PMO55" s="1349"/>
      <c r="PMP55" s="1349"/>
      <c r="PMQ55" s="1349"/>
      <c r="PMR55" s="1349"/>
      <c r="PMS55" s="1349"/>
      <c r="PMT55" s="1349"/>
      <c r="PMU55" s="1349"/>
      <c r="PMV55" s="1349"/>
      <c r="PMW55" s="1349"/>
      <c r="PMX55" s="1349"/>
      <c r="PMY55" s="1349"/>
      <c r="PMZ55" s="1349"/>
      <c r="PNA55" s="1349"/>
      <c r="PNB55" s="1349"/>
      <c r="PNC55" s="1349"/>
      <c r="PND55" s="1349"/>
      <c r="PNE55" s="1349"/>
      <c r="PNF55" s="1349"/>
      <c r="PNG55" s="1349"/>
      <c r="PNH55" s="1349"/>
      <c r="PNI55" s="1349"/>
      <c r="PNJ55" s="1349"/>
      <c r="PNK55" s="1349"/>
      <c r="PNL55" s="1349"/>
      <c r="PNM55" s="1349"/>
      <c r="PNN55" s="1349"/>
      <c r="PNO55" s="1349"/>
      <c r="PNP55" s="1349"/>
      <c r="PNQ55" s="1349"/>
      <c r="PNR55" s="1349"/>
      <c r="PNS55" s="1349"/>
      <c r="PNT55" s="1349"/>
      <c r="PNU55" s="1349"/>
      <c r="PNV55" s="1349"/>
      <c r="PNW55" s="1349"/>
      <c r="PNX55" s="1349"/>
      <c r="PNY55" s="1349"/>
      <c r="PNZ55" s="1349"/>
      <c r="POA55" s="1349"/>
      <c r="POB55" s="1349"/>
      <c r="POC55" s="1349"/>
      <c r="POD55" s="1349"/>
      <c r="POE55" s="1349"/>
      <c r="POF55" s="1349"/>
      <c r="POG55" s="1349"/>
      <c r="POH55" s="1349"/>
      <c r="POI55" s="1349"/>
      <c r="POJ55" s="1349"/>
      <c r="POK55" s="1349"/>
      <c r="POL55" s="1349"/>
      <c r="POM55" s="1349"/>
      <c r="PON55" s="1349"/>
      <c r="POO55" s="1349"/>
      <c r="POP55" s="1349"/>
      <c r="POQ55" s="1349"/>
      <c r="POR55" s="1349"/>
      <c r="POS55" s="1349"/>
      <c r="POT55" s="1349"/>
      <c r="POU55" s="1349"/>
      <c r="POV55" s="1349"/>
      <c r="POW55" s="1349"/>
      <c r="POX55" s="1349"/>
      <c r="POY55" s="1349"/>
      <c r="POZ55" s="1349"/>
      <c r="PPA55" s="1349"/>
      <c r="PPB55" s="1349"/>
      <c r="PPC55" s="1349"/>
      <c r="PPD55" s="1349"/>
      <c r="PPE55" s="1349"/>
      <c r="PPF55" s="1349"/>
      <c r="PPG55" s="1349"/>
      <c r="PPH55" s="1349"/>
      <c r="PPI55" s="1349"/>
      <c r="PPJ55" s="1349"/>
      <c r="PPK55" s="1349"/>
      <c r="PPL55" s="1349"/>
      <c r="PPM55" s="1349"/>
      <c r="PPN55" s="1349"/>
      <c r="PPO55" s="1349"/>
      <c r="PPP55" s="1349"/>
      <c r="PPQ55" s="1349"/>
      <c r="PPR55" s="1349"/>
      <c r="PPS55" s="1349"/>
      <c r="PPT55" s="1349"/>
      <c r="PPU55" s="1349"/>
      <c r="PPV55" s="1349"/>
      <c r="PPW55" s="1349"/>
      <c r="PPX55" s="1349"/>
      <c r="PPY55" s="1349"/>
      <c r="PPZ55" s="1349"/>
      <c r="PQA55" s="1349"/>
      <c r="PQB55" s="1349"/>
      <c r="PQC55" s="1349"/>
      <c r="PQD55" s="1349"/>
      <c r="PQE55" s="1349"/>
      <c r="PQF55" s="1349"/>
      <c r="PQG55" s="1349"/>
      <c r="PQH55" s="1349"/>
      <c r="PQI55" s="1349"/>
      <c r="PQJ55" s="1349"/>
      <c r="PQK55" s="1349"/>
      <c r="PQL55" s="1349"/>
      <c r="PQM55" s="1349"/>
      <c r="PQN55" s="1349"/>
      <c r="PQO55" s="1349"/>
      <c r="PQP55" s="1349"/>
      <c r="PQQ55" s="1349"/>
      <c r="PQR55" s="1349"/>
      <c r="PQS55" s="1349"/>
      <c r="PQT55" s="1349"/>
      <c r="PQU55" s="1349"/>
      <c r="PQV55" s="1349"/>
      <c r="PQW55" s="1349"/>
      <c r="PQX55" s="1349"/>
      <c r="PQY55" s="1349"/>
      <c r="PQZ55" s="1349"/>
      <c r="PRA55" s="1349"/>
      <c r="PRB55" s="1349"/>
      <c r="PRC55" s="1349"/>
      <c r="PRD55" s="1349"/>
      <c r="PRE55" s="1349"/>
      <c r="PRF55" s="1349"/>
      <c r="PRG55" s="1349"/>
      <c r="PRH55" s="1349"/>
      <c r="PRI55" s="1349"/>
      <c r="PRJ55" s="1349"/>
      <c r="PRK55" s="1349"/>
      <c r="PRL55" s="1349"/>
      <c r="PRM55" s="1349"/>
      <c r="PRN55" s="1349"/>
      <c r="PRO55" s="1349"/>
      <c r="PRP55" s="1349"/>
      <c r="PRQ55" s="1349"/>
      <c r="PRR55" s="1349"/>
      <c r="PRS55" s="1349"/>
      <c r="PRT55" s="1349"/>
      <c r="PRU55" s="1349"/>
      <c r="PRV55" s="1349"/>
      <c r="PRW55" s="1349"/>
      <c r="PRX55" s="1349"/>
      <c r="PRY55" s="1349"/>
      <c r="PRZ55" s="1349"/>
      <c r="PSA55" s="1349"/>
      <c r="PSB55" s="1349"/>
      <c r="PSC55" s="1349"/>
      <c r="PSD55" s="1349"/>
      <c r="PSE55" s="1349"/>
      <c r="PSF55" s="1349"/>
      <c r="PSG55" s="1349"/>
      <c r="PSH55" s="1349"/>
      <c r="PSI55" s="1349"/>
      <c r="PSJ55" s="1349"/>
      <c r="PSK55" s="1349"/>
      <c r="PSL55" s="1349"/>
      <c r="PSM55" s="1349"/>
      <c r="PSN55" s="1349"/>
      <c r="PSO55" s="1349"/>
      <c r="PSP55" s="1349"/>
      <c r="PSQ55" s="1349"/>
      <c r="PSR55" s="1349"/>
      <c r="PSS55" s="1349"/>
      <c r="PST55" s="1349"/>
      <c r="PSU55" s="1349"/>
      <c r="PSV55" s="1349"/>
      <c r="PSW55" s="1349"/>
      <c r="PSX55" s="1349"/>
      <c r="PSY55" s="1349"/>
      <c r="PSZ55" s="1349"/>
      <c r="PTA55" s="1349"/>
      <c r="PTB55" s="1349"/>
      <c r="PTC55" s="1349"/>
      <c r="PTD55" s="1349"/>
      <c r="PTE55" s="1349"/>
      <c r="PTF55" s="1349"/>
      <c r="PTG55" s="1349"/>
      <c r="PTH55" s="1349"/>
      <c r="PTI55" s="1349"/>
      <c r="PTJ55" s="1349"/>
      <c r="PTK55" s="1349"/>
      <c r="PTL55" s="1349"/>
      <c r="PTM55" s="1349"/>
      <c r="PTN55" s="1349"/>
      <c r="PTO55" s="1349"/>
      <c r="PTP55" s="1349"/>
      <c r="PTQ55" s="1349"/>
      <c r="PTR55" s="1349"/>
      <c r="PTS55" s="1349"/>
      <c r="PTT55" s="1349"/>
      <c r="PTU55" s="1349"/>
      <c r="PTV55" s="1349"/>
      <c r="PTW55" s="1349"/>
      <c r="PTX55" s="1349"/>
      <c r="PTY55" s="1349"/>
      <c r="PTZ55" s="1349"/>
      <c r="PUA55" s="1349"/>
      <c r="PUB55" s="1349"/>
      <c r="PUC55" s="1349"/>
      <c r="PUD55" s="1349"/>
      <c r="PUE55" s="1349"/>
      <c r="PUF55" s="1349"/>
      <c r="PUG55" s="1349"/>
      <c r="PUH55" s="1349"/>
      <c r="PUI55" s="1349"/>
      <c r="PUJ55" s="1349"/>
      <c r="PUK55" s="1349"/>
      <c r="PUL55" s="1349"/>
      <c r="PUM55" s="1349"/>
      <c r="PUN55" s="1349"/>
      <c r="PUO55" s="1349"/>
      <c r="PUP55" s="1349"/>
      <c r="PUQ55" s="1349"/>
      <c r="PUR55" s="1349"/>
      <c r="PUS55" s="1349"/>
      <c r="PUT55" s="1349"/>
      <c r="PUU55" s="1349"/>
      <c r="PUV55" s="1349"/>
      <c r="PUW55" s="1349"/>
      <c r="PUX55" s="1349"/>
      <c r="PUY55" s="1349"/>
      <c r="PUZ55" s="1349"/>
      <c r="PVA55" s="1349"/>
      <c r="PVB55" s="1349"/>
      <c r="PVC55" s="1349"/>
      <c r="PVD55" s="1349"/>
      <c r="PVE55" s="1349"/>
      <c r="PVF55" s="1349"/>
      <c r="PVG55" s="1349"/>
      <c r="PVH55" s="1349"/>
      <c r="PVI55" s="1349"/>
      <c r="PVJ55" s="1349"/>
      <c r="PVK55" s="1349"/>
      <c r="PVL55" s="1349"/>
      <c r="PVM55" s="1349"/>
      <c r="PVN55" s="1349"/>
      <c r="PVO55" s="1349"/>
      <c r="PVP55" s="1349"/>
      <c r="PVQ55" s="1349"/>
      <c r="PVR55" s="1349"/>
      <c r="PVS55" s="1349"/>
      <c r="PVT55" s="1349"/>
      <c r="PVU55" s="1349"/>
      <c r="PVV55" s="1349"/>
      <c r="PVW55" s="1349"/>
      <c r="PVX55" s="1349"/>
      <c r="PVY55" s="1349"/>
      <c r="PVZ55" s="1349"/>
      <c r="PWA55" s="1349"/>
      <c r="PWB55" s="1349"/>
      <c r="PWC55" s="1349"/>
      <c r="PWD55" s="1349"/>
      <c r="PWE55" s="1349"/>
      <c r="PWF55" s="1349"/>
      <c r="PWG55" s="1349"/>
      <c r="PWH55" s="1349"/>
      <c r="PWI55" s="1349"/>
      <c r="PWJ55" s="1349"/>
      <c r="PWK55" s="1349"/>
      <c r="PWL55" s="1349"/>
      <c r="PWM55" s="1349"/>
      <c r="PWN55" s="1349"/>
      <c r="PWO55" s="1349"/>
      <c r="PWP55" s="1349"/>
      <c r="PWQ55" s="1349"/>
      <c r="PWR55" s="1349"/>
      <c r="PWS55" s="1349"/>
      <c r="PWT55" s="1349"/>
      <c r="PWU55" s="1349"/>
      <c r="PWV55" s="1349"/>
      <c r="PWW55" s="1349"/>
      <c r="PWX55" s="1349"/>
      <c r="PWY55" s="1349"/>
      <c r="PWZ55" s="1349"/>
      <c r="PXA55" s="1349"/>
      <c r="PXB55" s="1349"/>
      <c r="PXC55" s="1349"/>
      <c r="PXD55" s="1349"/>
      <c r="PXE55" s="1349"/>
      <c r="PXF55" s="1349"/>
      <c r="PXG55" s="1349"/>
      <c r="PXH55" s="1349"/>
      <c r="PXI55" s="1349"/>
      <c r="PXJ55" s="1349"/>
      <c r="PXK55" s="1349"/>
      <c r="PXL55" s="1349"/>
      <c r="PXM55" s="1349"/>
      <c r="PXN55" s="1349"/>
      <c r="PXO55" s="1349"/>
      <c r="PXP55" s="1349"/>
      <c r="PXQ55" s="1349"/>
      <c r="PXR55" s="1349"/>
      <c r="PXS55" s="1349"/>
      <c r="PXT55" s="1349"/>
      <c r="PXU55" s="1349"/>
      <c r="PXV55" s="1349"/>
      <c r="PXW55" s="1349"/>
      <c r="PXX55" s="1349"/>
      <c r="PXY55" s="1349"/>
      <c r="PXZ55" s="1349"/>
      <c r="PYA55" s="1349"/>
      <c r="PYB55" s="1349"/>
      <c r="PYC55" s="1349"/>
      <c r="PYD55" s="1349"/>
      <c r="PYE55" s="1349"/>
      <c r="PYF55" s="1349"/>
      <c r="PYG55" s="1349"/>
      <c r="PYH55" s="1349"/>
      <c r="PYI55" s="1349"/>
      <c r="PYJ55" s="1349"/>
      <c r="PYK55" s="1349"/>
      <c r="PYL55" s="1349"/>
      <c r="PYM55" s="1349"/>
      <c r="PYN55" s="1349"/>
      <c r="PYO55" s="1349"/>
      <c r="PYP55" s="1349"/>
      <c r="PYQ55" s="1349"/>
      <c r="PYR55" s="1349"/>
      <c r="PYS55" s="1349"/>
      <c r="PYT55" s="1349"/>
      <c r="PYU55" s="1349"/>
      <c r="PYV55" s="1349"/>
      <c r="PYW55" s="1349"/>
      <c r="PYX55" s="1349"/>
      <c r="PYY55" s="1349"/>
      <c r="PYZ55" s="1349"/>
      <c r="PZA55" s="1349"/>
      <c r="PZB55" s="1349"/>
      <c r="PZC55" s="1349"/>
      <c r="PZD55" s="1349"/>
      <c r="PZE55" s="1349"/>
      <c r="PZF55" s="1349"/>
      <c r="PZG55" s="1349"/>
      <c r="PZH55" s="1349"/>
      <c r="PZI55" s="1349"/>
      <c r="PZJ55" s="1349"/>
      <c r="PZK55" s="1349"/>
      <c r="PZL55" s="1349"/>
      <c r="PZM55" s="1349"/>
      <c r="PZN55" s="1349"/>
      <c r="PZO55" s="1349"/>
      <c r="PZP55" s="1349"/>
      <c r="PZQ55" s="1349"/>
      <c r="PZR55" s="1349"/>
      <c r="PZS55" s="1349"/>
      <c r="PZT55" s="1349"/>
      <c r="PZU55" s="1349"/>
      <c r="PZV55" s="1349"/>
      <c r="PZW55" s="1349"/>
      <c r="PZX55" s="1349"/>
      <c r="PZY55" s="1349"/>
      <c r="PZZ55" s="1349"/>
      <c r="QAA55" s="1349"/>
      <c r="QAB55" s="1349"/>
      <c r="QAC55" s="1349"/>
      <c r="QAD55" s="1349"/>
      <c r="QAE55" s="1349"/>
      <c r="QAF55" s="1349"/>
      <c r="QAG55" s="1349"/>
      <c r="QAH55" s="1349"/>
      <c r="QAI55" s="1349"/>
      <c r="QAJ55" s="1349"/>
      <c r="QAK55" s="1349"/>
      <c r="QAL55" s="1349"/>
      <c r="QAM55" s="1349"/>
      <c r="QAN55" s="1349"/>
      <c r="QAO55" s="1349"/>
      <c r="QAP55" s="1349"/>
      <c r="QAQ55" s="1349"/>
      <c r="QAR55" s="1349"/>
      <c r="QAS55" s="1349"/>
      <c r="QAT55" s="1349"/>
      <c r="QAU55" s="1349"/>
      <c r="QAV55" s="1349"/>
      <c r="QAW55" s="1349"/>
      <c r="QAX55" s="1349"/>
      <c r="QAY55" s="1349"/>
      <c r="QAZ55" s="1349"/>
      <c r="QBA55" s="1349"/>
      <c r="QBB55" s="1349"/>
      <c r="QBC55" s="1349"/>
      <c r="QBD55" s="1349"/>
      <c r="QBE55" s="1349"/>
      <c r="QBF55" s="1349"/>
      <c r="QBG55" s="1349"/>
      <c r="QBH55" s="1349"/>
      <c r="QBI55" s="1349"/>
      <c r="QBJ55" s="1349"/>
      <c r="QBK55" s="1349"/>
      <c r="QBL55" s="1349"/>
      <c r="QBM55" s="1349"/>
      <c r="QBN55" s="1349"/>
      <c r="QBO55" s="1349"/>
      <c r="QBP55" s="1349"/>
      <c r="QBQ55" s="1349"/>
      <c r="QBR55" s="1349"/>
      <c r="QBS55" s="1349"/>
      <c r="QBT55" s="1349"/>
      <c r="QBU55" s="1349"/>
      <c r="QBV55" s="1349"/>
      <c r="QBW55" s="1349"/>
      <c r="QBX55" s="1349"/>
      <c r="QBY55" s="1349"/>
      <c r="QBZ55" s="1349"/>
      <c r="QCA55" s="1349"/>
      <c r="QCB55" s="1349"/>
      <c r="QCC55" s="1349"/>
      <c r="QCD55" s="1349"/>
      <c r="QCE55" s="1349"/>
      <c r="QCF55" s="1349"/>
      <c r="QCG55" s="1349"/>
      <c r="QCH55" s="1349"/>
      <c r="QCI55" s="1349"/>
      <c r="QCJ55" s="1349"/>
      <c r="QCK55" s="1349"/>
      <c r="QCL55" s="1349"/>
      <c r="QCM55" s="1349"/>
      <c r="QCN55" s="1349"/>
      <c r="QCO55" s="1349"/>
      <c r="QCP55" s="1349"/>
      <c r="QCQ55" s="1349"/>
      <c r="QCR55" s="1349"/>
      <c r="QCS55" s="1349"/>
      <c r="QCT55" s="1349"/>
      <c r="QCU55" s="1349"/>
      <c r="QCV55" s="1349"/>
      <c r="QCW55" s="1349"/>
      <c r="QCX55" s="1349"/>
      <c r="QCY55" s="1349"/>
      <c r="QCZ55" s="1349"/>
      <c r="QDA55" s="1349"/>
      <c r="QDB55" s="1349"/>
      <c r="QDC55" s="1349"/>
      <c r="QDD55" s="1349"/>
      <c r="QDE55" s="1349"/>
      <c r="QDF55" s="1349"/>
      <c r="QDG55" s="1349"/>
      <c r="QDH55" s="1349"/>
      <c r="QDI55" s="1349"/>
      <c r="QDJ55" s="1349"/>
      <c r="QDK55" s="1349"/>
      <c r="QDL55" s="1349"/>
      <c r="QDM55" s="1349"/>
      <c r="QDN55" s="1349"/>
      <c r="QDO55" s="1349"/>
      <c r="QDP55" s="1349"/>
      <c r="QDQ55" s="1349"/>
      <c r="QDR55" s="1349"/>
      <c r="QDS55" s="1349"/>
      <c r="QDT55" s="1349"/>
      <c r="QDU55" s="1349"/>
      <c r="QDV55" s="1349"/>
      <c r="QDW55" s="1349"/>
      <c r="QDX55" s="1349"/>
      <c r="QDY55" s="1349"/>
      <c r="QDZ55" s="1349"/>
      <c r="QEA55" s="1349"/>
      <c r="QEB55" s="1349"/>
      <c r="QEC55" s="1349"/>
      <c r="QED55" s="1349"/>
      <c r="QEE55" s="1349"/>
      <c r="QEF55" s="1349"/>
      <c r="QEG55" s="1349"/>
      <c r="QEH55" s="1349"/>
      <c r="QEI55" s="1349"/>
      <c r="QEJ55" s="1349"/>
      <c r="QEK55" s="1349"/>
      <c r="QEL55" s="1349"/>
      <c r="QEM55" s="1349"/>
      <c r="QEN55" s="1349"/>
      <c r="QEO55" s="1349"/>
      <c r="QEP55" s="1349"/>
      <c r="QEQ55" s="1349"/>
      <c r="QER55" s="1349"/>
      <c r="QES55" s="1349"/>
      <c r="QET55" s="1349"/>
      <c r="QEU55" s="1349"/>
      <c r="QEV55" s="1349"/>
      <c r="QEW55" s="1349"/>
      <c r="QEX55" s="1349"/>
      <c r="QEY55" s="1349"/>
      <c r="QEZ55" s="1349"/>
      <c r="QFA55" s="1349"/>
      <c r="QFB55" s="1349"/>
      <c r="QFC55" s="1349"/>
      <c r="QFD55" s="1349"/>
      <c r="QFE55" s="1349"/>
      <c r="QFF55" s="1349"/>
      <c r="QFG55" s="1349"/>
      <c r="QFH55" s="1349"/>
      <c r="QFI55" s="1349"/>
      <c r="QFJ55" s="1349"/>
      <c r="QFK55" s="1349"/>
      <c r="QFL55" s="1349"/>
      <c r="QFM55" s="1349"/>
      <c r="QFN55" s="1349"/>
      <c r="QFO55" s="1349"/>
      <c r="QFP55" s="1349"/>
      <c r="QFQ55" s="1349"/>
      <c r="QFR55" s="1349"/>
      <c r="QFS55" s="1349"/>
      <c r="QFT55" s="1349"/>
      <c r="QFU55" s="1349"/>
      <c r="QFV55" s="1349"/>
      <c r="QFW55" s="1349"/>
      <c r="QFX55" s="1349"/>
      <c r="QFY55" s="1349"/>
      <c r="QFZ55" s="1349"/>
      <c r="QGA55" s="1349"/>
      <c r="QGB55" s="1349"/>
      <c r="QGC55" s="1349"/>
      <c r="QGD55" s="1349"/>
      <c r="QGE55" s="1349"/>
      <c r="QGF55" s="1349"/>
      <c r="QGG55" s="1349"/>
      <c r="QGH55" s="1349"/>
      <c r="QGI55" s="1349"/>
      <c r="QGJ55" s="1349"/>
      <c r="QGK55" s="1349"/>
      <c r="QGL55" s="1349"/>
      <c r="QGM55" s="1349"/>
      <c r="QGN55" s="1349"/>
      <c r="QGO55" s="1349"/>
      <c r="QGP55" s="1349"/>
      <c r="QGQ55" s="1349"/>
      <c r="QGR55" s="1349"/>
      <c r="QGS55" s="1349"/>
      <c r="QGT55" s="1349"/>
      <c r="QGU55" s="1349"/>
      <c r="QGV55" s="1349"/>
      <c r="QGW55" s="1349"/>
      <c r="QGX55" s="1349"/>
      <c r="QGY55" s="1349"/>
      <c r="QGZ55" s="1349"/>
      <c r="QHA55" s="1349"/>
      <c r="QHB55" s="1349"/>
      <c r="QHC55" s="1349"/>
      <c r="QHD55" s="1349"/>
      <c r="QHE55" s="1349"/>
      <c r="QHF55" s="1349"/>
      <c r="QHG55" s="1349"/>
      <c r="QHH55" s="1349"/>
      <c r="QHI55" s="1349"/>
      <c r="QHJ55" s="1349"/>
      <c r="QHK55" s="1349"/>
      <c r="QHL55" s="1349"/>
      <c r="QHM55" s="1349"/>
      <c r="QHN55" s="1349"/>
      <c r="QHO55" s="1349"/>
      <c r="QHP55" s="1349"/>
      <c r="QHQ55" s="1349"/>
      <c r="QHR55" s="1349"/>
      <c r="QHS55" s="1349"/>
      <c r="QHT55" s="1349"/>
      <c r="QHU55" s="1349"/>
      <c r="QHV55" s="1349"/>
      <c r="QHW55" s="1349"/>
      <c r="QHX55" s="1349"/>
      <c r="QHY55" s="1349"/>
      <c r="QHZ55" s="1349"/>
      <c r="QIA55" s="1349"/>
      <c r="QIB55" s="1349"/>
      <c r="QIC55" s="1349"/>
      <c r="QID55" s="1349"/>
      <c r="QIE55" s="1349"/>
      <c r="QIF55" s="1349"/>
      <c r="QIG55" s="1349"/>
      <c r="QIH55" s="1349"/>
      <c r="QII55" s="1349"/>
      <c r="QIJ55" s="1349"/>
      <c r="QIK55" s="1349"/>
      <c r="QIL55" s="1349"/>
      <c r="QIM55" s="1349"/>
      <c r="QIN55" s="1349"/>
      <c r="QIO55" s="1349"/>
      <c r="QIP55" s="1349"/>
      <c r="QIQ55" s="1349"/>
      <c r="QIR55" s="1349"/>
      <c r="QIS55" s="1349"/>
      <c r="QIT55" s="1349"/>
      <c r="QIU55" s="1349"/>
      <c r="QIV55" s="1349"/>
      <c r="QIW55" s="1349"/>
      <c r="QIX55" s="1349"/>
      <c r="QIY55" s="1349"/>
      <c r="QIZ55" s="1349"/>
      <c r="QJA55" s="1349"/>
      <c r="QJB55" s="1349"/>
      <c r="QJC55" s="1349"/>
      <c r="QJD55" s="1349"/>
      <c r="QJE55" s="1349"/>
      <c r="QJF55" s="1349"/>
      <c r="QJG55" s="1349"/>
      <c r="QJH55" s="1349"/>
      <c r="QJI55" s="1349"/>
      <c r="QJJ55" s="1349"/>
      <c r="QJK55" s="1349"/>
      <c r="QJL55" s="1349"/>
      <c r="QJM55" s="1349"/>
      <c r="QJN55" s="1349"/>
      <c r="QJO55" s="1349"/>
      <c r="QJP55" s="1349"/>
      <c r="QJQ55" s="1349"/>
      <c r="QJR55" s="1349"/>
      <c r="QJS55" s="1349"/>
      <c r="QJT55" s="1349"/>
      <c r="QJU55" s="1349"/>
      <c r="QJV55" s="1349"/>
      <c r="QJW55" s="1349"/>
      <c r="QJX55" s="1349"/>
      <c r="QJY55" s="1349"/>
      <c r="QJZ55" s="1349"/>
      <c r="QKA55" s="1349"/>
      <c r="QKB55" s="1349"/>
      <c r="QKC55" s="1349"/>
      <c r="QKD55" s="1349"/>
      <c r="QKE55" s="1349"/>
      <c r="QKF55" s="1349"/>
      <c r="QKG55" s="1349"/>
      <c r="QKH55" s="1349"/>
      <c r="QKI55" s="1349"/>
      <c r="QKJ55" s="1349"/>
      <c r="QKK55" s="1349"/>
      <c r="QKL55" s="1349"/>
      <c r="QKM55" s="1349"/>
      <c r="QKN55" s="1349"/>
      <c r="QKO55" s="1349"/>
      <c r="QKP55" s="1349"/>
      <c r="QKQ55" s="1349"/>
      <c r="QKR55" s="1349"/>
      <c r="QKS55" s="1349"/>
      <c r="QKT55" s="1349"/>
      <c r="QKU55" s="1349"/>
      <c r="QKV55" s="1349"/>
      <c r="QKW55" s="1349"/>
      <c r="QKX55" s="1349"/>
      <c r="QKY55" s="1349"/>
      <c r="QKZ55" s="1349"/>
      <c r="QLA55" s="1349"/>
      <c r="QLB55" s="1349"/>
      <c r="QLC55" s="1349"/>
      <c r="QLD55" s="1349"/>
      <c r="QLE55" s="1349"/>
      <c r="QLF55" s="1349"/>
      <c r="QLG55" s="1349"/>
      <c r="QLH55" s="1349"/>
      <c r="QLI55" s="1349"/>
      <c r="QLJ55" s="1349"/>
      <c r="QLK55" s="1349"/>
      <c r="QLL55" s="1349"/>
      <c r="QLM55" s="1349"/>
      <c r="QLN55" s="1349"/>
      <c r="QLO55" s="1349"/>
      <c r="QLP55" s="1349"/>
      <c r="QLQ55" s="1349"/>
      <c r="QLR55" s="1349"/>
      <c r="QLS55" s="1349"/>
      <c r="QLT55" s="1349"/>
      <c r="QLU55" s="1349"/>
      <c r="QLV55" s="1349"/>
      <c r="QLW55" s="1349"/>
      <c r="QLX55" s="1349"/>
      <c r="QLY55" s="1349"/>
      <c r="QLZ55" s="1349"/>
      <c r="QMA55" s="1349"/>
      <c r="QMB55" s="1349"/>
      <c r="QMC55" s="1349"/>
      <c r="QMD55" s="1349"/>
      <c r="QME55" s="1349"/>
      <c r="QMF55" s="1349"/>
      <c r="QMG55" s="1349"/>
      <c r="QMH55" s="1349"/>
      <c r="QMI55" s="1349"/>
      <c r="QMJ55" s="1349"/>
      <c r="QMK55" s="1349"/>
      <c r="QML55" s="1349"/>
      <c r="QMM55" s="1349"/>
      <c r="QMN55" s="1349"/>
      <c r="QMO55" s="1349"/>
      <c r="QMP55" s="1349"/>
      <c r="QMQ55" s="1349"/>
      <c r="QMR55" s="1349"/>
      <c r="QMS55" s="1349"/>
      <c r="QMT55" s="1349"/>
      <c r="QMU55" s="1349"/>
      <c r="QMV55" s="1349"/>
      <c r="QMW55" s="1349"/>
      <c r="QMX55" s="1349"/>
      <c r="QMY55" s="1349"/>
      <c r="QMZ55" s="1349"/>
      <c r="QNA55" s="1349"/>
      <c r="QNB55" s="1349"/>
      <c r="QNC55" s="1349"/>
      <c r="QND55" s="1349"/>
      <c r="QNE55" s="1349"/>
      <c r="QNF55" s="1349"/>
      <c r="QNG55" s="1349"/>
      <c r="QNH55" s="1349"/>
      <c r="QNI55" s="1349"/>
      <c r="QNJ55" s="1349"/>
      <c r="QNK55" s="1349"/>
      <c r="QNL55" s="1349"/>
      <c r="QNM55" s="1349"/>
      <c r="QNN55" s="1349"/>
      <c r="QNO55" s="1349"/>
      <c r="QNP55" s="1349"/>
      <c r="QNQ55" s="1349"/>
      <c r="QNR55" s="1349"/>
      <c r="QNS55" s="1349"/>
      <c r="QNT55" s="1349"/>
      <c r="QNU55" s="1349"/>
      <c r="QNV55" s="1349"/>
      <c r="QNW55" s="1349"/>
      <c r="QNX55" s="1349"/>
      <c r="QNY55" s="1349"/>
      <c r="QNZ55" s="1349"/>
      <c r="QOA55" s="1349"/>
      <c r="QOB55" s="1349"/>
      <c r="QOC55" s="1349"/>
      <c r="QOD55" s="1349"/>
      <c r="QOE55" s="1349"/>
      <c r="QOF55" s="1349"/>
      <c r="QOG55" s="1349"/>
      <c r="QOH55" s="1349"/>
      <c r="QOI55" s="1349"/>
      <c r="QOJ55" s="1349"/>
      <c r="QOK55" s="1349"/>
      <c r="QOL55" s="1349"/>
      <c r="QOM55" s="1349"/>
      <c r="QON55" s="1349"/>
      <c r="QOO55" s="1349"/>
      <c r="QOP55" s="1349"/>
      <c r="QOQ55" s="1349"/>
      <c r="QOR55" s="1349"/>
      <c r="QOS55" s="1349"/>
      <c r="QOT55" s="1349"/>
      <c r="QOU55" s="1349"/>
      <c r="QOV55" s="1349"/>
      <c r="QOW55" s="1349"/>
      <c r="QOX55" s="1349"/>
      <c r="QOY55" s="1349"/>
      <c r="QOZ55" s="1349"/>
      <c r="QPA55" s="1349"/>
      <c r="QPB55" s="1349"/>
      <c r="QPC55" s="1349"/>
      <c r="QPD55" s="1349"/>
      <c r="QPE55" s="1349"/>
      <c r="QPF55" s="1349"/>
      <c r="QPG55" s="1349"/>
      <c r="QPH55" s="1349"/>
      <c r="QPI55" s="1349"/>
      <c r="QPJ55" s="1349"/>
      <c r="QPK55" s="1349"/>
      <c r="QPL55" s="1349"/>
      <c r="QPM55" s="1349"/>
      <c r="QPN55" s="1349"/>
      <c r="QPO55" s="1349"/>
      <c r="QPP55" s="1349"/>
      <c r="QPQ55" s="1349"/>
      <c r="QPR55" s="1349"/>
      <c r="QPS55" s="1349"/>
      <c r="QPT55" s="1349"/>
      <c r="QPU55" s="1349"/>
      <c r="QPV55" s="1349"/>
      <c r="QPW55" s="1349"/>
      <c r="QPX55" s="1349"/>
      <c r="QPY55" s="1349"/>
      <c r="QPZ55" s="1349"/>
      <c r="QQA55" s="1349"/>
      <c r="QQB55" s="1349"/>
      <c r="QQC55" s="1349"/>
      <c r="QQD55" s="1349"/>
      <c r="QQE55" s="1349"/>
      <c r="QQF55" s="1349"/>
      <c r="QQG55" s="1349"/>
      <c r="QQH55" s="1349"/>
      <c r="QQI55" s="1349"/>
      <c r="QQJ55" s="1349"/>
      <c r="QQK55" s="1349"/>
      <c r="QQL55" s="1349"/>
      <c r="QQM55" s="1349"/>
      <c r="QQN55" s="1349"/>
      <c r="QQO55" s="1349"/>
      <c r="QQP55" s="1349"/>
      <c r="QQQ55" s="1349"/>
      <c r="QQR55" s="1349"/>
      <c r="QQS55" s="1349"/>
      <c r="QQT55" s="1349"/>
      <c r="QQU55" s="1349"/>
      <c r="QQV55" s="1349"/>
      <c r="QQW55" s="1349"/>
      <c r="QQX55" s="1349"/>
      <c r="QQY55" s="1349"/>
      <c r="QQZ55" s="1349"/>
      <c r="QRA55" s="1349"/>
      <c r="QRB55" s="1349"/>
      <c r="QRC55" s="1349"/>
      <c r="QRD55" s="1349"/>
      <c r="QRE55" s="1349"/>
      <c r="QRF55" s="1349"/>
      <c r="QRG55" s="1349"/>
      <c r="QRH55" s="1349"/>
      <c r="QRI55" s="1349"/>
      <c r="QRJ55" s="1349"/>
      <c r="QRK55" s="1349"/>
      <c r="QRL55" s="1349"/>
      <c r="QRM55" s="1349"/>
      <c r="QRN55" s="1349"/>
      <c r="QRO55" s="1349"/>
      <c r="QRP55" s="1349"/>
      <c r="QRQ55" s="1349"/>
      <c r="QRR55" s="1349"/>
      <c r="QRS55" s="1349"/>
      <c r="QRT55" s="1349"/>
      <c r="QRU55" s="1349"/>
      <c r="QRV55" s="1349"/>
      <c r="QRW55" s="1349"/>
      <c r="QRX55" s="1349"/>
      <c r="QRY55" s="1349"/>
      <c r="QRZ55" s="1349"/>
      <c r="QSA55" s="1349"/>
      <c r="QSB55" s="1349"/>
      <c r="QSC55" s="1349"/>
      <c r="QSD55" s="1349"/>
      <c r="QSE55" s="1349"/>
      <c r="QSF55" s="1349"/>
      <c r="QSG55" s="1349"/>
      <c r="QSH55" s="1349"/>
      <c r="QSI55" s="1349"/>
      <c r="QSJ55" s="1349"/>
      <c r="QSK55" s="1349"/>
      <c r="QSL55" s="1349"/>
      <c r="QSM55" s="1349"/>
      <c r="QSN55" s="1349"/>
      <c r="QSO55" s="1349"/>
      <c r="QSP55" s="1349"/>
      <c r="QSQ55" s="1349"/>
      <c r="QSR55" s="1349"/>
      <c r="QSS55" s="1349"/>
      <c r="QST55" s="1349"/>
      <c r="QSU55" s="1349"/>
      <c r="QSV55" s="1349"/>
      <c r="QSW55" s="1349"/>
      <c r="QSX55" s="1349"/>
      <c r="QSY55" s="1349"/>
      <c r="QSZ55" s="1349"/>
      <c r="QTA55" s="1349"/>
      <c r="QTB55" s="1349"/>
      <c r="QTC55" s="1349"/>
      <c r="QTD55" s="1349"/>
      <c r="QTE55" s="1349"/>
      <c r="QTF55" s="1349"/>
      <c r="QTG55" s="1349"/>
      <c r="QTH55" s="1349"/>
      <c r="QTI55" s="1349"/>
      <c r="QTJ55" s="1349"/>
      <c r="QTK55" s="1349"/>
      <c r="QTL55" s="1349"/>
      <c r="QTM55" s="1349"/>
      <c r="QTN55" s="1349"/>
      <c r="QTO55" s="1349"/>
      <c r="QTP55" s="1349"/>
      <c r="QTQ55" s="1349"/>
      <c r="QTR55" s="1349"/>
      <c r="QTS55" s="1349"/>
      <c r="QTT55" s="1349"/>
      <c r="QTU55" s="1349"/>
      <c r="QTV55" s="1349"/>
      <c r="QTW55" s="1349"/>
      <c r="QTX55" s="1349"/>
      <c r="QTY55" s="1349"/>
      <c r="QTZ55" s="1349"/>
      <c r="QUA55" s="1349"/>
      <c r="QUB55" s="1349"/>
      <c r="QUC55" s="1349"/>
      <c r="QUD55" s="1349"/>
      <c r="QUE55" s="1349"/>
      <c r="QUF55" s="1349"/>
      <c r="QUG55" s="1349"/>
      <c r="QUH55" s="1349"/>
      <c r="QUI55" s="1349"/>
      <c r="QUJ55" s="1349"/>
      <c r="QUK55" s="1349"/>
      <c r="QUL55" s="1349"/>
      <c r="QUM55" s="1349"/>
      <c r="QUN55" s="1349"/>
      <c r="QUO55" s="1349"/>
      <c r="QUP55" s="1349"/>
      <c r="QUQ55" s="1349"/>
      <c r="QUR55" s="1349"/>
      <c r="QUS55" s="1349"/>
      <c r="QUT55" s="1349"/>
      <c r="QUU55" s="1349"/>
      <c r="QUV55" s="1349"/>
      <c r="QUW55" s="1349"/>
      <c r="QUX55" s="1349"/>
      <c r="QUY55" s="1349"/>
      <c r="QUZ55" s="1349"/>
      <c r="QVA55" s="1349"/>
      <c r="QVB55" s="1349"/>
      <c r="QVC55" s="1349"/>
      <c r="QVD55" s="1349"/>
      <c r="QVE55" s="1349"/>
      <c r="QVF55" s="1349"/>
      <c r="QVG55" s="1349"/>
      <c r="QVH55" s="1349"/>
      <c r="QVI55" s="1349"/>
      <c r="QVJ55" s="1349"/>
      <c r="QVK55" s="1349"/>
      <c r="QVL55" s="1349"/>
      <c r="QVM55" s="1349"/>
      <c r="QVN55" s="1349"/>
      <c r="QVO55" s="1349"/>
      <c r="QVP55" s="1349"/>
      <c r="QVQ55" s="1349"/>
      <c r="QVR55" s="1349"/>
      <c r="QVS55" s="1349"/>
      <c r="QVT55" s="1349"/>
      <c r="QVU55" s="1349"/>
      <c r="QVV55" s="1349"/>
      <c r="QVW55" s="1349"/>
      <c r="QVX55" s="1349"/>
      <c r="QVY55" s="1349"/>
      <c r="QVZ55" s="1349"/>
      <c r="QWA55" s="1349"/>
      <c r="QWB55" s="1349"/>
      <c r="QWC55" s="1349"/>
      <c r="QWD55" s="1349"/>
      <c r="QWE55" s="1349"/>
      <c r="QWF55" s="1349"/>
      <c r="QWG55" s="1349"/>
      <c r="QWH55" s="1349"/>
      <c r="QWI55" s="1349"/>
      <c r="QWJ55" s="1349"/>
      <c r="QWK55" s="1349"/>
      <c r="QWL55" s="1349"/>
      <c r="QWM55" s="1349"/>
      <c r="QWN55" s="1349"/>
      <c r="QWO55" s="1349"/>
      <c r="QWP55" s="1349"/>
      <c r="QWQ55" s="1349"/>
      <c r="QWR55" s="1349"/>
      <c r="QWS55" s="1349"/>
      <c r="QWT55" s="1349"/>
      <c r="QWU55" s="1349"/>
      <c r="QWV55" s="1349"/>
      <c r="QWW55" s="1349"/>
      <c r="QWX55" s="1349"/>
      <c r="QWY55" s="1349"/>
      <c r="QWZ55" s="1349"/>
      <c r="QXA55" s="1349"/>
      <c r="QXB55" s="1349"/>
      <c r="QXC55" s="1349"/>
      <c r="QXD55" s="1349"/>
      <c r="QXE55" s="1349"/>
      <c r="QXF55" s="1349"/>
      <c r="QXG55" s="1349"/>
      <c r="QXH55" s="1349"/>
      <c r="QXI55" s="1349"/>
      <c r="QXJ55" s="1349"/>
      <c r="QXK55" s="1349"/>
      <c r="QXL55" s="1349"/>
      <c r="QXM55" s="1349"/>
      <c r="QXN55" s="1349"/>
      <c r="QXO55" s="1349"/>
      <c r="QXP55" s="1349"/>
      <c r="QXQ55" s="1349"/>
      <c r="QXR55" s="1349"/>
      <c r="QXS55" s="1349"/>
      <c r="QXT55" s="1349"/>
      <c r="QXU55" s="1349"/>
      <c r="QXV55" s="1349"/>
      <c r="QXW55" s="1349"/>
      <c r="QXX55" s="1349"/>
      <c r="QXY55" s="1349"/>
      <c r="QXZ55" s="1349"/>
      <c r="QYA55" s="1349"/>
      <c r="QYB55" s="1349"/>
      <c r="QYC55" s="1349"/>
      <c r="QYD55" s="1349"/>
      <c r="QYE55" s="1349"/>
      <c r="QYF55" s="1349"/>
      <c r="QYG55" s="1349"/>
      <c r="QYH55" s="1349"/>
      <c r="QYI55" s="1349"/>
      <c r="QYJ55" s="1349"/>
      <c r="QYK55" s="1349"/>
      <c r="QYL55" s="1349"/>
      <c r="QYM55" s="1349"/>
      <c r="QYN55" s="1349"/>
      <c r="QYO55" s="1349"/>
      <c r="QYP55" s="1349"/>
      <c r="QYQ55" s="1349"/>
      <c r="QYR55" s="1349"/>
      <c r="QYS55" s="1349"/>
      <c r="QYT55" s="1349"/>
      <c r="QYU55" s="1349"/>
      <c r="QYV55" s="1349"/>
      <c r="QYW55" s="1349"/>
      <c r="QYX55" s="1349"/>
      <c r="QYY55" s="1349"/>
      <c r="QYZ55" s="1349"/>
      <c r="QZA55" s="1349"/>
      <c r="QZB55" s="1349"/>
      <c r="QZC55" s="1349"/>
      <c r="QZD55" s="1349"/>
      <c r="QZE55" s="1349"/>
      <c r="QZF55" s="1349"/>
      <c r="QZG55" s="1349"/>
      <c r="QZH55" s="1349"/>
      <c r="QZI55" s="1349"/>
      <c r="QZJ55" s="1349"/>
      <c r="QZK55" s="1349"/>
      <c r="QZL55" s="1349"/>
      <c r="QZM55" s="1349"/>
      <c r="QZN55" s="1349"/>
      <c r="QZO55" s="1349"/>
      <c r="QZP55" s="1349"/>
      <c r="QZQ55" s="1349"/>
      <c r="QZR55" s="1349"/>
      <c r="QZS55" s="1349"/>
      <c r="QZT55" s="1349"/>
      <c r="QZU55" s="1349"/>
      <c r="QZV55" s="1349"/>
      <c r="QZW55" s="1349"/>
      <c r="QZX55" s="1349"/>
      <c r="QZY55" s="1349"/>
      <c r="QZZ55" s="1349"/>
      <c r="RAA55" s="1349"/>
      <c r="RAB55" s="1349"/>
      <c r="RAC55" s="1349"/>
      <c r="RAD55" s="1349"/>
      <c r="RAE55" s="1349"/>
      <c r="RAF55" s="1349"/>
      <c r="RAG55" s="1349"/>
      <c r="RAH55" s="1349"/>
      <c r="RAI55" s="1349"/>
      <c r="RAJ55" s="1349"/>
      <c r="RAK55" s="1349"/>
      <c r="RAL55" s="1349"/>
      <c r="RAM55" s="1349"/>
      <c r="RAN55" s="1349"/>
      <c r="RAO55" s="1349"/>
      <c r="RAP55" s="1349"/>
      <c r="RAQ55" s="1349"/>
      <c r="RAR55" s="1349"/>
      <c r="RAS55" s="1349"/>
      <c r="RAT55" s="1349"/>
      <c r="RAU55" s="1349"/>
      <c r="RAV55" s="1349"/>
      <c r="RAW55" s="1349"/>
      <c r="RAX55" s="1349"/>
      <c r="RAY55" s="1349"/>
      <c r="RAZ55" s="1349"/>
      <c r="RBA55" s="1349"/>
      <c r="RBB55" s="1349"/>
      <c r="RBC55" s="1349"/>
      <c r="RBD55" s="1349"/>
      <c r="RBE55" s="1349"/>
      <c r="RBF55" s="1349"/>
      <c r="RBG55" s="1349"/>
      <c r="RBH55" s="1349"/>
      <c r="RBI55" s="1349"/>
      <c r="RBJ55" s="1349"/>
      <c r="RBK55" s="1349"/>
      <c r="RBL55" s="1349"/>
      <c r="RBM55" s="1349"/>
      <c r="RBN55" s="1349"/>
      <c r="RBO55" s="1349"/>
      <c r="RBP55" s="1349"/>
      <c r="RBQ55" s="1349"/>
      <c r="RBR55" s="1349"/>
      <c r="RBS55" s="1349"/>
      <c r="RBT55" s="1349"/>
      <c r="RBU55" s="1349"/>
      <c r="RBV55" s="1349"/>
      <c r="RBW55" s="1349"/>
      <c r="RBX55" s="1349"/>
      <c r="RBY55" s="1349"/>
      <c r="RBZ55" s="1349"/>
      <c r="RCA55" s="1349"/>
      <c r="RCB55" s="1349"/>
      <c r="RCC55" s="1349"/>
      <c r="RCD55" s="1349"/>
      <c r="RCE55" s="1349"/>
      <c r="RCF55" s="1349"/>
      <c r="RCG55" s="1349"/>
      <c r="RCH55" s="1349"/>
      <c r="RCI55" s="1349"/>
      <c r="RCJ55" s="1349"/>
      <c r="RCK55" s="1349"/>
      <c r="RCL55" s="1349"/>
      <c r="RCM55" s="1349"/>
      <c r="RCN55" s="1349"/>
      <c r="RCO55" s="1349"/>
      <c r="RCP55" s="1349"/>
      <c r="RCQ55" s="1349"/>
      <c r="RCR55" s="1349"/>
      <c r="RCS55" s="1349"/>
      <c r="RCT55" s="1349"/>
      <c r="RCU55" s="1349"/>
      <c r="RCV55" s="1349"/>
      <c r="RCW55" s="1349"/>
      <c r="RCX55" s="1349"/>
      <c r="RCY55" s="1349"/>
      <c r="RCZ55" s="1349"/>
      <c r="RDA55" s="1349"/>
      <c r="RDB55" s="1349"/>
      <c r="RDC55" s="1349"/>
      <c r="RDD55" s="1349"/>
      <c r="RDE55" s="1349"/>
      <c r="RDF55" s="1349"/>
      <c r="RDG55" s="1349"/>
      <c r="RDH55" s="1349"/>
      <c r="RDI55" s="1349"/>
      <c r="RDJ55" s="1349"/>
      <c r="RDK55" s="1349"/>
      <c r="RDL55" s="1349"/>
      <c r="RDM55" s="1349"/>
      <c r="RDN55" s="1349"/>
      <c r="RDO55" s="1349"/>
      <c r="RDP55" s="1349"/>
      <c r="RDQ55" s="1349"/>
      <c r="RDR55" s="1349"/>
      <c r="RDS55" s="1349"/>
      <c r="RDT55" s="1349"/>
      <c r="RDU55" s="1349"/>
      <c r="RDV55" s="1349"/>
      <c r="RDW55" s="1349"/>
      <c r="RDX55" s="1349"/>
      <c r="RDY55" s="1349"/>
      <c r="RDZ55" s="1349"/>
      <c r="REA55" s="1349"/>
      <c r="REB55" s="1349"/>
      <c r="REC55" s="1349"/>
      <c r="RED55" s="1349"/>
      <c r="REE55" s="1349"/>
      <c r="REF55" s="1349"/>
      <c r="REG55" s="1349"/>
      <c r="REH55" s="1349"/>
      <c r="REI55" s="1349"/>
      <c r="REJ55" s="1349"/>
      <c r="REK55" s="1349"/>
      <c r="REL55" s="1349"/>
      <c r="REM55" s="1349"/>
      <c r="REN55" s="1349"/>
      <c r="REO55" s="1349"/>
      <c r="REP55" s="1349"/>
      <c r="REQ55" s="1349"/>
      <c r="RER55" s="1349"/>
      <c r="RES55" s="1349"/>
      <c r="RET55" s="1349"/>
      <c r="REU55" s="1349"/>
      <c r="REV55" s="1349"/>
      <c r="REW55" s="1349"/>
      <c r="REX55" s="1349"/>
      <c r="REY55" s="1349"/>
      <c r="REZ55" s="1349"/>
      <c r="RFA55" s="1349"/>
      <c r="RFB55" s="1349"/>
      <c r="RFC55" s="1349"/>
      <c r="RFD55" s="1349"/>
      <c r="RFE55" s="1349"/>
      <c r="RFF55" s="1349"/>
      <c r="RFG55" s="1349"/>
      <c r="RFH55" s="1349"/>
      <c r="RFI55" s="1349"/>
      <c r="RFJ55" s="1349"/>
      <c r="RFK55" s="1349"/>
      <c r="RFL55" s="1349"/>
      <c r="RFM55" s="1349"/>
      <c r="RFN55" s="1349"/>
      <c r="RFO55" s="1349"/>
      <c r="RFP55" s="1349"/>
      <c r="RFQ55" s="1349"/>
      <c r="RFR55" s="1349"/>
      <c r="RFS55" s="1349"/>
      <c r="RFT55" s="1349"/>
      <c r="RFU55" s="1349"/>
      <c r="RFV55" s="1349"/>
      <c r="RFW55" s="1349"/>
      <c r="RFX55" s="1349"/>
      <c r="RFY55" s="1349"/>
      <c r="RFZ55" s="1349"/>
      <c r="RGA55" s="1349"/>
      <c r="RGB55" s="1349"/>
      <c r="RGC55" s="1349"/>
      <c r="RGD55" s="1349"/>
      <c r="RGE55" s="1349"/>
      <c r="RGF55" s="1349"/>
      <c r="RGG55" s="1349"/>
      <c r="RGH55" s="1349"/>
      <c r="RGI55" s="1349"/>
      <c r="RGJ55" s="1349"/>
      <c r="RGK55" s="1349"/>
      <c r="RGL55" s="1349"/>
      <c r="RGM55" s="1349"/>
      <c r="RGN55" s="1349"/>
      <c r="RGO55" s="1349"/>
      <c r="RGP55" s="1349"/>
      <c r="RGQ55" s="1349"/>
      <c r="RGR55" s="1349"/>
      <c r="RGS55" s="1349"/>
      <c r="RGT55" s="1349"/>
      <c r="RGU55" s="1349"/>
      <c r="RGV55" s="1349"/>
      <c r="RGW55" s="1349"/>
      <c r="RGX55" s="1349"/>
      <c r="RGY55" s="1349"/>
      <c r="RGZ55" s="1349"/>
      <c r="RHA55" s="1349"/>
      <c r="RHB55" s="1349"/>
      <c r="RHC55" s="1349"/>
      <c r="RHD55" s="1349"/>
      <c r="RHE55" s="1349"/>
      <c r="RHF55" s="1349"/>
      <c r="RHG55" s="1349"/>
      <c r="RHH55" s="1349"/>
      <c r="RHI55" s="1349"/>
      <c r="RHJ55" s="1349"/>
      <c r="RHK55" s="1349"/>
      <c r="RHL55" s="1349"/>
      <c r="RHM55" s="1349"/>
      <c r="RHN55" s="1349"/>
      <c r="RHO55" s="1349"/>
      <c r="RHP55" s="1349"/>
      <c r="RHQ55" s="1349"/>
      <c r="RHR55" s="1349"/>
      <c r="RHS55" s="1349"/>
      <c r="RHT55" s="1349"/>
      <c r="RHU55" s="1349"/>
      <c r="RHV55" s="1349"/>
      <c r="RHW55" s="1349"/>
      <c r="RHX55" s="1349"/>
      <c r="RHY55" s="1349"/>
      <c r="RHZ55" s="1349"/>
      <c r="RIA55" s="1349"/>
      <c r="RIB55" s="1349"/>
      <c r="RIC55" s="1349"/>
      <c r="RID55" s="1349"/>
      <c r="RIE55" s="1349"/>
      <c r="RIF55" s="1349"/>
      <c r="RIG55" s="1349"/>
      <c r="RIH55" s="1349"/>
      <c r="RII55" s="1349"/>
      <c r="RIJ55" s="1349"/>
      <c r="RIK55" s="1349"/>
      <c r="RIL55" s="1349"/>
      <c r="RIM55" s="1349"/>
      <c r="RIN55" s="1349"/>
      <c r="RIO55" s="1349"/>
      <c r="RIP55" s="1349"/>
      <c r="RIQ55" s="1349"/>
      <c r="RIR55" s="1349"/>
      <c r="RIS55" s="1349"/>
      <c r="RIT55" s="1349"/>
      <c r="RIU55" s="1349"/>
      <c r="RIV55" s="1349"/>
      <c r="RIW55" s="1349"/>
      <c r="RIX55" s="1349"/>
      <c r="RIY55" s="1349"/>
      <c r="RIZ55" s="1349"/>
      <c r="RJA55" s="1349"/>
      <c r="RJB55" s="1349"/>
      <c r="RJC55" s="1349"/>
      <c r="RJD55" s="1349"/>
      <c r="RJE55" s="1349"/>
      <c r="RJF55" s="1349"/>
      <c r="RJG55" s="1349"/>
      <c r="RJH55" s="1349"/>
      <c r="RJI55" s="1349"/>
      <c r="RJJ55" s="1349"/>
      <c r="RJK55" s="1349"/>
      <c r="RJL55" s="1349"/>
      <c r="RJM55" s="1349"/>
      <c r="RJN55" s="1349"/>
      <c r="RJO55" s="1349"/>
      <c r="RJP55" s="1349"/>
      <c r="RJQ55" s="1349"/>
      <c r="RJR55" s="1349"/>
      <c r="RJS55" s="1349"/>
      <c r="RJT55" s="1349"/>
      <c r="RJU55" s="1349"/>
      <c r="RJV55" s="1349"/>
      <c r="RJW55" s="1349"/>
      <c r="RJX55" s="1349"/>
      <c r="RJY55" s="1349"/>
      <c r="RJZ55" s="1349"/>
      <c r="RKA55" s="1349"/>
      <c r="RKB55" s="1349"/>
      <c r="RKC55" s="1349"/>
      <c r="RKD55" s="1349"/>
      <c r="RKE55" s="1349"/>
      <c r="RKF55" s="1349"/>
      <c r="RKG55" s="1349"/>
      <c r="RKH55" s="1349"/>
      <c r="RKI55" s="1349"/>
      <c r="RKJ55" s="1349"/>
      <c r="RKK55" s="1349"/>
      <c r="RKL55" s="1349"/>
      <c r="RKM55" s="1349"/>
      <c r="RKN55" s="1349"/>
      <c r="RKO55" s="1349"/>
      <c r="RKP55" s="1349"/>
      <c r="RKQ55" s="1349"/>
      <c r="RKR55" s="1349"/>
      <c r="RKS55" s="1349"/>
      <c r="RKT55" s="1349"/>
      <c r="RKU55" s="1349"/>
      <c r="RKV55" s="1349"/>
      <c r="RKW55" s="1349"/>
      <c r="RKX55" s="1349"/>
      <c r="RKY55" s="1349"/>
      <c r="RKZ55" s="1349"/>
      <c r="RLA55" s="1349"/>
      <c r="RLB55" s="1349"/>
      <c r="RLC55" s="1349"/>
      <c r="RLD55" s="1349"/>
      <c r="RLE55" s="1349"/>
      <c r="RLF55" s="1349"/>
      <c r="RLG55" s="1349"/>
      <c r="RLH55" s="1349"/>
      <c r="RLI55" s="1349"/>
      <c r="RLJ55" s="1349"/>
      <c r="RLK55" s="1349"/>
      <c r="RLL55" s="1349"/>
      <c r="RLM55" s="1349"/>
      <c r="RLN55" s="1349"/>
      <c r="RLO55" s="1349"/>
      <c r="RLP55" s="1349"/>
      <c r="RLQ55" s="1349"/>
      <c r="RLR55" s="1349"/>
      <c r="RLS55" s="1349"/>
      <c r="RLT55" s="1349"/>
      <c r="RLU55" s="1349"/>
      <c r="RLV55" s="1349"/>
      <c r="RLW55" s="1349"/>
      <c r="RLX55" s="1349"/>
      <c r="RLY55" s="1349"/>
      <c r="RLZ55" s="1349"/>
      <c r="RMA55" s="1349"/>
      <c r="RMB55" s="1349"/>
      <c r="RMC55" s="1349"/>
      <c r="RMD55" s="1349"/>
      <c r="RME55" s="1349"/>
      <c r="RMF55" s="1349"/>
      <c r="RMG55" s="1349"/>
      <c r="RMH55" s="1349"/>
      <c r="RMI55" s="1349"/>
      <c r="RMJ55" s="1349"/>
      <c r="RMK55" s="1349"/>
      <c r="RML55" s="1349"/>
      <c r="RMM55" s="1349"/>
      <c r="RMN55" s="1349"/>
      <c r="RMO55" s="1349"/>
      <c r="RMP55" s="1349"/>
      <c r="RMQ55" s="1349"/>
      <c r="RMR55" s="1349"/>
      <c r="RMS55" s="1349"/>
      <c r="RMT55" s="1349"/>
      <c r="RMU55" s="1349"/>
      <c r="RMV55" s="1349"/>
      <c r="RMW55" s="1349"/>
      <c r="RMX55" s="1349"/>
      <c r="RMY55" s="1349"/>
      <c r="RMZ55" s="1349"/>
      <c r="RNA55" s="1349"/>
      <c r="RNB55" s="1349"/>
      <c r="RNC55" s="1349"/>
      <c r="RND55" s="1349"/>
      <c r="RNE55" s="1349"/>
      <c r="RNF55" s="1349"/>
      <c r="RNG55" s="1349"/>
      <c r="RNH55" s="1349"/>
      <c r="RNI55" s="1349"/>
      <c r="RNJ55" s="1349"/>
      <c r="RNK55" s="1349"/>
      <c r="RNL55" s="1349"/>
      <c r="RNM55" s="1349"/>
      <c r="RNN55" s="1349"/>
      <c r="RNO55" s="1349"/>
      <c r="RNP55" s="1349"/>
      <c r="RNQ55" s="1349"/>
      <c r="RNR55" s="1349"/>
      <c r="RNS55" s="1349"/>
      <c r="RNT55" s="1349"/>
      <c r="RNU55" s="1349"/>
      <c r="RNV55" s="1349"/>
      <c r="RNW55" s="1349"/>
      <c r="RNX55" s="1349"/>
      <c r="RNY55" s="1349"/>
      <c r="RNZ55" s="1349"/>
      <c r="ROA55" s="1349"/>
      <c r="ROB55" s="1349"/>
      <c r="ROC55" s="1349"/>
      <c r="ROD55" s="1349"/>
      <c r="ROE55" s="1349"/>
      <c r="ROF55" s="1349"/>
      <c r="ROG55" s="1349"/>
      <c r="ROH55" s="1349"/>
      <c r="ROI55" s="1349"/>
      <c r="ROJ55" s="1349"/>
      <c r="ROK55" s="1349"/>
      <c r="ROL55" s="1349"/>
      <c r="ROM55" s="1349"/>
      <c r="RON55" s="1349"/>
      <c r="ROO55" s="1349"/>
      <c r="ROP55" s="1349"/>
      <c r="ROQ55" s="1349"/>
      <c r="ROR55" s="1349"/>
      <c r="ROS55" s="1349"/>
      <c r="ROT55" s="1349"/>
      <c r="ROU55" s="1349"/>
      <c r="ROV55" s="1349"/>
      <c r="ROW55" s="1349"/>
      <c r="ROX55" s="1349"/>
      <c r="ROY55" s="1349"/>
      <c r="ROZ55" s="1349"/>
      <c r="RPA55" s="1349"/>
      <c r="RPB55" s="1349"/>
      <c r="RPC55" s="1349"/>
      <c r="RPD55" s="1349"/>
      <c r="RPE55" s="1349"/>
      <c r="RPF55" s="1349"/>
      <c r="RPG55" s="1349"/>
      <c r="RPH55" s="1349"/>
      <c r="RPI55" s="1349"/>
      <c r="RPJ55" s="1349"/>
      <c r="RPK55" s="1349"/>
      <c r="RPL55" s="1349"/>
      <c r="RPM55" s="1349"/>
      <c r="RPN55" s="1349"/>
      <c r="RPO55" s="1349"/>
      <c r="RPP55" s="1349"/>
      <c r="RPQ55" s="1349"/>
      <c r="RPR55" s="1349"/>
      <c r="RPS55" s="1349"/>
      <c r="RPT55" s="1349"/>
      <c r="RPU55" s="1349"/>
      <c r="RPV55" s="1349"/>
      <c r="RPW55" s="1349"/>
      <c r="RPX55" s="1349"/>
      <c r="RPY55" s="1349"/>
      <c r="RPZ55" s="1349"/>
      <c r="RQA55" s="1349"/>
      <c r="RQB55" s="1349"/>
      <c r="RQC55" s="1349"/>
      <c r="RQD55" s="1349"/>
      <c r="RQE55" s="1349"/>
      <c r="RQF55" s="1349"/>
      <c r="RQG55" s="1349"/>
      <c r="RQH55" s="1349"/>
      <c r="RQI55" s="1349"/>
      <c r="RQJ55" s="1349"/>
      <c r="RQK55" s="1349"/>
      <c r="RQL55" s="1349"/>
      <c r="RQM55" s="1349"/>
      <c r="RQN55" s="1349"/>
      <c r="RQO55" s="1349"/>
      <c r="RQP55" s="1349"/>
      <c r="RQQ55" s="1349"/>
      <c r="RQR55" s="1349"/>
      <c r="RQS55" s="1349"/>
      <c r="RQT55" s="1349"/>
      <c r="RQU55" s="1349"/>
      <c r="RQV55" s="1349"/>
      <c r="RQW55" s="1349"/>
      <c r="RQX55" s="1349"/>
      <c r="RQY55" s="1349"/>
      <c r="RQZ55" s="1349"/>
      <c r="RRA55" s="1349"/>
      <c r="RRB55" s="1349"/>
      <c r="RRC55" s="1349"/>
      <c r="RRD55" s="1349"/>
      <c r="RRE55" s="1349"/>
      <c r="RRF55" s="1349"/>
      <c r="RRG55" s="1349"/>
      <c r="RRH55" s="1349"/>
      <c r="RRI55" s="1349"/>
      <c r="RRJ55" s="1349"/>
      <c r="RRK55" s="1349"/>
      <c r="RRL55" s="1349"/>
      <c r="RRM55" s="1349"/>
      <c r="RRN55" s="1349"/>
      <c r="RRO55" s="1349"/>
      <c r="RRP55" s="1349"/>
      <c r="RRQ55" s="1349"/>
      <c r="RRR55" s="1349"/>
      <c r="RRS55" s="1349"/>
      <c r="RRT55" s="1349"/>
      <c r="RRU55" s="1349"/>
      <c r="RRV55" s="1349"/>
      <c r="RRW55" s="1349"/>
      <c r="RRX55" s="1349"/>
      <c r="RRY55" s="1349"/>
      <c r="RRZ55" s="1349"/>
      <c r="RSA55" s="1349"/>
      <c r="RSB55" s="1349"/>
      <c r="RSC55" s="1349"/>
      <c r="RSD55" s="1349"/>
      <c r="RSE55" s="1349"/>
      <c r="RSF55" s="1349"/>
      <c r="RSG55" s="1349"/>
      <c r="RSH55" s="1349"/>
      <c r="RSI55" s="1349"/>
      <c r="RSJ55" s="1349"/>
      <c r="RSK55" s="1349"/>
      <c r="RSL55" s="1349"/>
      <c r="RSM55" s="1349"/>
      <c r="RSN55" s="1349"/>
      <c r="RSO55" s="1349"/>
      <c r="RSP55" s="1349"/>
      <c r="RSQ55" s="1349"/>
      <c r="RSR55" s="1349"/>
      <c r="RSS55" s="1349"/>
      <c r="RST55" s="1349"/>
      <c r="RSU55" s="1349"/>
      <c r="RSV55" s="1349"/>
      <c r="RSW55" s="1349"/>
      <c r="RSX55" s="1349"/>
      <c r="RSY55" s="1349"/>
      <c r="RSZ55" s="1349"/>
      <c r="RTA55" s="1349"/>
      <c r="RTB55" s="1349"/>
      <c r="RTC55" s="1349"/>
      <c r="RTD55" s="1349"/>
      <c r="RTE55" s="1349"/>
      <c r="RTF55" s="1349"/>
      <c r="RTG55" s="1349"/>
      <c r="RTH55" s="1349"/>
      <c r="RTI55" s="1349"/>
      <c r="RTJ55" s="1349"/>
      <c r="RTK55" s="1349"/>
      <c r="RTL55" s="1349"/>
      <c r="RTM55" s="1349"/>
      <c r="RTN55" s="1349"/>
      <c r="RTO55" s="1349"/>
      <c r="RTP55" s="1349"/>
      <c r="RTQ55" s="1349"/>
      <c r="RTR55" s="1349"/>
      <c r="RTS55" s="1349"/>
      <c r="RTT55" s="1349"/>
      <c r="RTU55" s="1349"/>
      <c r="RTV55" s="1349"/>
      <c r="RTW55" s="1349"/>
      <c r="RTX55" s="1349"/>
      <c r="RTY55" s="1349"/>
      <c r="RTZ55" s="1349"/>
      <c r="RUA55" s="1349"/>
      <c r="RUB55" s="1349"/>
      <c r="RUC55" s="1349"/>
      <c r="RUD55" s="1349"/>
      <c r="RUE55" s="1349"/>
      <c r="RUF55" s="1349"/>
      <c r="RUG55" s="1349"/>
      <c r="RUH55" s="1349"/>
      <c r="RUI55" s="1349"/>
      <c r="RUJ55" s="1349"/>
      <c r="RUK55" s="1349"/>
      <c r="RUL55" s="1349"/>
      <c r="RUM55" s="1349"/>
      <c r="RUN55" s="1349"/>
      <c r="RUO55" s="1349"/>
      <c r="RUP55" s="1349"/>
      <c r="RUQ55" s="1349"/>
      <c r="RUR55" s="1349"/>
      <c r="RUS55" s="1349"/>
      <c r="RUT55" s="1349"/>
      <c r="RUU55" s="1349"/>
      <c r="RUV55" s="1349"/>
      <c r="RUW55" s="1349"/>
      <c r="RUX55" s="1349"/>
      <c r="RUY55" s="1349"/>
      <c r="RUZ55" s="1349"/>
      <c r="RVA55" s="1349"/>
      <c r="RVB55" s="1349"/>
      <c r="RVC55" s="1349"/>
      <c r="RVD55" s="1349"/>
      <c r="RVE55" s="1349"/>
      <c r="RVF55" s="1349"/>
      <c r="RVG55" s="1349"/>
      <c r="RVH55" s="1349"/>
      <c r="RVI55" s="1349"/>
      <c r="RVJ55" s="1349"/>
      <c r="RVK55" s="1349"/>
      <c r="RVL55" s="1349"/>
      <c r="RVM55" s="1349"/>
      <c r="RVN55" s="1349"/>
      <c r="RVO55" s="1349"/>
      <c r="RVP55" s="1349"/>
      <c r="RVQ55" s="1349"/>
      <c r="RVR55" s="1349"/>
      <c r="RVS55" s="1349"/>
      <c r="RVT55" s="1349"/>
      <c r="RVU55" s="1349"/>
      <c r="RVV55" s="1349"/>
      <c r="RVW55" s="1349"/>
      <c r="RVX55" s="1349"/>
      <c r="RVY55" s="1349"/>
      <c r="RVZ55" s="1349"/>
      <c r="RWA55" s="1349"/>
      <c r="RWB55" s="1349"/>
      <c r="RWC55" s="1349"/>
      <c r="RWD55" s="1349"/>
      <c r="RWE55" s="1349"/>
      <c r="RWF55" s="1349"/>
      <c r="RWG55" s="1349"/>
      <c r="RWH55" s="1349"/>
      <c r="RWI55" s="1349"/>
      <c r="RWJ55" s="1349"/>
      <c r="RWK55" s="1349"/>
      <c r="RWL55" s="1349"/>
      <c r="RWM55" s="1349"/>
      <c r="RWN55" s="1349"/>
      <c r="RWO55" s="1349"/>
      <c r="RWP55" s="1349"/>
      <c r="RWQ55" s="1349"/>
      <c r="RWR55" s="1349"/>
      <c r="RWS55" s="1349"/>
      <c r="RWT55" s="1349"/>
      <c r="RWU55" s="1349"/>
      <c r="RWV55" s="1349"/>
      <c r="RWW55" s="1349"/>
      <c r="RWX55" s="1349"/>
      <c r="RWY55" s="1349"/>
      <c r="RWZ55" s="1349"/>
      <c r="RXA55" s="1349"/>
      <c r="RXB55" s="1349"/>
      <c r="RXC55" s="1349"/>
      <c r="RXD55" s="1349"/>
      <c r="RXE55" s="1349"/>
      <c r="RXF55" s="1349"/>
      <c r="RXG55" s="1349"/>
      <c r="RXH55" s="1349"/>
      <c r="RXI55" s="1349"/>
      <c r="RXJ55" s="1349"/>
      <c r="RXK55" s="1349"/>
      <c r="RXL55" s="1349"/>
      <c r="RXM55" s="1349"/>
      <c r="RXN55" s="1349"/>
      <c r="RXO55" s="1349"/>
      <c r="RXP55" s="1349"/>
      <c r="RXQ55" s="1349"/>
      <c r="RXR55" s="1349"/>
      <c r="RXS55" s="1349"/>
      <c r="RXT55" s="1349"/>
      <c r="RXU55" s="1349"/>
      <c r="RXV55" s="1349"/>
      <c r="RXW55" s="1349"/>
      <c r="RXX55" s="1349"/>
      <c r="RXY55" s="1349"/>
      <c r="RXZ55" s="1349"/>
      <c r="RYA55" s="1349"/>
      <c r="RYB55" s="1349"/>
      <c r="RYC55" s="1349"/>
      <c r="RYD55" s="1349"/>
      <c r="RYE55" s="1349"/>
      <c r="RYF55" s="1349"/>
      <c r="RYG55" s="1349"/>
      <c r="RYH55" s="1349"/>
      <c r="RYI55" s="1349"/>
      <c r="RYJ55" s="1349"/>
      <c r="RYK55" s="1349"/>
      <c r="RYL55" s="1349"/>
      <c r="RYM55" s="1349"/>
      <c r="RYN55" s="1349"/>
      <c r="RYO55" s="1349"/>
      <c r="RYP55" s="1349"/>
      <c r="RYQ55" s="1349"/>
      <c r="RYR55" s="1349"/>
      <c r="RYS55" s="1349"/>
      <c r="RYT55" s="1349"/>
      <c r="RYU55" s="1349"/>
      <c r="RYV55" s="1349"/>
      <c r="RYW55" s="1349"/>
      <c r="RYX55" s="1349"/>
      <c r="RYY55" s="1349"/>
      <c r="RYZ55" s="1349"/>
      <c r="RZA55" s="1349"/>
      <c r="RZB55" s="1349"/>
      <c r="RZC55" s="1349"/>
      <c r="RZD55" s="1349"/>
      <c r="RZE55" s="1349"/>
      <c r="RZF55" s="1349"/>
      <c r="RZG55" s="1349"/>
      <c r="RZH55" s="1349"/>
      <c r="RZI55" s="1349"/>
      <c r="RZJ55" s="1349"/>
      <c r="RZK55" s="1349"/>
      <c r="RZL55" s="1349"/>
      <c r="RZM55" s="1349"/>
      <c r="RZN55" s="1349"/>
      <c r="RZO55" s="1349"/>
      <c r="RZP55" s="1349"/>
      <c r="RZQ55" s="1349"/>
      <c r="RZR55" s="1349"/>
      <c r="RZS55" s="1349"/>
      <c r="RZT55" s="1349"/>
      <c r="RZU55" s="1349"/>
      <c r="RZV55" s="1349"/>
      <c r="RZW55" s="1349"/>
      <c r="RZX55" s="1349"/>
      <c r="RZY55" s="1349"/>
      <c r="RZZ55" s="1349"/>
      <c r="SAA55" s="1349"/>
      <c r="SAB55" s="1349"/>
      <c r="SAC55" s="1349"/>
      <c r="SAD55" s="1349"/>
      <c r="SAE55" s="1349"/>
      <c r="SAF55" s="1349"/>
      <c r="SAG55" s="1349"/>
      <c r="SAH55" s="1349"/>
      <c r="SAI55" s="1349"/>
      <c r="SAJ55" s="1349"/>
      <c r="SAK55" s="1349"/>
      <c r="SAL55" s="1349"/>
      <c r="SAM55" s="1349"/>
      <c r="SAN55" s="1349"/>
      <c r="SAO55" s="1349"/>
      <c r="SAP55" s="1349"/>
      <c r="SAQ55" s="1349"/>
      <c r="SAR55" s="1349"/>
      <c r="SAS55" s="1349"/>
      <c r="SAT55" s="1349"/>
      <c r="SAU55" s="1349"/>
      <c r="SAV55" s="1349"/>
      <c r="SAW55" s="1349"/>
      <c r="SAX55" s="1349"/>
      <c r="SAY55" s="1349"/>
      <c r="SAZ55" s="1349"/>
      <c r="SBA55" s="1349"/>
      <c r="SBB55" s="1349"/>
      <c r="SBC55" s="1349"/>
      <c r="SBD55" s="1349"/>
      <c r="SBE55" s="1349"/>
      <c r="SBF55" s="1349"/>
      <c r="SBG55" s="1349"/>
      <c r="SBH55" s="1349"/>
      <c r="SBI55" s="1349"/>
      <c r="SBJ55" s="1349"/>
      <c r="SBK55" s="1349"/>
      <c r="SBL55" s="1349"/>
      <c r="SBM55" s="1349"/>
      <c r="SBN55" s="1349"/>
      <c r="SBO55" s="1349"/>
      <c r="SBP55" s="1349"/>
      <c r="SBQ55" s="1349"/>
      <c r="SBR55" s="1349"/>
      <c r="SBS55" s="1349"/>
      <c r="SBT55" s="1349"/>
      <c r="SBU55" s="1349"/>
      <c r="SBV55" s="1349"/>
      <c r="SBW55" s="1349"/>
      <c r="SBX55" s="1349"/>
      <c r="SBY55" s="1349"/>
      <c r="SBZ55" s="1349"/>
      <c r="SCA55" s="1349"/>
      <c r="SCB55" s="1349"/>
      <c r="SCC55" s="1349"/>
      <c r="SCD55" s="1349"/>
      <c r="SCE55" s="1349"/>
      <c r="SCF55" s="1349"/>
      <c r="SCG55" s="1349"/>
      <c r="SCH55" s="1349"/>
      <c r="SCI55" s="1349"/>
      <c r="SCJ55" s="1349"/>
      <c r="SCK55" s="1349"/>
      <c r="SCL55" s="1349"/>
      <c r="SCM55" s="1349"/>
      <c r="SCN55" s="1349"/>
      <c r="SCO55" s="1349"/>
      <c r="SCP55" s="1349"/>
      <c r="SCQ55" s="1349"/>
      <c r="SCR55" s="1349"/>
      <c r="SCS55" s="1349"/>
      <c r="SCT55" s="1349"/>
      <c r="SCU55" s="1349"/>
      <c r="SCV55" s="1349"/>
      <c r="SCW55" s="1349"/>
      <c r="SCX55" s="1349"/>
      <c r="SCY55" s="1349"/>
      <c r="SCZ55" s="1349"/>
      <c r="SDA55" s="1349"/>
      <c r="SDB55" s="1349"/>
      <c r="SDC55" s="1349"/>
      <c r="SDD55" s="1349"/>
      <c r="SDE55" s="1349"/>
      <c r="SDF55" s="1349"/>
      <c r="SDG55" s="1349"/>
      <c r="SDH55" s="1349"/>
      <c r="SDI55" s="1349"/>
      <c r="SDJ55" s="1349"/>
      <c r="SDK55" s="1349"/>
      <c r="SDL55" s="1349"/>
      <c r="SDM55" s="1349"/>
      <c r="SDN55" s="1349"/>
      <c r="SDO55" s="1349"/>
      <c r="SDP55" s="1349"/>
      <c r="SDQ55" s="1349"/>
      <c r="SDR55" s="1349"/>
      <c r="SDS55" s="1349"/>
      <c r="SDT55" s="1349"/>
      <c r="SDU55" s="1349"/>
      <c r="SDV55" s="1349"/>
      <c r="SDW55" s="1349"/>
      <c r="SDX55" s="1349"/>
      <c r="SDY55" s="1349"/>
      <c r="SDZ55" s="1349"/>
      <c r="SEA55" s="1349"/>
      <c r="SEB55" s="1349"/>
      <c r="SEC55" s="1349"/>
      <c r="SED55" s="1349"/>
      <c r="SEE55" s="1349"/>
      <c r="SEF55" s="1349"/>
      <c r="SEG55" s="1349"/>
      <c r="SEH55" s="1349"/>
      <c r="SEI55" s="1349"/>
      <c r="SEJ55" s="1349"/>
      <c r="SEK55" s="1349"/>
      <c r="SEL55" s="1349"/>
      <c r="SEM55" s="1349"/>
      <c r="SEN55" s="1349"/>
      <c r="SEO55" s="1349"/>
      <c r="SEP55" s="1349"/>
      <c r="SEQ55" s="1349"/>
      <c r="SER55" s="1349"/>
      <c r="SES55" s="1349"/>
      <c r="SET55" s="1349"/>
      <c r="SEU55" s="1349"/>
      <c r="SEV55" s="1349"/>
      <c r="SEW55" s="1349"/>
      <c r="SEX55" s="1349"/>
      <c r="SEY55" s="1349"/>
      <c r="SEZ55" s="1349"/>
      <c r="SFA55" s="1349"/>
      <c r="SFB55" s="1349"/>
      <c r="SFC55" s="1349"/>
      <c r="SFD55" s="1349"/>
      <c r="SFE55" s="1349"/>
      <c r="SFF55" s="1349"/>
      <c r="SFG55" s="1349"/>
      <c r="SFH55" s="1349"/>
      <c r="SFI55" s="1349"/>
      <c r="SFJ55" s="1349"/>
      <c r="SFK55" s="1349"/>
      <c r="SFL55" s="1349"/>
      <c r="SFM55" s="1349"/>
      <c r="SFN55" s="1349"/>
      <c r="SFO55" s="1349"/>
      <c r="SFP55" s="1349"/>
      <c r="SFQ55" s="1349"/>
      <c r="SFR55" s="1349"/>
      <c r="SFS55" s="1349"/>
      <c r="SFT55" s="1349"/>
      <c r="SFU55" s="1349"/>
      <c r="SFV55" s="1349"/>
      <c r="SFW55" s="1349"/>
      <c r="SFX55" s="1349"/>
      <c r="SFY55" s="1349"/>
      <c r="SFZ55" s="1349"/>
      <c r="SGA55" s="1349"/>
      <c r="SGB55" s="1349"/>
      <c r="SGC55" s="1349"/>
      <c r="SGD55" s="1349"/>
      <c r="SGE55" s="1349"/>
      <c r="SGF55" s="1349"/>
      <c r="SGG55" s="1349"/>
      <c r="SGH55" s="1349"/>
      <c r="SGI55" s="1349"/>
      <c r="SGJ55" s="1349"/>
      <c r="SGK55" s="1349"/>
      <c r="SGL55" s="1349"/>
      <c r="SGM55" s="1349"/>
      <c r="SGN55" s="1349"/>
      <c r="SGO55" s="1349"/>
      <c r="SGP55" s="1349"/>
      <c r="SGQ55" s="1349"/>
      <c r="SGR55" s="1349"/>
      <c r="SGS55" s="1349"/>
      <c r="SGT55" s="1349"/>
      <c r="SGU55" s="1349"/>
      <c r="SGV55" s="1349"/>
      <c r="SGW55" s="1349"/>
      <c r="SGX55" s="1349"/>
      <c r="SGY55" s="1349"/>
      <c r="SGZ55" s="1349"/>
      <c r="SHA55" s="1349"/>
      <c r="SHB55" s="1349"/>
      <c r="SHC55" s="1349"/>
      <c r="SHD55" s="1349"/>
      <c r="SHE55" s="1349"/>
      <c r="SHF55" s="1349"/>
      <c r="SHG55" s="1349"/>
      <c r="SHH55" s="1349"/>
      <c r="SHI55" s="1349"/>
      <c r="SHJ55" s="1349"/>
      <c r="SHK55" s="1349"/>
      <c r="SHL55" s="1349"/>
      <c r="SHM55" s="1349"/>
      <c r="SHN55" s="1349"/>
      <c r="SHO55" s="1349"/>
      <c r="SHP55" s="1349"/>
      <c r="SHQ55" s="1349"/>
      <c r="SHR55" s="1349"/>
      <c r="SHS55" s="1349"/>
      <c r="SHT55" s="1349"/>
      <c r="SHU55" s="1349"/>
      <c r="SHV55" s="1349"/>
      <c r="SHW55" s="1349"/>
      <c r="SHX55" s="1349"/>
      <c r="SHY55" s="1349"/>
      <c r="SHZ55" s="1349"/>
      <c r="SIA55" s="1349"/>
      <c r="SIB55" s="1349"/>
      <c r="SIC55" s="1349"/>
      <c r="SID55" s="1349"/>
      <c r="SIE55" s="1349"/>
      <c r="SIF55" s="1349"/>
      <c r="SIG55" s="1349"/>
      <c r="SIH55" s="1349"/>
      <c r="SII55" s="1349"/>
      <c r="SIJ55" s="1349"/>
      <c r="SIK55" s="1349"/>
      <c r="SIL55" s="1349"/>
      <c r="SIM55" s="1349"/>
      <c r="SIN55" s="1349"/>
      <c r="SIO55" s="1349"/>
      <c r="SIP55" s="1349"/>
      <c r="SIQ55" s="1349"/>
      <c r="SIR55" s="1349"/>
      <c r="SIS55" s="1349"/>
      <c r="SIT55" s="1349"/>
      <c r="SIU55" s="1349"/>
      <c r="SIV55" s="1349"/>
      <c r="SIW55" s="1349"/>
      <c r="SIX55" s="1349"/>
      <c r="SIY55" s="1349"/>
      <c r="SIZ55" s="1349"/>
      <c r="SJA55" s="1349"/>
      <c r="SJB55" s="1349"/>
      <c r="SJC55" s="1349"/>
      <c r="SJD55" s="1349"/>
      <c r="SJE55" s="1349"/>
      <c r="SJF55" s="1349"/>
      <c r="SJG55" s="1349"/>
      <c r="SJH55" s="1349"/>
      <c r="SJI55" s="1349"/>
      <c r="SJJ55" s="1349"/>
      <c r="SJK55" s="1349"/>
      <c r="SJL55" s="1349"/>
      <c r="SJM55" s="1349"/>
      <c r="SJN55" s="1349"/>
      <c r="SJO55" s="1349"/>
      <c r="SJP55" s="1349"/>
      <c r="SJQ55" s="1349"/>
      <c r="SJR55" s="1349"/>
      <c r="SJS55" s="1349"/>
      <c r="SJT55" s="1349"/>
      <c r="SJU55" s="1349"/>
      <c r="SJV55" s="1349"/>
      <c r="SJW55" s="1349"/>
      <c r="SJX55" s="1349"/>
      <c r="SJY55" s="1349"/>
      <c r="SJZ55" s="1349"/>
      <c r="SKA55" s="1349"/>
      <c r="SKB55" s="1349"/>
      <c r="SKC55" s="1349"/>
      <c r="SKD55" s="1349"/>
      <c r="SKE55" s="1349"/>
      <c r="SKF55" s="1349"/>
      <c r="SKG55" s="1349"/>
      <c r="SKH55" s="1349"/>
      <c r="SKI55" s="1349"/>
      <c r="SKJ55" s="1349"/>
      <c r="SKK55" s="1349"/>
      <c r="SKL55" s="1349"/>
      <c r="SKM55" s="1349"/>
      <c r="SKN55" s="1349"/>
      <c r="SKO55" s="1349"/>
      <c r="SKP55" s="1349"/>
      <c r="SKQ55" s="1349"/>
      <c r="SKR55" s="1349"/>
      <c r="SKS55" s="1349"/>
      <c r="SKT55" s="1349"/>
      <c r="SKU55" s="1349"/>
      <c r="SKV55" s="1349"/>
      <c r="SKW55" s="1349"/>
      <c r="SKX55" s="1349"/>
      <c r="SKY55" s="1349"/>
      <c r="SKZ55" s="1349"/>
      <c r="SLA55" s="1349"/>
      <c r="SLB55" s="1349"/>
      <c r="SLC55" s="1349"/>
      <c r="SLD55" s="1349"/>
      <c r="SLE55" s="1349"/>
      <c r="SLF55" s="1349"/>
      <c r="SLG55" s="1349"/>
      <c r="SLH55" s="1349"/>
      <c r="SLI55" s="1349"/>
      <c r="SLJ55" s="1349"/>
      <c r="SLK55" s="1349"/>
      <c r="SLL55" s="1349"/>
      <c r="SLM55" s="1349"/>
      <c r="SLN55" s="1349"/>
      <c r="SLO55" s="1349"/>
      <c r="SLP55" s="1349"/>
      <c r="SLQ55" s="1349"/>
      <c r="SLR55" s="1349"/>
      <c r="SLS55" s="1349"/>
      <c r="SLT55" s="1349"/>
      <c r="SLU55" s="1349"/>
      <c r="SLV55" s="1349"/>
      <c r="SLW55" s="1349"/>
      <c r="SLX55" s="1349"/>
      <c r="SLY55" s="1349"/>
      <c r="SLZ55" s="1349"/>
      <c r="SMA55" s="1349"/>
      <c r="SMB55" s="1349"/>
      <c r="SMC55" s="1349"/>
      <c r="SMD55" s="1349"/>
      <c r="SME55" s="1349"/>
      <c r="SMF55" s="1349"/>
      <c r="SMG55" s="1349"/>
      <c r="SMH55" s="1349"/>
      <c r="SMI55" s="1349"/>
      <c r="SMJ55" s="1349"/>
      <c r="SMK55" s="1349"/>
      <c r="SML55" s="1349"/>
      <c r="SMM55" s="1349"/>
      <c r="SMN55" s="1349"/>
      <c r="SMO55" s="1349"/>
      <c r="SMP55" s="1349"/>
      <c r="SMQ55" s="1349"/>
      <c r="SMR55" s="1349"/>
      <c r="SMS55" s="1349"/>
      <c r="SMT55" s="1349"/>
      <c r="SMU55" s="1349"/>
      <c r="SMV55" s="1349"/>
      <c r="SMW55" s="1349"/>
      <c r="SMX55" s="1349"/>
      <c r="SMY55" s="1349"/>
      <c r="SMZ55" s="1349"/>
      <c r="SNA55" s="1349"/>
      <c r="SNB55" s="1349"/>
      <c r="SNC55" s="1349"/>
      <c r="SND55" s="1349"/>
      <c r="SNE55" s="1349"/>
      <c r="SNF55" s="1349"/>
      <c r="SNG55" s="1349"/>
      <c r="SNH55" s="1349"/>
      <c r="SNI55" s="1349"/>
      <c r="SNJ55" s="1349"/>
      <c r="SNK55" s="1349"/>
      <c r="SNL55" s="1349"/>
      <c r="SNM55" s="1349"/>
      <c r="SNN55" s="1349"/>
      <c r="SNO55" s="1349"/>
      <c r="SNP55" s="1349"/>
      <c r="SNQ55" s="1349"/>
      <c r="SNR55" s="1349"/>
      <c r="SNS55" s="1349"/>
      <c r="SNT55" s="1349"/>
      <c r="SNU55" s="1349"/>
      <c r="SNV55" s="1349"/>
      <c r="SNW55" s="1349"/>
      <c r="SNX55" s="1349"/>
      <c r="SNY55" s="1349"/>
      <c r="SNZ55" s="1349"/>
      <c r="SOA55" s="1349"/>
      <c r="SOB55" s="1349"/>
      <c r="SOC55" s="1349"/>
      <c r="SOD55" s="1349"/>
      <c r="SOE55" s="1349"/>
      <c r="SOF55" s="1349"/>
      <c r="SOG55" s="1349"/>
      <c r="SOH55" s="1349"/>
      <c r="SOI55" s="1349"/>
      <c r="SOJ55" s="1349"/>
      <c r="SOK55" s="1349"/>
      <c r="SOL55" s="1349"/>
      <c r="SOM55" s="1349"/>
      <c r="SON55" s="1349"/>
      <c r="SOO55" s="1349"/>
      <c r="SOP55" s="1349"/>
      <c r="SOQ55" s="1349"/>
      <c r="SOR55" s="1349"/>
      <c r="SOS55" s="1349"/>
      <c r="SOT55" s="1349"/>
      <c r="SOU55" s="1349"/>
      <c r="SOV55" s="1349"/>
      <c r="SOW55" s="1349"/>
      <c r="SOX55" s="1349"/>
      <c r="SOY55" s="1349"/>
      <c r="SOZ55" s="1349"/>
      <c r="SPA55" s="1349"/>
      <c r="SPB55" s="1349"/>
      <c r="SPC55" s="1349"/>
      <c r="SPD55" s="1349"/>
      <c r="SPE55" s="1349"/>
      <c r="SPF55" s="1349"/>
      <c r="SPG55" s="1349"/>
      <c r="SPH55" s="1349"/>
      <c r="SPI55" s="1349"/>
      <c r="SPJ55" s="1349"/>
      <c r="SPK55" s="1349"/>
      <c r="SPL55" s="1349"/>
      <c r="SPM55" s="1349"/>
      <c r="SPN55" s="1349"/>
      <c r="SPO55" s="1349"/>
      <c r="SPP55" s="1349"/>
      <c r="SPQ55" s="1349"/>
      <c r="SPR55" s="1349"/>
      <c r="SPS55" s="1349"/>
      <c r="SPT55" s="1349"/>
      <c r="SPU55" s="1349"/>
      <c r="SPV55" s="1349"/>
      <c r="SPW55" s="1349"/>
      <c r="SPX55" s="1349"/>
      <c r="SPY55" s="1349"/>
      <c r="SPZ55" s="1349"/>
      <c r="SQA55" s="1349"/>
      <c r="SQB55" s="1349"/>
      <c r="SQC55" s="1349"/>
      <c r="SQD55" s="1349"/>
      <c r="SQE55" s="1349"/>
      <c r="SQF55" s="1349"/>
      <c r="SQG55" s="1349"/>
      <c r="SQH55" s="1349"/>
      <c r="SQI55" s="1349"/>
      <c r="SQJ55" s="1349"/>
      <c r="SQK55" s="1349"/>
      <c r="SQL55" s="1349"/>
      <c r="SQM55" s="1349"/>
      <c r="SQN55" s="1349"/>
      <c r="SQO55" s="1349"/>
      <c r="SQP55" s="1349"/>
      <c r="SQQ55" s="1349"/>
      <c r="SQR55" s="1349"/>
      <c r="SQS55" s="1349"/>
      <c r="SQT55" s="1349"/>
      <c r="SQU55" s="1349"/>
      <c r="SQV55" s="1349"/>
      <c r="SQW55" s="1349"/>
      <c r="SQX55" s="1349"/>
      <c r="SQY55" s="1349"/>
      <c r="SQZ55" s="1349"/>
      <c r="SRA55" s="1349"/>
      <c r="SRB55" s="1349"/>
      <c r="SRC55" s="1349"/>
      <c r="SRD55" s="1349"/>
      <c r="SRE55" s="1349"/>
      <c r="SRF55" s="1349"/>
      <c r="SRG55" s="1349"/>
      <c r="SRH55" s="1349"/>
      <c r="SRI55" s="1349"/>
      <c r="SRJ55" s="1349"/>
      <c r="SRK55" s="1349"/>
      <c r="SRL55" s="1349"/>
      <c r="SRM55" s="1349"/>
      <c r="SRN55" s="1349"/>
      <c r="SRO55" s="1349"/>
      <c r="SRP55" s="1349"/>
      <c r="SRQ55" s="1349"/>
      <c r="SRR55" s="1349"/>
      <c r="SRS55" s="1349"/>
      <c r="SRT55" s="1349"/>
      <c r="SRU55" s="1349"/>
      <c r="SRV55" s="1349"/>
      <c r="SRW55" s="1349"/>
      <c r="SRX55" s="1349"/>
      <c r="SRY55" s="1349"/>
      <c r="SRZ55" s="1349"/>
      <c r="SSA55" s="1349"/>
      <c r="SSB55" s="1349"/>
      <c r="SSC55" s="1349"/>
      <c r="SSD55" s="1349"/>
      <c r="SSE55" s="1349"/>
      <c r="SSF55" s="1349"/>
      <c r="SSG55" s="1349"/>
      <c r="SSH55" s="1349"/>
      <c r="SSI55" s="1349"/>
      <c r="SSJ55" s="1349"/>
      <c r="SSK55" s="1349"/>
      <c r="SSL55" s="1349"/>
      <c r="SSM55" s="1349"/>
      <c r="SSN55" s="1349"/>
      <c r="SSO55" s="1349"/>
      <c r="SSP55" s="1349"/>
      <c r="SSQ55" s="1349"/>
      <c r="SSR55" s="1349"/>
      <c r="SSS55" s="1349"/>
      <c r="SST55" s="1349"/>
      <c r="SSU55" s="1349"/>
      <c r="SSV55" s="1349"/>
      <c r="SSW55" s="1349"/>
      <c r="SSX55" s="1349"/>
      <c r="SSY55" s="1349"/>
      <c r="SSZ55" s="1349"/>
      <c r="STA55" s="1349"/>
      <c r="STB55" s="1349"/>
      <c r="STC55" s="1349"/>
      <c r="STD55" s="1349"/>
      <c r="STE55" s="1349"/>
      <c r="STF55" s="1349"/>
      <c r="STG55" s="1349"/>
      <c r="STH55" s="1349"/>
      <c r="STI55" s="1349"/>
      <c r="STJ55" s="1349"/>
      <c r="STK55" s="1349"/>
      <c r="STL55" s="1349"/>
      <c r="STM55" s="1349"/>
      <c r="STN55" s="1349"/>
      <c r="STO55" s="1349"/>
      <c r="STP55" s="1349"/>
      <c r="STQ55" s="1349"/>
      <c r="STR55" s="1349"/>
      <c r="STS55" s="1349"/>
      <c r="STT55" s="1349"/>
      <c r="STU55" s="1349"/>
      <c r="STV55" s="1349"/>
      <c r="STW55" s="1349"/>
      <c r="STX55" s="1349"/>
      <c r="STY55" s="1349"/>
      <c r="STZ55" s="1349"/>
      <c r="SUA55" s="1349"/>
      <c r="SUB55" s="1349"/>
      <c r="SUC55" s="1349"/>
      <c r="SUD55" s="1349"/>
      <c r="SUE55" s="1349"/>
      <c r="SUF55" s="1349"/>
      <c r="SUG55" s="1349"/>
      <c r="SUH55" s="1349"/>
      <c r="SUI55" s="1349"/>
      <c r="SUJ55" s="1349"/>
      <c r="SUK55" s="1349"/>
      <c r="SUL55" s="1349"/>
      <c r="SUM55" s="1349"/>
      <c r="SUN55" s="1349"/>
      <c r="SUO55" s="1349"/>
      <c r="SUP55" s="1349"/>
      <c r="SUQ55" s="1349"/>
      <c r="SUR55" s="1349"/>
      <c r="SUS55" s="1349"/>
      <c r="SUT55" s="1349"/>
      <c r="SUU55" s="1349"/>
      <c r="SUV55" s="1349"/>
      <c r="SUW55" s="1349"/>
      <c r="SUX55" s="1349"/>
      <c r="SUY55" s="1349"/>
      <c r="SUZ55" s="1349"/>
      <c r="SVA55" s="1349"/>
      <c r="SVB55" s="1349"/>
      <c r="SVC55" s="1349"/>
      <c r="SVD55" s="1349"/>
      <c r="SVE55" s="1349"/>
      <c r="SVF55" s="1349"/>
      <c r="SVG55" s="1349"/>
      <c r="SVH55" s="1349"/>
      <c r="SVI55" s="1349"/>
      <c r="SVJ55" s="1349"/>
      <c r="SVK55" s="1349"/>
      <c r="SVL55" s="1349"/>
      <c r="SVM55" s="1349"/>
      <c r="SVN55" s="1349"/>
      <c r="SVO55" s="1349"/>
      <c r="SVP55" s="1349"/>
      <c r="SVQ55" s="1349"/>
      <c r="SVR55" s="1349"/>
      <c r="SVS55" s="1349"/>
      <c r="SVT55" s="1349"/>
      <c r="SVU55" s="1349"/>
      <c r="SVV55" s="1349"/>
      <c r="SVW55" s="1349"/>
      <c r="SVX55" s="1349"/>
      <c r="SVY55" s="1349"/>
      <c r="SVZ55" s="1349"/>
      <c r="SWA55" s="1349"/>
      <c r="SWB55" s="1349"/>
      <c r="SWC55" s="1349"/>
      <c r="SWD55" s="1349"/>
      <c r="SWE55" s="1349"/>
      <c r="SWF55" s="1349"/>
      <c r="SWG55" s="1349"/>
      <c r="SWH55" s="1349"/>
      <c r="SWI55" s="1349"/>
      <c r="SWJ55" s="1349"/>
      <c r="SWK55" s="1349"/>
      <c r="SWL55" s="1349"/>
      <c r="SWM55" s="1349"/>
      <c r="SWN55" s="1349"/>
      <c r="SWO55" s="1349"/>
      <c r="SWP55" s="1349"/>
      <c r="SWQ55" s="1349"/>
      <c r="SWR55" s="1349"/>
      <c r="SWS55" s="1349"/>
      <c r="SWT55" s="1349"/>
      <c r="SWU55" s="1349"/>
      <c r="SWV55" s="1349"/>
      <c r="SWW55" s="1349"/>
      <c r="SWX55" s="1349"/>
      <c r="SWY55" s="1349"/>
      <c r="SWZ55" s="1349"/>
      <c r="SXA55" s="1349"/>
      <c r="SXB55" s="1349"/>
      <c r="SXC55" s="1349"/>
      <c r="SXD55" s="1349"/>
      <c r="SXE55" s="1349"/>
      <c r="SXF55" s="1349"/>
      <c r="SXG55" s="1349"/>
      <c r="SXH55" s="1349"/>
      <c r="SXI55" s="1349"/>
      <c r="SXJ55" s="1349"/>
      <c r="SXK55" s="1349"/>
      <c r="SXL55" s="1349"/>
      <c r="SXM55" s="1349"/>
      <c r="SXN55" s="1349"/>
      <c r="SXO55" s="1349"/>
      <c r="SXP55" s="1349"/>
      <c r="SXQ55" s="1349"/>
      <c r="SXR55" s="1349"/>
      <c r="SXS55" s="1349"/>
      <c r="SXT55" s="1349"/>
      <c r="SXU55" s="1349"/>
      <c r="SXV55" s="1349"/>
      <c r="SXW55" s="1349"/>
      <c r="SXX55" s="1349"/>
      <c r="SXY55" s="1349"/>
      <c r="SXZ55" s="1349"/>
      <c r="SYA55" s="1349"/>
      <c r="SYB55" s="1349"/>
      <c r="SYC55" s="1349"/>
      <c r="SYD55" s="1349"/>
      <c r="SYE55" s="1349"/>
      <c r="SYF55" s="1349"/>
      <c r="SYG55" s="1349"/>
      <c r="SYH55" s="1349"/>
      <c r="SYI55" s="1349"/>
      <c r="SYJ55" s="1349"/>
      <c r="SYK55" s="1349"/>
      <c r="SYL55" s="1349"/>
      <c r="SYM55" s="1349"/>
      <c r="SYN55" s="1349"/>
      <c r="SYO55" s="1349"/>
      <c r="SYP55" s="1349"/>
      <c r="SYQ55" s="1349"/>
      <c r="SYR55" s="1349"/>
      <c r="SYS55" s="1349"/>
      <c r="SYT55" s="1349"/>
      <c r="SYU55" s="1349"/>
      <c r="SYV55" s="1349"/>
      <c r="SYW55" s="1349"/>
      <c r="SYX55" s="1349"/>
      <c r="SYY55" s="1349"/>
      <c r="SYZ55" s="1349"/>
      <c r="SZA55" s="1349"/>
      <c r="SZB55" s="1349"/>
      <c r="SZC55" s="1349"/>
      <c r="SZD55" s="1349"/>
      <c r="SZE55" s="1349"/>
      <c r="SZF55" s="1349"/>
      <c r="SZG55" s="1349"/>
      <c r="SZH55" s="1349"/>
      <c r="SZI55" s="1349"/>
      <c r="SZJ55" s="1349"/>
      <c r="SZK55" s="1349"/>
      <c r="SZL55" s="1349"/>
      <c r="SZM55" s="1349"/>
      <c r="SZN55" s="1349"/>
      <c r="SZO55" s="1349"/>
      <c r="SZP55" s="1349"/>
      <c r="SZQ55" s="1349"/>
      <c r="SZR55" s="1349"/>
      <c r="SZS55" s="1349"/>
      <c r="SZT55" s="1349"/>
      <c r="SZU55" s="1349"/>
      <c r="SZV55" s="1349"/>
      <c r="SZW55" s="1349"/>
      <c r="SZX55" s="1349"/>
      <c r="SZY55" s="1349"/>
      <c r="SZZ55" s="1349"/>
      <c r="TAA55" s="1349"/>
      <c r="TAB55" s="1349"/>
      <c r="TAC55" s="1349"/>
      <c r="TAD55" s="1349"/>
      <c r="TAE55" s="1349"/>
      <c r="TAF55" s="1349"/>
      <c r="TAG55" s="1349"/>
      <c r="TAH55" s="1349"/>
      <c r="TAI55" s="1349"/>
      <c r="TAJ55" s="1349"/>
      <c r="TAK55" s="1349"/>
      <c r="TAL55" s="1349"/>
      <c r="TAM55" s="1349"/>
      <c r="TAN55" s="1349"/>
      <c r="TAO55" s="1349"/>
      <c r="TAP55" s="1349"/>
      <c r="TAQ55" s="1349"/>
      <c r="TAR55" s="1349"/>
      <c r="TAS55" s="1349"/>
      <c r="TAT55" s="1349"/>
      <c r="TAU55" s="1349"/>
      <c r="TAV55" s="1349"/>
      <c r="TAW55" s="1349"/>
      <c r="TAX55" s="1349"/>
      <c r="TAY55" s="1349"/>
      <c r="TAZ55" s="1349"/>
      <c r="TBA55" s="1349"/>
      <c r="TBB55" s="1349"/>
      <c r="TBC55" s="1349"/>
      <c r="TBD55" s="1349"/>
      <c r="TBE55" s="1349"/>
      <c r="TBF55" s="1349"/>
      <c r="TBG55" s="1349"/>
      <c r="TBH55" s="1349"/>
      <c r="TBI55" s="1349"/>
      <c r="TBJ55" s="1349"/>
      <c r="TBK55" s="1349"/>
      <c r="TBL55" s="1349"/>
      <c r="TBM55" s="1349"/>
      <c r="TBN55" s="1349"/>
      <c r="TBO55" s="1349"/>
      <c r="TBP55" s="1349"/>
      <c r="TBQ55" s="1349"/>
      <c r="TBR55" s="1349"/>
      <c r="TBS55" s="1349"/>
      <c r="TBT55" s="1349"/>
      <c r="TBU55" s="1349"/>
      <c r="TBV55" s="1349"/>
      <c r="TBW55" s="1349"/>
      <c r="TBX55" s="1349"/>
      <c r="TBY55" s="1349"/>
      <c r="TBZ55" s="1349"/>
      <c r="TCA55" s="1349"/>
      <c r="TCB55" s="1349"/>
      <c r="TCC55" s="1349"/>
      <c r="TCD55" s="1349"/>
      <c r="TCE55" s="1349"/>
      <c r="TCF55" s="1349"/>
      <c r="TCG55" s="1349"/>
      <c r="TCH55" s="1349"/>
      <c r="TCI55" s="1349"/>
      <c r="TCJ55" s="1349"/>
      <c r="TCK55" s="1349"/>
      <c r="TCL55" s="1349"/>
      <c r="TCM55" s="1349"/>
      <c r="TCN55" s="1349"/>
      <c r="TCO55" s="1349"/>
      <c r="TCP55" s="1349"/>
      <c r="TCQ55" s="1349"/>
      <c r="TCR55" s="1349"/>
      <c r="TCS55" s="1349"/>
      <c r="TCT55" s="1349"/>
      <c r="TCU55" s="1349"/>
      <c r="TCV55" s="1349"/>
      <c r="TCW55" s="1349"/>
      <c r="TCX55" s="1349"/>
      <c r="TCY55" s="1349"/>
      <c r="TCZ55" s="1349"/>
      <c r="TDA55" s="1349"/>
      <c r="TDB55" s="1349"/>
      <c r="TDC55" s="1349"/>
      <c r="TDD55" s="1349"/>
      <c r="TDE55" s="1349"/>
      <c r="TDF55" s="1349"/>
      <c r="TDG55" s="1349"/>
      <c r="TDH55" s="1349"/>
      <c r="TDI55" s="1349"/>
      <c r="TDJ55" s="1349"/>
      <c r="TDK55" s="1349"/>
      <c r="TDL55" s="1349"/>
      <c r="TDM55" s="1349"/>
      <c r="TDN55" s="1349"/>
      <c r="TDO55" s="1349"/>
      <c r="TDP55" s="1349"/>
      <c r="TDQ55" s="1349"/>
      <c r="TDR55" s="1349"/>
      <c r="TDS55" s="1349"/>
      <c r="TDT55" s="1349"/>
      <c r="TDU55" s="1349"/>
      <c r="TDV55" s="1349"/>
      <c r="TDW55" s="1349"/>
      <c r="TDX55" s="1349"/>
      <c r="TDY55" s="1349"/>
      <c r="TDZ55" s="1349"/>
      <c r="TEA55" s="1349"/>
      <c r="TEB55" s="1349"/>
      <c r="TEC55" s="1349"/>
      <c r="TED55" s="1349"/>
      <c r="TEE55" s="1349"/>
      <c r="TEF55" s="1349"/>
      <c r="TEG55" s="1349"/>
      <c r="TEH55" s="1349"/>
      <c r="TEI55" s="1349"/>
      <c r="TEJ55" s="1349"/>
      <c r="TEK55" s="1349"/>
      <c r="TEL55" s="1349"/>
      <c r="TEM55" s="1349"/>
      <c r="TEN55" s="1349"/>
      <c r="TEO55" s="1349"/>
      <c r="TEP55" s="1349"/>
      <c r="TEQ55" s="1349"/>
      <c r="TER55" s="1349"/>
      <c r="TES55" s="1349"/>
      <c r="TET55" s="1349"/>
      <c r="TEU55" s="1349"/>
      <c r="TEV55" s="1349"/>
      <c r="TEW55" s="1349"/>
      <c r="TEX55" s="1349"/>
      <c r="TEY55" s="1349"/>
      <c r="TEZ55" s="1349"/>
      <c r="TFA55" s="1349"/>
      <c r="TFB55" s="1349"/>
      <c r="TFC55" s="1349"/>
      <c r="TFD55" s="1349"/>
      <c r="TFE55" s="1349"/>
      <c r="TFF55" s="1349"/>
      <c r="TFG55" s="1349"/>
      <c r="TFH55" s="1349"/>
      <c r="TFI55" s="1349"/>
      <c r="TFJ55" s="1349"/>
      <c r="TFK55" s="1349"/>
      <c r="TFL55" s="1349"/>
      <c r="TFM55" s="1349"/>
      <c r="TFN55" s="1349"/>
      <c r="TFO55" s="1349"/>
      <c r="TFP55" s="1349"/>
      <c r="TFQ55" s="1349"/>
      <c r="TFR55" s="1349"/>
      <c r="TFS55" s="1349"/>
      <c r="TFT55" s="1349"/>
      <c r="TFU55" s="1349"/>
      <c r="TFV55" s="1349"/>
      <c r="TFW55" s="1349"/>
      <c r="TFX55" s="1349"/>
      <c r="TFY55" s="1349"/>
      <c r="TFZ55" s="1349"/>
      <c r="TGA55" s="1349"/>
      <c r="TGB55" s="1349"/>
      <c r="TGC55" s="1349"/>
      <c r="TGD55" s="1349"/>
      <c r="TGE55" s="1349"/>
      <c r="TGF55" s="1349"/>
      <c r="TGG55" s="1349"/>
      <c r="TGH55" s="1349"/>
      <c r="TGI55" s="1349"/>
      <c r="TGJ55" s="1349"/>
      <c r="TGK55" s="1349"/>
      <c r="TGL55" s="1349"/>
      <c r="TGM55" s="1349"/>
      <c r="TGN55" s="1349"/>
      <c r="TGO55" s="1349"/>
      <c r="TGP55" s="1349"/>
      <c r="TGQ55" s="1349"/>
      <c r="TGR55" s="1349"/>
      <c r="TGS55" s="1349"/>
      <c r="TGT55" s="1349"/>
      <c r="TGU55" s="1349"/>
      <c r="TGV55" s="1349"/>
      <c r="TGW55" s="1349"/>
      <c r="TGX55" s="1349"/>
      <c r="TGY55" s="1349"/>
      <c r="TGZ55" s="1349"/>
      <c r="THA55" s="1349"/>
      <c r="THB55" s="1349"/>
      <c r="THC55" s="1349"/>
      <c r="THD55" s="1349"/>
      <c r="THE55" s="1349"/>
      <c r="THF55" s="1349"/>
      <c r="THG55" s="1349"/>
      <c r="THH55" s="1349"/>
      <c r="THI55" s="1349"/>
      <c r="THJ55" s="1349"/>
      <c r="THK55" s="1349"/>
      <c r="THL55" s="1349"/>
      <c r="THM55" s="1349"/>
      <c r="THN55" s="1349"/>
      <c r="THO55" s="1349"/>
      <c r="THP55" s="1349"/>
      <c r="THQ55" s="1349"/>
      <c r="THR55" s="1349"/>
      <c r="THS55" s="1349"/>
      <c r="THT55" s="1349"/>
      <c r="THU55" s="1349"/>
      <c r="THV55" s="1349"/>
      <c r="THW55" s="1349"/>
      <c r="THX55" s="1349"/>
      <c r="THY55" s="1349"/>
      <c r="THZ55" s="1349"/>
      <c r="TIA55" s="1349"/>
      <c r="TIB55" s="1349"/>
      <c r="TIC55" s="1349"/>
      <c r="TID55" s="1349"/>
      <c r="TIE55" s="1349"/>
      <c r="TIF55" s="1349"/>
      <c r="TIG55" s="1349"/>
      <c r="TIH55" s="1349"/>
      <c r="TII55" s="1349"/>
      <c r="TIJ55" s="1349"/>
      <c r="TIK55" s="1349"/>
      <c r="TIL55" s="1349"/>
      <c r="TIM55" s="1349"/>
      <c r="TIN55" s="1349"/>
      <c r="TIO55" s="1349"/>
      <c r="TIP55" s="1349"/>
      <c r="TIQ55" s="1349"/>
      <c r="TIR55" s="1349"/>
      <c r="TIS55" s="1349"/>
      <c r="TIT55" s="1349"/>
      <c r="TIU55" s="1349"/>
      <c r="TIV55" s="1349"/>
      <c r="TIW55" s="1349"/>
      <c r="TIX55" s="1349"/>
      <c r="TIY55" s="1349"/>
      <c r="TIZ55" s="1349"/>
      <c r="TJA55" s="1349"/>
      <c r="TJB55" s="1349"/>
      <c r="TJC55" s="1349"/>
      <c r="TJD55" s="1349"/>
      <c r="TJE55" s="1349"/>
      <c r="TJF55" s="1349"/>
      <c r="TJG55" s="1349"/>
      <c r="TJH55" s="1349"/>
      <c r="TJI55" s="1349"/>
      <c r="TJJ55" s="1349"/>
      <c r="TJK55" s="1349"/>
      <c r="TJL55" s="1349"/>
      <c r="TJM55" s="1349"/>
      <c r="TJN55" s="1349"/>
      <c r="TJO55" s="1349"/>
      <c r="TJP55" s="1349"/>
      <c r="TJQ55" s="1349"/>
      <c r="TJR55" s="1349"/>
      <c r="TJS55" s="1349"/>
      <c r="TJT55" s="1349"/>
      <c r="TJU55" s="1349"/>
      <c r="TJV55" s="1349"/>
      <c r="TJW55" s="1349"/>
      <c r="TJX55" s="1349"/>
      <c r="TJY55" s="1349"/>
      <c r="TJZ55" s="1349"/>
      <c r="TKA55" s="1349"/>
      <c r="TKB55" s="1349"/>
      <c r="TKC55" s="1349"/>
      <c r="TKD55" s="1349"/>
      <c r="TKE55" s="1349"/>
      <c r="TKF55" s="1349"/>
      <c r="TKG55" s="1349"/>
      <c r="TKH55" s="1349"/>
      <c r="TKI55" s="1349"/>
      <c r="TKJ55" s="1349"/>
      <c r="TKK55" s="1349"/>
      <c r="TKL55" s="1349"/>
      <c r="TKM55" s="1349"/>
      <c r="TKN55" s="1349"/>
      <c r="TKO55" s="1349"/>
      <c r="TKP55" s="1349"/>
      <c r="TKQ55" s="1349"/>
      <c r="TKR55" s="1349"/>
      <c r="TKS55" s="1349"/>
      <c r="TKT55" s="1349"/>
      <c r="TKU55" s="1349"/>
      <c r="TKV55" s="1349"/>
      <c r="TKW55" s="1349"/>
      <c r="TKX55" s="1349"/>
      <c r="TKY55" s="1349"/>
      <c r="TKZ55" s="1349"/>
      <c r="TLA55" s="1349"/>
      <c r="TLB55" s="1349"/>
      <c r="TLC55" s="1349"/>
      <c r="TLD55" s="1349"/>
      <c r="TLE55" s="1349"/>
      <c r="TLF55" s="1349"/>
      <c r="TLG55" s="1349"/>
      <c r="TLH55" s="1349"/>
      <c r="TLI55" s="1349"/>
      <c r="TLJ55" s="1349"/>
      <c r="TLK55" s="1349"/>
      <c r="TLL55" s="1349"/>
      <c r="TLM55" s="1349"/>
      <c r="TLN55" s="1349"/>
      <c r="TLO55" s="1349"/>
      <c r="TLP55" s="1349"/>
      <c r="TLQ55" s="1349"/>
      <c r="TLR55" s="1349"/>
      <c r="TLS55" s="1349"/>
      <c r="TLT55" s="1349"/>
      <c r="TLU55" s="1349"/>
      <c r="TLV55" s="1349"/>
      <c r="TLW55" s="1349"/>
      <c r="TLX55" s="1349"/>
      <c r="TLY55" s="1349"/>
      <c r="TLZ55" s="1349"/>
      <c r="TMA55" s="1349"/>
      <c r="TMB55" s="1349"/>
      <c r="TMC55" s="1349"/>
      <c r="TMD55" s="1349"/>
      <c r="TME55" s="1349"/>
      <c r="TMF55" s="1349"/>
      <c r="TMG55" s="1349"/>
      <c r="TMH55" s="1349"/>
      <c r="TMI55" s="1349"/>
      <c r="TMJ55" s="1349"/>
      <c r="TMK55" s="1349"/>
      <c r="TML55" s="1349"/>
      <c r="TMM55" s="1349"/>
      <c r="TMN55" s="1349"/>
      <c r="TMO55" s="1349"/>
      <c r="TMP55" s="1349"/>
      <c r="TMQ55" s="1349"/>
      <c r="TMR55" s="1349"/>
      <c r="TMS55" s="1349"/>
      <c r="TMT55" s="1349"/>
      <c r="TMU55" s="1349"/>
      <c r="TMV55" s="1349"/>
      <c r="TMW55" s="1349"/>
      <c r="TMX55" s="1349"/>
      <c r="TMY55" s="1349"/>
      <c r="TMZ55" s="1349"/>
      <c r="TNA55" s="1349"/>
      <c r="TNB55" s="1349"/>
      <c r="TNC55" s="1349"/>
      <c r="TND55" s="1349"/>
      <c r="TNE55" s="1349"/>
      <c r="TNF55" s="1349"/>
      <c r="TNG55" s="1349"/>
      <c r="TNH55" s="1349"/>
      <c r="TNI55" s="1349"/>
      <c r="TNJ55" s="1349"/>
      <c r="TNK55" s="1349"/>
      <c r="TNL55" s="1349"/>
      <c r="TNM55" s="1349"/>
      <c r="TNN55" s="1349"/>
      <c r="TNO55" s="1349"/>
      <c r="TNP55" s="1349"/>
      <c r="TNQ55" s="1349"/>
      <c r="TNR55" s="1349"/>
      <c r="TNS55" s="1349"/>
      <c r="TNT55" s="1349"/>
      <c r="TNU55" s="1349"/>
      <c r="TNV55" s="1349"/>
      <c r="TNW55" s="1349"/>
      <c r="TNX55" s="1349"/>
      <c r="TNY55" s="1349"/>
      <c r="TNZ55" s="1349"/>
      <c r="TOA55" s="1349"/>
      <c r="TOB55" s="1349"/>
      <c r="TOC55" s="1349"/>
      <c r="TOD55" s="1349"/>
      <c r="TOE55" s="1349"/>
      <c r="TOF55" s="1349"/>
      <c r="TOG55" s="1349"/>
      <c r="TOH55" s="1349"/>
      <c r="TOI55" s="1349"/>
      <c r="TOJ55" s="1349"/>
      <c r="TOK55" s="1349"/>
      <c r="TOL55" s="1349"/>
      <c r="TOM55" s="1349"/>
      <c r="TON55" s="1349"/>
      <c r="TOO55" s="1349"/>
      <c r="TOP55" s="1349"/>
      <c r="TOQ55" s="1349"/>
      <c r="TOR55" s="1349"/>
      <c r="TOS55" s="1349"/>
      <c r="TOT55" s="1349"/>
      <c r="TOU55" s="1349"/>
      <c r="TOV55" s="1349"/>
      <c r="TOW55" s="1349"/>
      <c r="TOX55" s="1349"/>
      <c r="TOY55" s="1349"/>
      <c r="TOZ55" s="1349"/>
      <c r="TPA55" s="1349"/>
      <c r="TPB55" s="1349"/>
      <c r="TPC55" s="1349"/>
      <c r="TPD55" s="1349"/>
      <c r="TPE55" s="1349"/>
      <c r="TPF55" s="1349"/>
      <c r="TPG55" s="1349"/>
      <c r="TPH55" s="1349"/>
      <c r="TPI55" s="1349"/>
      <c r="TPJ55" s="1349"/>
      <c r="TPK55" s="1349"/>
      <c r="TPL55" s="1349"/>
      <c r="TPM55" s="1349"/>
      <c r="TPN55" s="1349"/>
      <c r="TPO55" s="1349"/>
      <c r="TPP55" s="1349"/>
      <c r="TPQ55" s="1349"/>
      <c r="TPR55" s="1349"/>
      <c r="TPS55" s="1349"/>
      <c r="TPT55" s="1349"/>
      <c r="TPU55" s="1349"/>
      <c r="TPV55" s="1349"/>
      <c r="TPW55" s="1349"/>
      <c r="TPX55" s="1349"/>
      <c r="TPY55" s="1349"/>
      <c r="TPZ55" s="1349"/>
      <c r="TQA55" s="1349"/>
      <c r="TQB55" s="1349"/>
      <c r="TQC55" s="1349"/>
      <c r="TQD55" s="1349"/>
      <c r="TQE55" s="1349"/>
      <c r="TQF55" s="1349"/>
      <c r="TQG55" s="1349"/>
      <c r="TQH55" s="1349"/>
      <c r="TQI55" s="1349"/>
      <c r="TQJ55" s="1349"/>
      <c r="TQK55" s="1349"/>
      <c r="TQL55" s="1349"/>
      <c r="TQM55" s="1349"/>
      <c r="TQN55" s="1349"/>
      <c r="TQO55" s="1349"/>
      <c r="TQP55" s="1349"/>
      <c r="TQQ55" s="1349"/>
      <c r="TQR55" s="1349"/>
      <c r="TQS55" s="1349"/>
      <c r="TQT55" s="1349"/>
      <c r="TQU55" s="1349"/>
      <c r="TQV55" s="1349"/>
      <c r="TQW55" s="1349"/>
      <c r="TQX55" s="1349"/>
      <c r="TQY55" s="1349"/>
      <c r="TQZ55" s="1349"/>
      <c r="TRA55" s="1349"/>
      <c r="TRB55" s="1349"/>
      <c r="TRC55" s="1349"/>
      <c r="TRD55" s="1349"/>
      <c r="TRE55" s="1349"/>
      <c r="TRF55" s="1349"/>
      <c r="TRG55" s="1349"/>
      <c r="TRH55" s="1349"/>
      <c r="TRI55" s="1349"/>
      <c r="TRJ55" s="1349"/>
      <c r="TRK55" s="1349"/>
      <c r="TRL55" s="1349"/>
      <c r="TRM55" s="1349"/>
      <c r="TRN55" s="1349"/>
      <c r="TRO55" s="1349"/>
      <c r="TRP55" s="1349"/>
      <c r="TRQ55" s="1349"/>
      <c r="TRR55" s="1349"/>
      <c r="TRS55" s="1349"/>
      <c r="TRT55" s="1349"/>
      <c r="TRU55" s="1349"/>
      <c r="TRV55" s="1349"/>
      <c r="TRW55" s="1349"/>
      <c r="TRX55" s="1349"/>
      <c r="TRY55" s="1349"/>
      <c r="TRZ55" s="1349"/>
      <c r="TSA55" s="1349"/>
      <c r="TSB55" s="1349"/>
      <c r="TSC55" s="1349"/>
      <c r="TSD55" s="1349"/>
      <c r="TSE55" s="1349"/>
      <c r="TSF55" s="1349"/>
      <c r="TSG55" s="1349"/>
      <c r="TSH55" s="1349"/>
      <c r="TSI55" s="1349"/>
      <c r="TSJ55" s="1349"/>
      <c r="TSK55" s="1349"/>
      <c r="TSL55" s="1349"/>
      <c r="TSM55" s="1349"/>
      <c r="TSN55" s="1349"/>
      <c r="TSO55" s="1349"/>
      <c r="TSP55" s="1349"/>
      <c r="TSQ55" s="1349"/>
      <c r="TSR55" s="1349"/>
      <c r="TSS55" s="1349"/>
      <c r="TST55" s="1349"/>
      <c r="TSU55" s="1349"/>
      <c r="TSV55" s="1349"/>
      <c r="TSW55" s="1349"/>
      <c r="TSX55" s="1349"/>
      <c r="TSY55" s="1349"/>
      <c r="TSZ55" s="1349"/>
      <c r="TTA55" s="1349"/>
      <c r="TTB55" s="1349"/>
      <c r="TTC55" s="1349"/>
      <c r="TTD55" s="1349"/>
      <c r="TTE55" s="1349"/>
      <c r="TTF55" s="1349"/>
      <c r="TTG55" s="1349"/>
      <c r="TTH55" s="1349"/>
      <c r="TTI55" s="1349"/>
      <c r="TTJ55" s="1349"/>
      <c r="TTK55" s="1349"/>
      <c r="TTL55" s="1349"/>
      <c r="TTM55" s="1349"/>
      <c r="TTN55" s="1349"/>
      <c r="TTO55" s="1349"/>
      <c r="TTP55" s="1349"/>
      <c r="TTQ55" s="1349"/>
      <c r="TTR55" s="1349"/>
      <c r="TTS55" s="1349"/>
      <c r="TTT55" s="1349"/>
      <c r="TTU55" s="1349"/>
      <c r="TTV55" s="1349"/>
      <c r="TTW55" s="1349"/>
      <c r="TTX55" s="1349"/>
      <c r="TTY55" s="1349"/>
      <c r="TTZ55" s="1349"/>
      <c r="TUA55" s="1349"/>
      <c r="TUB55" s="1349"/>
      <c r="TUC55" s="1349"/>
      <c r="TUD55" s="1349"/>
      <c r="TUE55" s="1349"/>
      <c r="TUF55" s="1349"/>
      <c r="TUG55" s="1349"/>
      <c r="TUH55" s="1349"/>
      <c r="TUI55" s="1349"/>
      <c r="TUJ55" s="1349"/>
      <c r="TUK55" s="1349"/>
      <c r="TUL55" s="1349"/>
      <c r="TUM55" s="1349"/>
      <c r="TUN55" s="1349"/>
      <c r="TUO55" s="1349"/>
      <c r="TUP55" s="1349"/>
      <c r="TUQ55" s="1349"/>
      <c r="TUR55" s="1349"/>
      <c r="TUS55" s="1349"/>
      <c r="TUT55" s="1349"/>
      <c r="TUU55" s="1349"/>
      <c r="TUV55" s="1349"/>
      <c r="TUW55" s="1349"/>
      <c r="TUX55" s="1349"/>
      <c r="TUY55" s="1349"/>
      <c r="TUZ55" s="1349"/>
      <c r="TVA55" s="1349"/>
      <c r="TVB55" s="1349"/>
      <c r="TVC55" s="1349"/>
      <c r="TVD55" s="1349"/>
      <c r="TVE55" s="1349"/>
      <c r="TVF55" s="1349"/>
      <c r="TVG55" s="1349"/>
      <c r="TVH55" s="1349"/>
      <c r="TVI55" s="1349"/>
      <c r="TVJ55" s="1349"/>
      <c r="TVK55" s="1349"/>
      <c r="TVL55" s="1349"/>
      <c r="TVM55" s="1349"/>
      <c r="TVN55" s="1349"/>
      <c r="TVO55" s="1349"/>
      <c r="TVP55" s="1349"/>
      <c r="TVQ55" s="1349"/>
      <c r="TVR55" s="1349"/>
      <c r="TVS55" s="1349"/>
      <c r="TVT55" s="1349"/>
      <c r="TVU55" s="1349"/>
      <c r="TVV55" s="1349"/>
      <c r="TVW55" s="1349"/>
      <c r="TVX55" s="1349"/>
      <c r="TVY55" s="1349"/>
      <c r="TVZ55" s="1349"/>
      <c r="TWA55" s="1349"/>
      <c r="TWB55" s="1349"/>
      <c r="TWC55" s="1349"/>
      <c r="TWD55" s="1349"/>
      <c r="TWE55" s="1349"/>
      <c r="TWF55" s="1349"/>
      <c r="TWG55" s="1349"/>
      <c r="TWH55" s="1349"/>
      <c r="TWI55" s="1349"/>
      <c r="TWJ55" s="1349"/>
      <c r="TWK55" s="1349"/>
      <c r="TWL55" s="1349"/>
      <c r="TWM55" s="1349"/>
      <c r="TWN55" s="1349"/>
      <c r="TWO55" s="1349"/>
      <c r="TWP55" s="1349"/>
      <c r="TWQ55" s="1349"/>
      <c r="TWR55" s="1349"/>
      <c r="TWS55" s="1349"/>
      <c r="TWT55" s="1349"/>
      <c r="TWU55" s="1349"/>
      <c r="TWV55" s="1349"/>
      <c r="TWW55" s="1349"/>
      <c r="TWX55" s="1349"/>
      <c r="TWY55" s="1349"/>
      <c r="TWZ55" s="1349"/>
      <c r="TXA55" s="1349"/>
      <c r="TXB55" s="1349"/>
      <c r="TXC55" s="1349"/>
      <c r="TXD55" s="1349"/>
      <c r="TXE55" s="1349"/>
      <c r="TXF55" s="1349"/>
      <c r="TXG55" s="1349"/>
      <c r="TXH55" s="1349"/>
      <c r="TXI55" s="1349"/>
      <c r="TXJ55" s="1349"/>
      <c r="TXK55" s="1349"/>
      <c r="TXL55" s="1349"/>
      <c r="TXM55" s="1349"/>
      <c r="TXN55" s="1349"/>
      <c r="TXO55" s="1349"/>
      <c r="TXP55" s="1349"/>
      <c r="TXQ55" s="1349"/>
      <c r="TXR55" s="1349"/>
      <c r="TXS55" s="1349"/>
      <c r="TXT55" s="1349"/>
      <c r="TXU55" s="1349"/>
      <c r="TXV55" s="1349"/>
      <c r="TXW55" s="1349"/>
      <c r="TXX55" s="1349"/>
      <c r="TXY55" s="1349"/>
      <c r="TXZ55" s="1349"/>
      <c r="TYA55" s="1349"/>
      <c r="TYB55" s="1349"/>
      <c r="TYC55" s="1349"/>
      <c r="TYD55" s="1349"/>
      <c r="TYE55" s="1349"/>
      <c r="TYF55" s="1349"/>
      <c r="TYG55" s="1349"/>
      <c r="TYH55" s="1349"/>
      <c r="TYI55" s="1349"/>
      <c r="TYJ55" s="1349"/>
      <c r="TYK55" s="1349"/>
      <c r="TYL55" s="1349"/>
      <c r="TYM55" s="1349"/>
      <c r="TYN55" s="1349"/>
      <c r="TYO55" s="1349"/>
      <c r="TYP55" s="1349"/>
      <c r="TYQ55" s="1349"/>
      <c r="TYR55" s="1349"/>
      <c r="TYS55" s="1349"/>
      <c r="TYT55" s="1349"/>
      <c r="TYU55" s="1349"/>
      <c r="TYV55" s="1349"/>
      <c r="TYW55" s="1349"/>
      <c r="TYX55" s="1349"/>
      <c r="TYY55" s="1349"/>
      <c r="TYZ55" s="1349"/>
      <c r="TZA55" s="1349"/>
      <c r="TZB55" s="1349"/>
      <c r="TZC55" s="1349"/>
      <c r="TZD55" s="1349"/>
      <c r="TZE55" s="1349"/>
      <c r="TZF55" s="1349"/>
      <c r="TZG55" s="1349"/>
      <c r="TZH55" s="1349"/>
      <c r="TZI55" s="1349"/>
      <c r="TZJ55" s="1349"/>
      <c r="TZK55" s="1349"/>
      <c r="TZL55" s="1349"/>
      <c r="TZM55" s="1349"/>
      <c r="TZN55" s="1349"/>
      <c r="TZO55" s="1349"/>
      <c r="TZP55" s="1349"/>
      <c r="TZQ55" s="1349"/>
      <c r="TZR55" s="1349"/>
      <c r="TZS55" s="1349"/>
      <c r="TZT55" s="1349"/>
      <c r="TZU55" s="1349"/>
      <c r="TZV55" s="1349"/>
      <c r="TZW55" s="1349"/>
      <c r="TZX55" s="1349"/>
      <c r="TZY55" s="1349"/>
      <c r="TZZ55" s="1349"/>
      <c r="UAA55" s="1349"/>
      <c r="UAB55" s="1349"/>
      <c r="UAC55" s="1349"/>
      <c r="UAD55" s="1349"/>
      <c r="UAE55" s="1349"/>
      <c r="UAF55" s="1349"/>
      <c r="UAG55" s="1349"/>
      <c r="UAH55" s="1349"/>
      <c r="UAI55" s="1349"/>
      <c r="UAJ55" s="1349"/>
      <c r="UAK55" s="1349"/>
      <c r="UAL55" s="1349"/>
      <c r="UAM55" s="1349"/>
      <c r="UAN55" s="1349"/>
      <c r="UAO55" s="1349"/>
      <c r="UAP55" s="1349"/>
      <c r="UAQ55" s="1349"/>
      <c r="UAR55" s="1349"/>
      <c r="UAS55" s="1349"/>
      <c r="UAT55" s="1349"/>
      <c r="UAU55" s="1349"/>
      <c r="UAV55" s="1349"/>
      <c r="UAW55" s="1349"/>
      <c r="UAX55" s="1349"/>
      <c r="UAY55" s="1349"/>
      <c r="UAZ55" s="1349"/>
      <c r="UBA55" s="1349"/>
      <c r="UBB55" s="1349"/>
      <c r="UBC55" s="1349"/>
      <c r="UBD55" s="1349"/>
      <c r="UBE55" s="1349"/>
      <c r="UBF55" s="1349"/>
      <c r="UBG55" s="1349"/>
      <c r="UBH55" s="1349"/>
      <c r="UBI55" s="1349"/>
      <c r="UBJ55" s="1349"/>
      <c r="UBK55" s="1349"/>
      <c r="UBL55" s="1349"/>
      <c r="UBM55" s="1349"/>
      <c r="UBN55" s="1349"/>
      <c r="UBO55" s="1349"/>
      <c r="UBP55" s="1349"/>
      <c r="UBQ55" s="1349"/>
      <c r="UBR55" s="1349"/>
      <c r="UBS55" s="1349"/>
      <c r="UBT55" s="1349"/>
      <c r="UBU55" s="1349"/>
      <c r="UBV55" s="1349"/>
      <c r="UBW55" s="1349"/>
      <c r="UBX55" s="1349"/>
      <c r="UBY55" s="1349"/>
      <c r="UBZ55" s="1349"/>
      <c r="UCA55" s="1349"/>
      <c r="UCB55" s="1349"/>
      <c r="UCC55" s="1349"/>
      <c r="UCD55" s="1349"/>
      <c r="UCE55" s="1349"/>
      <c r="UCF55" s="1349"/>
      <c r="UCG55" s="1349"/>
      <c r="UCH55" s="1349"/>
      <c r="UCI55" s="1349"/>
      <c r="UCJ55" s="1349"/>
      <c r="UCK55" s="1349"/>
      <c r="UCL55" s="1349"/>
      <c r="UCM55" s="1349"/>
      <c r="UCN55" s="1349"/>
      <c r="UCO55" s="1349"/>
      <c r="UCP55" s="1349"/>
      <c r="UCQ55" s="1349"/>
      <c r="UCR55" s="1349"/>
      <c r="UCS55" s="1349"/>
      <c r="UCT55" s="1349"/>
      <c r="UCU55" s="1349"/>
      <c r="UCV55" s="1349"/>
      <c r="UCW55" s="1349"/>
      <c r="UCX55" s="1349"/>
      <c r="UCY55" s="1349"/>
      <c r="UCZ55" s="1349"/>
      <c r="UDA55" s="1349"/>
      <c r="UDB55" s="1349"/>
      <c r="UDC55" s="1349"/>
      <c r="UDD55" s="1349"/>
      <c r="UDE55" s="1349"/>
      <c r="UDF55" s="1349"/>
      <c r="UDG55" s="1349"/>
      <c r="UDH55" s="1349"/>
      <c r="UDI55" s="1349"/>
      <c r="UDJ55" s="1349"/>
      <c r="UDK55" s="1349"/>
      <c r="UDL55" s="1349"/>
      <c r="UDM55" s="1349"/>
      <c r="UDN55" s="1349"/>
      <c r="UDO55" s="1349"/>
      <c r="UDP55" s="1349"/>
      <c r="UDQ55" s="1349"/>
      <c r="UDR55" s="1349"/>
      <c r="UDS55" s="1349"/>
      <c r="UDT55" s="1349"/>
      <c r="UDU55" s="1349"/>
      <c r="UDV55" s="1349"/>
      <c r="UDW55" s="1349"/>
      <c r="UDX55" s="1349"/>
      <c r="UDY55" s="1349"/>
      <c r="UDZ55" s="1349"/>
      <c r="UEA55" s="1349"/>
      <c r="UEB55" s="1349"/>
      <c r="UEC55" s="1349"/>
      <c r="UED55" s="1349"/>
      <c r="UEE55" s="1349"/>
      <c r="UEF55" s="1349"/>
      <c r="UEG55" s="1349"/>
      <c r="UEH55" s="1349"/>
      <c r="UEI55" s="1349"/>
      <c r="UEJ55" s="1349"/>
      <c r="UEK55" s="1349"/>
      <c r="UEL55" s="1349"/>
      <c r="UEM55" s="1349"/>
      <c r="UEN55" s="1349"/>
      <c r="UEO55" s="1349"/>
      <c r="UEP55" s="1349"/>
      <c r="UEQ55" s="1349"/>
      <c r="UER55" s="1349"/>
      <c r="UES55" s="1349"/>
      <c r="UET55" s="1349"/>
      <c r="UEU55" s="1349"/>
      <c r="UEV55" s="1349"/>
      <c r="UEW55" s="1349"/>
      <c r="UEX55" s="1349"/>
      <c r="UEY55" s="1349"/>
      <c r="UEZ55" s="1349"/>
      <c r="UFA55" s="1349"/>
      <c r="UFB55" s="1349"/>
      <c r="UFC55" s="1349"/>
      <c r="UFD55" s="1349"/>
      <c r="UFE55" s="1349"/>
      <c r="UFF55" s="1349"/>
      <c r="UFG55" s="1349"/>
      <c r="UFH55" s="1349"/>
      <c r="UFI55" s="1349"/>
      <c r="UFJ55" s="1349"/>
      <c r="UFK55" s="1349"/>
      <c r="UFL55" s="1349"/>
      <c r="UFM55" s="1349"/>
      <c r="UFN55" s="1349"/>
      <c r="UFO55" s="1349"/>
      <c r="UFP55" s="1349"/>
      <c r="UFQ55" s="1349"/>
      <c r="UFR55" s="1349"/>
      <c r="UFS55" s="1349"/>
      <c r="UFT55" s="1349"/>
      <c r="UFU55" s="1349"/>
      <c r="UFV55" s="1349"/>
      <c r="UFW55" s="1349"/>
      <c r="UFX55" s="1349"/>
      <c r="UFY55" s="1349"/>
      <c r="UFZ55" s="1349"/>
      <c r="UGA55" s="1349"/>
      <c r="UGB55" s="1349"/>
      <c r="UGC55" s="1349"/>
      <c r="UGD55" s="1349"/>
      <c r="UGE55" s="1349"/>
      <c r="UGF55" s="1349"/>
      <c r="UGG55" s="1349"/>
      <c r="UGH55" s="1349"/>
      <c r="UGI55" s="1349"/>
      <c r="UGJ55" s="1349"/>
      <c r="UGK55" s="1349"/>
      <c r="UGL55" s="1349"/>
      <c r="UGM55" s="1349"/>
      <c r="UGN55" s="1349"/>
      <c r="UGO55" s="1349"/>
      <c r="UGP55" s="1349"/>
      <c r="UGQ55" s="1349"/>
      <c r="UGR55" s="1349"/>
      <c r="UGS55" s="1349"/>
      <c r="UGT55" s="1349"/>
      <c r="UGU55" s="1349"/>
      <c r="UGV55" s="1349"/>
      <c r="UGW55" s="1349"/>
      <c r="UGX55" s="1349"/>
      <c r="UGY55" s="1349"/>
      <c r="UGZ55" s="1349"/>
      <c r="UHA55" s="1349"/>
      <c r="UHB55" s="1349"/>
      <c r="UHC55" s="1349"/>
      <c r="UHD55" s="1349"/>
      <c r="UHE55" s="1349"/>
      <c r="UHF55" s="1349"/>
      <c r="UHG55" s="1349"/>
      <c r="UHH55" s="1349"/>
      <c r="UHI55" s="1349"/>
      <c r="UHJ55" s="1349"/>
      <c r="UHK55" s="1349"/>
      <c r="UHL55" s="1349"/>
      <c r="UHM55" s="1349"/>
      <c r="UHN55" s="1349"/>
      <c r="UHO55" s="1349"/>
      <c r="UHP55" s="1349"/>
      <c r="UHQ55" s="1349"/>
      <c r="UHR55" s="1349"/>
      <c r="UHS55" s="1349"/>
      <c r="UHT55" s="1349"/>
      <c r="UHU55" s="1349"/>
      <c r="UHV55" s="1349"/>
      <c r="UHW55" s="1349"/>
      <c r="UHX55" s="1349"/>
      <c r="UHY55" s="1349"/>
      <c r="UHZ55" s="1349"/>
      <c r="UIA55" s="1349"/>
      <c r="UIB55" s="1349"/>
      <c r="UIC55" s="1349"/>
      <c r="UID55" s="1349"/>
      <c r="UIE55" s="1349"/>
      <c r="UIF55" s="1349"/>
      <c r="UIG55" s="1349"/>
      <c r="UIH55" s="1349"/>
      <c r="UII55" s="1349"/>
      <c r="UIJ55" s="1349"/>
      <c r="UIK55" s="1349"/>
      <c r="UIL55" s="1349"/>
      <c r="UIM55" s="1349"/>
      <c r="UIN55" s="1349"/>
      <c r="UIO55" s="1349"/>
      <c r="UIP55" s="1349"/>
      <c r="UIQ55" s="1349"/>
      <c r="UIR55" s="1349"/>
      <c r="UIS55" s="1349"/>
      <c r="UIT55" s="1349"/>
      <c r="UIU55" s="1349"/>
      <c r="UIV55" s="1349"/>
      <c r="UIW55" s="1349"/>
      <c r="UIX55" s="1349"/>
      <c r="UIY55" s="1349"/>
      <c r="UIZ55" s="1349"/>
      <c r="UJA55" s="1349"/>
      <c r="UJB55" s="1349"/>
      <c r="UJC55" s="1349"/>
      <c r="UJD55" s="1349"/>
      <c r="UJE55" s="1349"/>
      <c r="UJF55" s="1349"/>
      <c r="UJG55" s="1349"/>
      <c r="UJH55" s="1349"/>
      <c r="UJI55" s="1349"/>
      <c r="UJJ55" s="1349"/>
      <c r="UJK55" s="1349"/>
      <c r="UJL55" s="1349"/>
      <c r="UJM55" s="1349"/>
      <c r="UJN55" s="1349"/>
      <c r="UJO55" s="1349"/>
      <c r="UJP55" s="1349"/>
      <c r="UJQ55" s="1349"/>
      <c r="UJR55" s="1349"/>
      <c r="UJS55" s="1349"/>
      <c r="UJT55" s="1349"/>
      <c r="UJU55" s="1349"/>
      <c r="UJV55" s="1349"/>
      <c r="UJW55" s="1349"/>
      <c r="UJX55" s="1349"/>
      <c r="UJY55" s="1349"/>
      <c r="UJZ55" s="1349"/>
      <c r="UKA55" s="1349"/>
      <c r="UKB55" s="1349"/>
      <c r="UKC55" s="1349"/>
      <c r="UKD55" s="1349"/>
      <c r="UKE55" s="1349"/>
      <c r="UKF55" s="1349"/>
      <c r="UKG55" s="1349"/>
      <c r="UKH55" s="1349"/>
      <c r="UKI55" s="1349"/>
      <c r="UKJ55" s="1349"/>
      <c r="UKK55" s="1349"/>
      <c r="UKL55" s="1349"/>
      <c r="UKM55" s="1349"/>
      <c r="UKN55" s="1349"/>
      <c r="UKO55" s="1349"/>
      <c r="UKP55" s="1349"/>
      <c r="UKQ55" s="1349"/>
      <c r="UKR55" s="1349"/>
      <c r="UKS55" s="1349"/>
      <c r="UKT55" s="1349"/>
      <c r="UKU55" s="1349"/>
      <c r="UKV55" s="1349"/>
      <c r="UKW55" s="1349"/>
      <c r="UKX55" s="1349"/>
      <c r="UKY55" s="1349"/>
      <c r="UKZ55" s="1349"/>
      <c r="ULA55" s="1349"/>
      <c r="ULB55" s="1349"/>
      <c r="ULC55" s="1349"/>
      <c r="ULD55" s="1349"/>
      <c r="ULE55" s="1349"/>
      <c r="ULF55" s="1349"/>
      <c r="ULG55" s="1349"/>
      <c r="ULH55" s="1349"/>
      <c r="ULI55" s="1349"/>
      <c r="ULJ55" s="1349"/>
      <c r="ULK55" s="1349"/>
      <c r="ULL55" s="1349"/>
      <c r="ULM55" s="1349"/>
      <c r="ULN55" s="1349"/>
      <c r="ULO55" s="1349"/>
      <c r="ULP55" s="1349"/>
      <c r="ULQ55" s="1349"/>
      <c r="ULR55" s="1349"/>
      <c r="ULS55" s="1349"/>
      <c r="ULT55" s="1349"/>
      <c r="ULU55" s="1349"/>
      <c r="ULV55" s="1349"/>
      <c r="ULW55" s="1349"/>
      <c r="ULX55" s="1349"/>
      <c r="ULY55" s="1349"/>
      <c r="ULZ55" s="1349"/>
      <c r="UMA55" s="1349"/>
      <c r="UMB55" s="1349"/>
      <c r="UMC55" s="1349"/>
      <c r="UMD55" s="1349"/>
      <c r="UME55" s="1349"/>
      <c r="UMF55" s="1349"/>
      <c r="UMG55" s="1349"/>
      <c r="UMH55" s="1349"/>
      <c r="UMI55" s="1349"/>
      <c r="UMJ55" s="1349"/>
      <c r="UMK55" s="1349"/>
      <c r="UML55" s="1349"/>
      <c r="UMM55" s="1349"/>
      <c r="UMN55" s="1349"/>
      <c r="UMO55" s="1349"/>
      <c r="UMP55" s="1349"/>
      <c r="UMQ55" s="1349"/>
      <c r="UMR55" s="1349"/>
      <c r="UMS55" s="1349"/>
      <c r="UMT55" s="1349"/>
      <c r="UMU55" s="1349"/>
      <c r="UMV55" s="1349"/>
      <c r="UMW55" s="1349"/>
      <c r="UMX55" s="1349"/>
      <c r="UMY55" s="1349"/>
      <c r="UMZ55" s="1349"/>
      <c r="UNA55" s="1349"/>
      <c r="UNB55" s="1349"/>
      <c r="UNC55" s="1349"/>
      <c r="UND55" s="1349"/>
      <c r="UNE55" s="1349"/>
      <c r="UNF55" s="1349"/>
      <c r="UNG55" s="1349"/>
      <c r="UNH55" s="1349"/>
      <c r="UNI55" s="1349"/>
      <c r="UNJ55" s="1349"/>
      <c r="UNK55" s="1349"/>
      <c r="UNL55" s="1349"/>
      <c r="UNM55" s="1349"/>
      <c r="UNN55" s="1349"/>
      <c r="UNO55" s="1349"/>
      <c r="UNP55" s="1349"/>
      <c r="UNQ55" s="1349"/>
      <c r="UNR55" s="1349"/>
      <c r="UNS55" s="1349"/>
      <c r="UNT55" s="1349"/>
      <c r="UNU55" s="1349"/>
      <c r="UNV55" s="1349"/>
      <c r="UNW55" s="1349"/>
      <c r="UNX55" s="1349"/>
      <c r="UNY55" s="1349"/>
      <c r="UNZ55" s="1349"/>
      <c r="UOA55" s="1349"/>
      <c r="UOB55" s="1349"/>
      <c r="UOC55" s="1349"/>
      <c r="UOD55" s="1349"/>
      <c r="UOE55" s="1349"/>
      <c r="UOF55" s="1349"/>
      <c r="UOG55" s="1349"/>
      <c r="UOH55" s="1349"/>
      <c r="UOI55" s="1349"/>
      <c r="UOJ55" s="1349"/>
      <c r="UOK55" s="1349"/>
      <c r="UOL55" s="1349"/>
      <c r="UOM55" s="1349"/>
      <c r="UON55" s="1349"/>
      <c r="UOO55" s="1349"/>
      <c r="UOP55" s="1349"/>
      <c r="UOQ55" s="1349"/>
      <c r="UOR55" s="1349"/>
      <c r="UOS55" s="1349"/>
      <c r="UOT55" s="1349"/>
      <c r="UOU55" s="1349"/>
      <c r="UOV55" s="1349"/>
      <c r="UOW55" s="1349"/>
      <c r="UOX55" s="1349"/>
      <c r="UOY55" s="1349"/>
      <c r="UOZ55" s="1349"/>
      <c r="UPA55" s="1349"/>
      <c r="UPB55" s="1349"/>
      <c r="UPC55" s="1349"/>
      <c r="UPD55" s="1349"/>
      <c r="UPE55" s="1349"/>
      <c r="UPF55" s="1349"/>
      <c r="UPG55" s="1349"/>
      <c r="UPH55" s="1349"/>
      <c r="UPI55" s="1349"/>
      <c r="UPJ55" s="1349"/>
      <c r="UPK55" s="1349"/>
      <c r="UPL55" s="1349"/>
      <c r="UPM55" s="1349"/>
      <c r="UPN55" s="1349"/>
      <c r="UPO55" s="1349"/>
      <c r="UPP55" s="1349"/>
      <c r="UPQ55" s="1349"/>
      <c r="UPR55" s="1349"/>
      <c r="UPS55" s="1349"/>
      <c r="UPT55" s="1349"/>
      <c r="UPU55" s="1349"/>
      <c r="UPV55" s="1349"/>
      <c r="UPW55" s="1349"/>
      <c r="UPX55" s="1349"/>
      <c r="UPY55" s="1349"/>
      <c r="UPZ55" s="1349"/>
      <c r="UQA55" s="1349"/>
      <c r="UQB55" s="1349"/>
      <c r="UQC55" s="1349"/>
      <c r="UQD55" s="1349"/>
      <c r="UQE55" s="1349"/>
      <c r="UQF55" s="1349"/>
      <c r="UQG55" s="1349"/>
      <c r="UQH55" s="1349"/>
      <c r="UQI55" s="1349"/>
      <c r="UQJ55" s="1349"/>
      <c r="UQK55" s="1349"/>
      <c r="UQL55" s="1349"/>
      <c r="UQM55" s="1349"/>
      <c r="UQN55" s="1349"/>
      <c r="UQO55" s="1349"/>
      <c r="UQP55" s="1349"/>
      <c r="UQQ55" s="1349"/>
      <c r="UQR55" s="1349"/>
      <c r="UQS55" s="1349"/>
      <c r="UQT55" s="1349"/>
      <c r="UQU55" s="1349"/>
      <c r="UQV55" s="1349"/>
      <c r="UQW55" s="1349"/>
      <c r="UQX55" s="1349"/>
      <c r="UQY55" s="1349"/>
      <c r="UQZ55" s="1349"/>
      <c r="URA55" s="1349"/>
      <c r="URB55" s="1349"/>
      <c r="URC55" s="1349"/>
      <c r="URD55" s="1349"/>
      <c r="URE55" s="1349"/>
      <c r="URF55" s="1349"/>
      <c r="URG55" s="1349"/>
      <c r="URH55" s="1349"/>
      <c r="URI55" s="1349"/>
      <c r="URJ55" s="1349"/>
      <c r="URK55" s="1349"/>
      <c r="URL55" s="1349"/>
      <c r="URM55" s="1349"/>
      <c r="URN55" s="1349"/>
      <c r="URO55" s="1349"/>
      <c r="URP55" s="1349"/>
      <c r="URQ55" s="1349"/>
      <c r="URR55" s="1349"/>
      <c r="URS55" s="1349"/>
      <c r="URT55" s="1349"/>
      <c r="URU55" s="1349"/>
      <c r="URV55" s="1349"/>
      <c r="URW55" s="1349"/>
      <c r="URX55" s="1349"/>
      <c r="URY55" s="1349"/>
      <c r="URZ55" s="1349"/>
      <c r="USA55" s="1349"/>
      <c r="USB55" s="1349"/>
      <c r="USC55" s="1349"/>
      <c r="USD55" s="1349"/>
      <c r="USE55" s="1349"/>
      <c r="USF55" s="1349"/>
      <c r="USG55" s="1349"/>
      <c r="USH55" s="1349"/>
      <c r="USI55" s="1349"/>
      <c r="USJ55" s="1349"/>
      <c r="USK55" s="1349"/>
      <c r="USL55" s="1349"/>
      <c r="USM55" s="1349"/>
      <c r="USN55" s="1349"/>
      <c r="USO55" s="1349"/>
      <c r="USP55" s="1349"/>
      <c r="USQ55" s="1349"/>
      <c r="USR55" s="1349"/>
      <c r="USS55" s="1349"/>
      <c r="UST55" s="1349"/>
      <c r="USU55" s="1349"/>
      <c r="USV55" s="1349"/>
      <c r="USW55" s="1349"/>
      <c r="USX55" s="1349"/>
      <c r="USY55" s="1349"/>
      <c r="USZ55" s="1349"/>
      <c r="UTA55" s="1349"/>
      <c r="UTB55" s="1349"/>
      <c r="UTC55" s="1349"/>
      <c r="UTD55" s="1349"/>
      <c r="UTE55" s="1349"/>
      <c r="UTF55" s="1349"/>
      <c r="UTG55" s="1349"/>
      <c r="UTH55" s="1349"/>
      <c r="UTI55" s="1349"/>
      <c r="UTJ55" s="1349"/>
      <c r="UTK55" s="1349"/>
      <c r="UTL55" s="1349"/>
      <c r="UTM55" s="1349"/>
      <c r="UTN55" s="1349"/>
      <c r="UTO55" s="1349"/>
      <c r="UTP55" s="1349"/>
      <c r="UTQ55" s="1349"/>
      <c r="UTR55" s="1349"/>
      <c r="UTS55" s="1349"/>
      <c r="UTT55" s="1349"/>
      <c r="UTU55" s="1349"/>
      <c r="UTV55" s="1349"/>
      <c r="UTW55" s="1349"/>
      <c r="UTX55" s="1349"/>
      <c r="UTY55" s="1349"/>
      <c r="UTZ55" s="1349"/>
      <c r="UUA55" s="1349"/>
      <c r="UUB55" s="1349"/>
      <c r="UUC55" s="1349"/>
      <c r="UUD55" s="1349"/>
      <c r="UUE55" s="1349"/>
      <c r="UUF55" s="1349"/>
      <c r="UUG55" s="1349"/>
      <c r="UUH55" s="1349"/>
      <c r="UUI55" s="1349"/>
      <c r="UUJ55" s="1349"/>
      <c r="UUK55" s="1349"/>
      <c r="UUL55" s="1349"/>
      <c r="UUM55" s="1349"/>
      <c r="UUN55" s="1349"/>
      <c r="UUO55" s="1349"/>
      <c r="UUP55" s="1349"/>
      <c r="UUQ55" s="1349"/>
      <c r="UUR55" s="1349"/>
      <c r="UUS55" s="1349"/>
      <c r="UUT55" s="1349"/>
      <c r="UUU55" s="1349"/>
      <c r="UUV55" s="1349"/>
      <c r="UUW55" s="1349"/>
      <c r="UUX55" s="1349"/>
      <c r="UUY55" s="1349"/>
      <c r="UUZ55" s="1349"/>
      <c r="UVA55" s="1349"/>
      <c r="UVB55" s="1349"/>
      <c r="UVC55" s="1349"/>
      <c r="UVD55" s="1349"/>
      <c r="UVE55" s="1349"/>
      <c r="UVF55" s="1349"/>
      <c r="UVG55" s="1349"/>
      <c r="UVH55" s="1349"/>
      <c r="UVI55" s="1349"/>
      <c r="UVJ55" s="1349"/>
      <c r="UVK55" s="1349"/>
      <c r="UVL55" s="1349"/>
      <c r="UVM55" s="1349"/>
      <c r="UVN55" s="1349"/>
      <c r="UVO55" s="1349"/>
      <c r="UVP55" s="1349"/>
      <c r="UVQ55" s="1349"/>
      <c r="UVR55" s="1349"/>
      <c r="UVS55" s="1349"/>
      <c r="UVT55" s="1349"/>
      <c r="UVU55" s="1349"/>
      <c r="UVV55" s="1349"/>
      <c r="UVW55" s="1349"/>
      <c r="UVX55" s="1349"/>
      <c r="UVY55" s="1349"/>
      <c r="UVZ55" s="1349"/>
      <c r="UWA55" s="1349"/>
      <c r="UWB55" s="1349"/>
      <c r="UWC55" s="1349"/>
      <c r="UWD55" s="1349"/>
      <c r="UWE55" s="1349"/>
      <c r="UWF55" s="1349"/>
      <c r="UWG55" s="1349"/>
      <c r="UWH55" s="1349"/>
      <c r="UWI55" s="1349"/>
      <c r="UWJ55" s="1349"/>
      <c r="UWK55" s="1349"/>
      <c r="UWL55" s="1349"/>
      <c r="UWM55" s="1349"/>
      <c r="UWN55" s="1349"/>
      <c r="UWO55" s="1349"/>
      <c r="UWP55" s="1349"/>
      <c r="UWQ55" s="1349"/>
      <c r="UWR55" s="1349"/>
      <c r="UWS55" s="1349"/>
      <c r="UWT55" s="1349"/>
      <c r="UWU55" s="1349"/>
      <c r="UWV55" s="1349"/>
      <c r="UWW55" s="1349"/>
      <c r="UWX55" s="1349"/>
      <c r="UWY55" s="1349"/>
      <c r="UWZ55" s="1349"/>
      <c r="UXA55" s="1349"/>
      <c r="UXB55" s="1349"/>
      <c r="UXC55" s="1349"/>
      <c r="UXD55" s="1349"/>
      <c r="UXE55" s="1349"/>
      <c r="UXF55" s="1349"/>
      <c r="UXG55" s="1349"/>
      <c r="UXH55" s="1349"/>
      <c r="UXI55" s="1349"/>
      <c r="UXJ55" s="1349"/>
      <c r="UXK55" s="1349"/>
      <c r="UXL55" s="1349"/>
      <c r="UXM55" s="1349"/>
      <c r="UXN55" s="1349"/>
      <c r="UXO55" s="1349"/>
      <c r="UXP55" s="1349"/>
      <c r="UXQ55" s="1349"/>
      <c r="UXR55" s="1349"/>
      <c r="UXS55" s="1349"/>
      <c r="UXT55" s="1349"/>
      <c r="UXU55" s="1349"/>
      <c r="UXV55" s="1349"/>
      <c r="UXW55" s="1349"/>
      <c r="UXX55" s="1349"/>
      <c r="UXY55" s="1349"/>
      <c r="UXZ55" s="1349"/>
      <c r="UYA55" s="1349"/>
      <c r="UYB55" s="1349"/>
      <c r="UYC55" s="1349"/>
      <c r="UYD55" s="1349"/>
      <c r="UYE55" s="1349"/>
      <c r="UYF55" s="1349"/>
      <c r="UYG55" s="1349"/>
      <c r="UYH55" s="1349"/>
      <c r="UYI55" s="1349"/>
      <c r="UYJ55" s="1349"/>
      <c r="UYK55" s="1349"/>
      <c r="UYL55" s="1349"/>
      <c r="UYM55" s="1349"/>
      <c r="UYN55" s="1349"/>
      <c r="UYO55" s="1349"/>
      <c r="UYP55" s="1349"/>
      <c r="UYQ55" s="1349"/>
      <c r="UYR55" s="1349"/>
      <c r="UYS55" s="1349"/>
      <c r="UYT55" s="1349"/>
      <c r="UYU55" s="1349"/>
      <c r="UYV55" s="1349"/>
      <c r="UYW55" s="1349"/>
      <c r="UYX55" s="1349"/>
      <c r="UYY55" s="1349"/>
      <c r="UYZ55" s="1349"/>
      <c r="UZA55" s="1349"/>
      <c r="UZB55" s="1349"/>
      <c r="UZC55" s="1349"/>
      <c r="UZD55" s="1349"/>
      <c r="UZE55" s="1349"/>
      <c r="UZF55" s="1349"/>
      <c r="UZG55" s="1349"/>
      <c r="UZH55" s="1349"/>
      <c r="UZI55" s="1349"/>
      <c r="UZJ55" s="1349"/>
      <c r="UZK55" s="1349"/>
      <c r="UZL55" s="1349"/>
      <c r="UZM55" s="1349"/>
      <c r="UZN55" s="1349"/>
      <c r="UZO55" s="1349"/>
      <c r="UZP55" s="1349"/>
      <c r="UZQ55" s="1349"/>
      <c r="UZR55" s="1349"/>
      <c r="UZS55" s="1349"/>
      <c r="UZT55" s="1349"/>
      <c r="UZU55" s="1349"/>
      <c r="UZV55" s="1349"/>
      <c r="UZW55" s="1349"/>
      <c r="UZX55" s="1349"/>
      <c r="UZY55" s="1349"/>
      <c r="UZZ55" s="1349"/>
      <c r="VAA55" s="1349"/>
      <c r="VAB55" s="1349"/>
      <c r="VAC55" s="1349"/>
      <c r="VAD55" s="1349"/>
      <c r="VAE55" s="1349"/>
      <c r="VAF55" s="1349"/>
      <c r="VAG55" s="1349"/>
      <c r="VAH55" s="1349"/>
      <c r="VAI55" s="1349"/>
      <c r="VAJ55" s="1349"/>
      <c r="VAK55" s="1349"/>
      <c r="VAL55" s="1349"/>
      <c r="VAM55" s="1349"/>
      <c r="VAN55" s="1349"/>
      <c r="VAO55" s="1349"/>
      <c r="VAP55" s="1349"/>
      <c r="VAQ55" s="1349"/>
      <c r="VAR55" s="1349"/>
      <c r="VAS55" s="1349"/>
      <c r="VAT55" s="1349"/>
      <c r="VAU55" s="1349"/>
      <c r="VAV55" s="1349"/>
      <c r="VAW55" s="1349"/>
      <c r="VAX55" s="1349"/>
      <c r="VAY55" s="1349"/>
      <c r="VAZ55" s="1349"/>
      <c r="VBA55" s="1349"/>
      <c r="VBB55" s="1349"/>
      <c r="VBC55" s="1349"/>
      <c r="VBD55" s="1349"/>
      <c r="VBE55" s="1349"/>
      <c r="VBF55" s="1349"/>
      <c r="VBG55" s="1349"/>
      <c r="VBH55" s="1349"/>
      <c r="VBI55" s="1349"/>
      <c r="VBJ55" s="1349"/>
      <c r="VBK55" s="1349"/>
      <c r="VBL55" s="1349"/>
      <c r="VBM55" s="1349"/>
      <c r="VBN55" s="1349"/>
      <c r="VBO55" s="1349"/>
      <c r="VBP55" s="1349"/>
      <c r="VBQ55" s="1349"/>
      <c r="VBR55" s="1349"/>
      <c r="VBS55" s="1349"/>
      <c r="VBT55" s="1349"/>
      <c r="VBU55" s="1349"/>
      <c r="VBV55" s="1349"/>
      <c r="VBW55" s="1349"/>
      <c r="VBX55" s="1349"/>
      <c r="VBY55" s="1349"/>
      <c r="VBZ55" s="1349"/>
      <c r="VCA55" s="1349"/>
      <c r="VCB55" s="1349"/>
      <c r="VCC55" s="1349"/>
      <c r="VCD55" s="1349"/>
      <c r="VCE55" s="1349"/>
      <c r="VCF55" s="1349"/>
      <c r="VCG55" s="1349"/>
      <c r="VCH55" s="1349"/>
      <c r="VCI55" s="1349"/>
      <c r="VCJ55" s="1349"/>
      <c r="VCK55" s="1349"/>
      <c r="VCL55" s="1349"/>
      <c r="VCM55" s="1349"/>
      <c r="VCN55" s="1349"/>
      <c r="VCO55" s="1349"/>
      <c r="VCP55" s="1349"/>
      <c r="VCQ55" s="1349"/>
      <c r="VCR55" s="1349"/>
      <c r="VCS55" s="1349"/>
      <c r="VCT55" s="1349"/>
      <c r="VCU55" s="1349"/>
      <c r="VCV55" s="1349"/>
      <c r="VCW55" s="1349"/>
      <c r="VCX55" s="1349"/>
      <c r="VCY55" s="1349"/>
      <c r="VCZ55" s="1349"/>
      <c r="VDA55" s="1349"/>
      <c r="VDB55" s="1349"/>
      <c r="VDC55" s="1349"/>
      <c r="VDD55" s="1349"/>
      <c r="VDE55" s="1349"/>
      <c r="VDF55" s="1349"/>
      <c r="VDG55" s="1349"/>
      <c r="VDH55" s="1349"/>
      <c r="VDI55" s="1349"/>
      <c r="VDJ55" s="1349"/>
      <c r="VDK55" s="1349"/>
      <c r="VDL55" s="1349"/>
      <c r="VDM55" s="1349"/>
      <c r="VDN55" s="1349"/>
      <c r="VDO55" s="1349"/>
      <c r="VDP55" s="1349"/>
      <c r="VDQ55" s="1349"/>
      <c r="VDR55" s="1349"/>
      <c r="VDS55" s="1349"/>
      <c r="VDT55" s="1349"/>
      <c r="VDU55" s="1349"/>
      <c r="VDV55" s="1349"/>
      <c r="VDW55" s="1349"/>
      <c r="VDX55" s="1349"/>
      <c r="VDY55" s="1349"/>
      <c r="VDZ55" s="1349"/>
      <c r="VEA55" s="1349"/>
      <c r="VEB55" s="1349"/>
      <c r="VEC55" s="1349"/>
      <c r="VED55" s="1349"/>
      <c r="VEE55" s="1349"/>
      <c r="VEF55" s="1349"/>
      <c r="VEG55" s="1349"/>
      <c r="VEH55" s="1349"/>
      <c r="VEI55" s="1349"/>
      <c r="VEJ55" s="1349"/>
      <c r="VEK55" s="1349"/>
      <c r="VEL55" s="1349"/>
      <c r="VEM55" s="1349"/>
      <c r="VEN55" s="1349"/>
      <c r="VEO55" s="1349"/>
      <c r="VEP55" s="1349"/>
      <c r="VEQ55" s="1349"/>
      <c r="VER55" s="1349"/>
      <c r="VES55" s="1349"/>
      <c r="VET55" s="1349"/>
      <c r="VEU55" s="1349"/>
      <c r="VEV55" s="1349"/>
      <c r="VEW55" s="1349"/>
      <c r="VEX55" s="1349"/>
      <c r="VEY55" s="1349"/>
      <c r="VEZ55" s="1349"/>
      <c r="VFA55" s="1349"/>
      <c r="VFB55" s="1349"/>
      <c r="VFC55" s="1349"/>
      <c r="VFD55" s="1349"/>
      <c r="VFE55" s="1349"/>
      <c r="VFF55" s="1349"/>
      <c r="VFG55" s="1349"/>
      <c r="VFH55" s="1349"/>
      <c r="VFI55" s="1349"/>
      <c r="VFJ55" s="1349"/>
      <c r="VFK55" s="1349"/>
      <c r="VFL55" s="1349"/>
      <c r="VFM55" s="1349"/>
      <c r="VFN55" s="1349"/>
      <c r="VFO55" s="1349"/>
      <c r="VFP55" s="1349"/>
      <c r="VFQ55" s="1349"/>
      <c r="VFR55" s="1349"/>
      <c r="VFS55" s="1349"/>
      <c r="VFT55" s="1349"/>
      <c r="VFU55" s="1349"/>
      <c r="VFV55" s="1349"/>
      <c r="VFW55" s="1349"/>
      <c r="VFX55" s="1349"/>
      <c r="VFY55" s="1349"/>
      <c r="VFZ55" s="1349"/>
      <c r="VGA55" s="1349"/>
      <c r="VGB55" s="1349"/>
      <c r="VGC55" s="1349"/>
      <c r="VGD55" s="1349"/>
      <c r="VGE55" s="1349"/>
      <c r="VGF55" s="1349"/>
      <c r="VGG55" s="1349"/>
      <c r="VGH55" s="1349"/>
      <c r="VGI55" s="1349"/>
      <c r="VGJ55" s="1349"/>
      <c r="VGK55" s="1349"/>
      <c r="VGL55" s="1349"/>
      <c r="VGM55" s="1349"/>
      <c r="VGN55" s="1349"/>
      <c r="VGO55" s="1349"/>
      <c r="VGP55" s="1349"/>
      <c r="VGQ55" s="1349"/>
      <c r="VGR55" s="1349"/>
      <c r="VGS55" s="1349"/>
      <c r="VGT55" s="1349"/>
      <c r="VGU55" s="1349"/>
      <c r="VGV55" s="1349"/>
      <c r="VGW55" s="1349"/>
      <c r="VGX55" s="1349"/>
      <c r="VGY55" s="1349"/>
      <c r="VGZ55" s="1349"/>
      <c r="VHA55" s="1349"/>
      <c r="VHB55" s="1349"/>
      <c r="VHC55" s="1349"/>
      <c r="VHD55" s="1349"/>
      <c r="VHE55" s="1349"/>
      <c r="VHF55" s="1349"/>
      <c r="VHG55" s="1349"/>
      <c r="VHH55" s="1349"/>
      <c r="VHI55" s="1349"/>
      <c r="VHJ55" s="1349"/>
      <c r="VHK55" s="1349"/>
      <c r="VHL55" s="1349"/>
      <c r="VHM55" s="1349"/>
      <c r="VHN55" s="1349"/>
      <c r="VHO55" s="1349"/>
      <c r="VHP55" s="1349"/>
      <c r="VHQ55" s="1349"/>
      <c r="VHR55" s="1349"/>
      <c r="VHS55" s="1349"/>
      <c r="VHT55" s="1349"/>
      <c r="VHU55" s="1349"/>
      <c r="VHV55" s="1349"/>
      <c r="VHW55" s="1349"/>
      <c r="VHX55" s="1349"/>
      <c r="VHY55" s="1349"/>
      <c r="VHZ55" s="1349"/>
      <c r="VIA55" s="1349"/>
      <c r="VIB55" s="1349"/>
      <c r="VIC55" s="1349"/>
      <c r="VID55" s="1349"/>
      <c r="VIE55" s="1349"/>
      <c r="VIF55" s="1349"/>
      <c r="VIG55" s="1349"/>
      <c r="VIH55" s="1349"/>
      <c r="VII55" s="1349"/>
      <c r="VIJ55" s="1349"/>
      <c r="VIK55" s="1349"/>
      <c r="VIL55" s="1349"/>
      <c r="VIM55" s="1349"/>
      <c r="VIN55" s="1349"/>
      <c r="VIO55" s="1349"/>
      <c r="VIP55" s="1349"/>
      <c r="VIQ55" s="1349"/>
      <c r="VIR55" s="1349"/>
      <c r="VIS55" s="1349"/>
      <c r="VIT55" s="1349"/>
      <c r="VIU55" s="1349"/>
      <c r="VIV55" s="1349"/>
      <c r="VIW55" s="1349"/>
      <c r="VIX55" s="1349"/>
      <c r="VIY55" s="1349"/>
      <c r="VIZ55" s="1349"/>
      <c r="VJA55" s="1349"/>
      <c r="VJB55" s="1349"/>
      <c r="VJC55" s="1349"/>
      <c r="VJD55" s="1349"/>
      <c r="VJE55" s="1349"/>
      <c r="VJF55" s="1349"/>
      <c r="VJG55" s="1349"/>
      <c r="VJH55" s="1349"/>
      <c r="VJI55" s="1349"/>
      <c r="VJJ55" s="1349"/>
      <c r="VJK55" s="1349"/>
      <c r="VJL55" s="1349"/>
      <c r="VJM55" s="1349"/>
      <c r="VJN55" s="1349"/>
      <c r="VJO55" s="1349"/>
      <c r="VJP55" s="1349"/>
      <c r="VJQ55" s="1349"/>
      <c r="VJR55" s="1349"/>
      <c r="VJS55" s="1349"/>
      <c r="VJT55" s="1349"/>
      <c r="VJU55" s="1349"/>
      <c r="VJV55" s="1349"/>
      <c r="VJW55" s="1349"/>
      <c r="VJX55" s="1349"/>
      <c r="VJY55" s="1349"/>
      <c r="VJZ55" s="1349"/>
      <c r="VKA55" s="1349"/>
      <c r="VKB55" s="1349"/>
      <c r="VKC55" s="1349"/>
      <c r="VKD55" s="1349"/>
      <c r="VKE55" s="1349"/>
      <c r="VKF55" s="1349"/>
      <c r="VKG55" s="1349"/>
      <c r="VKH55" s="1349"/>
      <c r="VKI55" s="1349"/>
      <c r="VKJ55" s="1349"/>
      <c r="VKK55" s="1349"/>
      <c r="VKL55" s="1349"/>
      <c r="VKM55" s="1349"/>
      <c r="VKN55" s="1349"/>
      <c r="VKO55" s="1349"/>
      <c r="VKP55" s="1349"/>
      <c r="VKQ55" s="1349"/>
      <c r="VKR55" s="1349"/>
      <c r="VKS55" s="1349"/>
      <c r="VKT55" s="1349"/>
      <c r="VKU55" s="1349"/>
      <c r="VKV55" s="1349"/>
      <c r="VKW55" s="1349"/>
      <c r="VKX55" s="1349"/>
      <c r="VKY55" s="1349"/>
      <c r="VKZ55" s="1349"/>
      <c r="VLA55" s="1349"/>
      <c r="VLB55" s="1349"/>
      <c r="VLC55" s="1349"/>
      <c r="VLD55" s="1349"/>
      <c r="VLE55" s="1349"/>
      <c r="VLF55" s="1349"/>
      <c r="VLG55" s="1349"/>
      <c r="VLH55" s="1349"/>
      <c r="VLI55" s="1349"/>
      <c r="VLJ55" s="1349"/>
      <c r="VLK55" s="1349"/>
      <c r="VLL55" s="1349"/>
      <c r="VLM55" s="1349"/>
      <c r="VLN55" s="1349"/>
      <c r="VLO55" s="1349"/>
      <c r="VLP55" s="1349"/>
      <c r="VLQ55" s="1349"/>
      <c r="VLR55" s="1349"/>
      <c r="VLS55" s="1349"/>
      <c r="VLT55" s="1349"/>
      <c r="VLU55" s="1349"/>
      <c r="VLV55" s="1349"/>
      <c r="VLW55" s="1349"/>
      <c r="VLX55" s="1349"/>
      <c r="VLY55" s="1349"/>
      <c r="VLZ55" s="1349"/>
      <c r="VMA55" s="1349"/>
      <c r="VMB55" s="1349"/>
      <c r="VMC55" s="1349"/>
      <c r="VMD55" s="1349"/>
      <c r="VME55" s="1349"/>
      <c r="VMF55" s="1349"/>
      <c r="VMG55" s="1349"/>
      <c r="VMH55" s="1349"/>
      <c r="VMI55" s="1349"/>
      <c r="VMJ55" s="1349"/>
      <c r="VMK55" s="1349"/>
      <c r="VML55" s="1349"/>
      <c r="VMM55" s="1349"/>
      <c r="VMN55" s="1349"/>
      <c r="VMO55" s="1349"/>
      <c r="VMP55" s="1349"/>
      <c r="VMQ55" s="1349"/>
      <c r="VMR55" s="1349"/>
      <c r="VMS55" s="1349"/>
      <c r="VMT55" s="1349"/>
      <c r="VMU55" s="1349"/>
      <c r="VMV55" s="1349"/>
      <c r="VMW55" s="1349"/>
      <c r="VMX55" s="1349"/>
      <c r="VMY55" s="1349"/>
      <c r="VMZ55" s="1349"/>
      <c r="VNA55" s="1349"/>
      <c r="VNB55" s="1349"/>
      <c r="VNC55" s="1349"/>
      <c r="VND55" s="1349"/>
      <c r="VNE55" s="1349"/>
      <c r="VNF55" s="1349"/>
      <c r="VNG55" s="1349"/>
      <c r="VNH55" s="1349"/>
      <c r="VNI55" s="1349"/>
      <c r="VNJ55" s="1349"/>
      <c r="VNK55" s="1349"/>
      <c r="VNL55" s="1349"/>
      <c r="VNM55" s="1349"/>
      <c r="VNN55" s="1349"/>
      <c r="VNO55" s="1349"/>
      <c r="VNP55" s="1349"/>
      <c r="VNQ55" s="1349"/>
      <c r="VNR55" s="1349"/>
      <c r="VNS55" s="1349"/>
      <c r="VNT55" s="1349"/>
      <c r="VNU55" s="1349"/>
      <c r="VNV55" s="1349"/>
      <c r="VNW55" s="1349"/>
      <c r="VNX55" s="1349"/>
      <c r="VNY55" s="1349"/>
      <c r="VNZ55" s="1349"/>
      <c r="VOA55" s="1349"/>
      <c r="VOB55" s="1349"/>
      <c r="VOC55" s="1349"/>
      <c r="VOD55" s="1349"/>
      <c r="VOE55" s="1349"/>
      <c r="VOF55" s="1349"/>
      <c r="VOG55" s="1349"/>
      <c r="VOH55" s="1349"/>
      <c r="VOI55" s="1349"/>
      <c r="VOJ55" s="1349"/>
      <c r="VOK55" s="1349"/>
      <c r="VOL55" s="1349"/>
      <c r="VOM55" s="1349"/>
      <c r="VON55" s="1349"/>
      <c r="VOO55" s="1349"/>
      <c r="VOP55" s="1349"/>
      <c r="VOQ55" s="1349"/>
      <c r="VOR55" s="1349"/>
      <c r="VOS55" s="1349"/>
      <c r="VOT55" s="1349"/>
      <c r="VOU55" s="1349"/>
      <c r="VOV55" s="1349"/>
      <c r="VOW55" s="1349"/>
      <c r="VOX55" s="1349"/>
      <c r="VOY55" s="1349"/>
      <c r="VOZ55" s="1349"/>
      <c r="VPA55" s="1349"/>
      <c r="VPB55" s="1349"/>
      <c r="VPC55" s="1349"/>
      <c r="VPD55" s="1349"/>
      <c r="VPE55" s="1349"/>
      <c r="VPF55" s="1349"/>
      <c r="VPG55" s="1349"/>
      <c r="VPH55" s="1349"/>
      <c r="VPI55" s="1349"/>
      <c r="VPJ55" s="1349"/>
      <c r="VPK55" s="1349"/>
      <c r="VPL55" s="1349"/>
      <c r="VPM55" s="1349"/>
      <c r="VPN55" s="1349"/>
      <c r="VPO55" s="1349"/>
      <c r="VPP55" s="1349"/>
      <c r="VPQ55" s="1349"/>
      <c r="VPR55" s="1349"/>
      <c r="VPS55" s="1349"/>
      <c r="VPT55" s="1349"/>
      <c r="VPU55" s="1349"/>
      <c r="VPV55" s="1349"/>
      <c r="VPW55" s="1349"/>
      <c r="VPX55" s="1349"/>
      <c r="VPY55" s="1349"/>
      <c r="VPZ55" s="1349"/>
      <c r="VQA55" s="1349"/>
      <c r="VQB55" s="1349"/>
      <c r="VQC55" s="1349"/>
      <c r="VQD55" s="1349"/>
      <c r="VQE55" s="1349"/>
      <c r="VQF55" s="1349"/>
      <c r="VQG55" s="1349"/>
      <c r="VQH55" s="1349"/>
      <c r="VQI55" s="1349"/>
      <c r="VQJ55" s="1349"/>
      <c r="VQK55" s="1349"/>
      <c r="VQL55" s="1349"/>
      <c r="VQM55" s="1349"/>
      <c r="VQN55" s="1349"/>
      <c r="VQO55" s="1349"/>
      <c r="VQP55" s="1349"/>
      <c r="VQQ55" s="1349"/>
      <c r="VQR55" s="1349"/>
      <c r="VQS55" s="1349"/>
      <c r="VQT55" s="1349"/>
      <c r="VQU55" s="1349"/>
      <c r="VQV55" s="1349"/>
      <c r="VQW55" s="1349"/>
      <c r="VQX55" s="1349"/>
      <c r="VQY55" s="1349"/>
      <c r="VQZ55" s="1349"/>
      <c r="VRA55" s="1349"/>
      <c r="VRB55" s="1349"/>
      <c r="VRC55" s="1349"/>
      <c r="VRD55" s="1349"/>
      <c r="VRE55" s="1349"/>
      <c r="VRF55" s="1349"/>
      <c r="VRG55" s="1349"/>
      <c r="VRH55" s="1349"/>
      <c r="VRI55" s="1349"/>
      <c r="VRJ55" s="1349"/>
      <c r="VRK55" s="1349"/>
      <c r="VRL55" s="1349"/>
      <c r="VRM55" s="1349"/>
      <c r="VRN55" s="1349"/>
      <c r="VRO55" s="1349"/>
      <c r="VRP55" s="1349"/>
      <c r="VRQ55" s="1349"/>
      <c r="VRR55" s="1349"/>
      <c r="VRS55" s="1349"/>
      <c r="VRT55" s="1349"/>
      <c r="VRU55" s="1349"/>
      <c r="VRV55" s="1349"/>
      <c r="VRW55" s="1349"/>
      <c r="VRX55" s="1349"/>
      <c r="VRY55" s="1349"/>
      <c r="VRZ55" s="1349"/>
      <c r="VSA55" s="1349"/>
      <c r="VSB55" s="1349"/>
      <c r="VSC55" s="1349"/>
      <c r="VSD55" s="1349"/>
      <c r="VSE55" s="1349"/>
      <c r="VSF55" s="1349"/>
      <c r="VSG55" s="1349"/>
      <c r="VSH55" s="1349"/>
      <c r="VSI55" s="1349"/>
      <c r="VSJ55" s="1349"/>
      <c r="VSK55" s="1349"/>
      <c r="VSL55" s="1349"/>
      <c r="VSM55" s="1349"/>
      <c r="VSN55" s="1349"/>
      <c r="VSO55" s="1349"/>
      <c r="VSP55" s="1349"/>
      <c r="VSQ55" s="1349"/>
      <c r="VSR55" s="1349"/>
      <c r="VSS55" s="1349"/>
      <c r="VST55" s="1349"/>
      <c r="VSU55" s="1349"/>
      <c r="VSV55" s="1349"/>
      <c r="VSW55" s="1349"/>
      <c r="VSX55" s="1349"/>
      <c r="VSY55" s="1349"/>
      <c r="VSZ55" s="1349"/>
      <c r="VTA55" s="1349"/>
      <c r="VTB55" s="1349"/>
      <c r="VTC55" s="1349"/>
      <c r="VTD55" s="1349"/>
      <c r="VTE55" s="1349"/>
      <c r="VTF55" s="1349"/>
      <c r="VTG55" s="1349"/>
      <c r="VTH55" s="1349"/>
      <c r="VTI55" s="1349"/>
      <c r="VTJ55" s="1349"/>
      <c r="VTK55" s="1349"/>
      <c r="VTL55" s="1349"/>
      <c r="VTM55" s="1349"/>
      <c r="VTN55" s="1349"/>
      <c r="VTO55" s="1349"/>
      <c r="VTP55" s="1349"/>
      <c r="VTQ55" s="1349"/>
      <c r="VTR55" s="1349"/>
      <c r="VTS55" s="1349"/>
      <c r="VTT55" s="1349"/>
      <c r="VTU55" s="1349"/>
      <c r="VTV55" s="1349"/>
      <c r="VTW55" s="1349"/>
      <c r="VTX55" s="1349"/>
      <c r="VTY55" s="1349"/>
      <c r="VTZ55" s="1349"/>
      <c r="VUA55" s="1349"/>
      <c r="VUB55" s="1349"/>
      <c r="VUC55" s="1349"/>
      <c r="VUD55" s="1349"/>
      <c r="VUE55" s="1349"/>
      <c r="VUF55" s="1349"/>
      <c r="VUG55" s="1349"/>
      <c r="VUH55" s="1349"/>
      <c r="VUI55" s="1349"/>
      <c r="VUJ55" s="1349"/>
      <c r="VUK55" s="1349"/>
      <c r="VUL55" s="1349"/>
      <c r="VUM55" s="1349"/>
      <c r="VUN55" s="1349"/>
      <c r="VUO55" s="1349"/>
      <c r="VUP55" s="1349"/>
      <c r="VUQ55" s="1349"/>
      <c r="VUR55" s="1349"/>
      <c r="VUS55" s="1349"/>
      <c r="VUT55" s="1349"/>
      <c r="VUU55" s="1349"/>
      <c r="VUV55" s="1349"/>
      <c r="VUW55" s="1349"/>
      <c r="VUX55" s="1349"/>
      <c r="VUY55" s="1349"/>
      <c r="VUZ55" s="1349"/>
      <c r="VVA55" s="1349"/>
      <c r="VVB55" s="1349"/>
      <c r="VVC55" s="1349"/>
      <c r="VVD55" s="1349"/>
      <c r="VVE55" s="1349"/>
      <c r="VVF55" s="1349"/>
      <c r="VVG55" s="1349"/>
      <c r="VVH55" s="1349"/>
      <c r="VVI55" s="1349"/>
      <c r="VVJ55" s="1349"/>
      <c r="VVK55" s="1349"/>
      <c r="VVL55" s="1349"/>
      <c r="VVM55" s="1349"/>
      <c r="VVN55" s="1349"/>
      <c r="VVO55" s="1349"/>
      <c r="VVP55" s="1349"/>
      <c r="VVQ55" s="1349"/>
      <c r="VVR55" s="1349"/>
      <c r="VVS55" s="1349"/>
      <c r="VVT55" s="1349"/>
      <c r="VVU55" s="1349"/>
      <c r="VVV55" s="1349"/>
      <c r="VVW55" s="1349"/>
      <c r="VVX55" s="1349"/>
      <c r="VVY55" s="1349"/>
      <c r="VVZ55" s="1349"/>
      <c r="VWA55" s="1349"/>
      <c r="VWB55" s="1349"/>
      <c r="VWC55" s="1349"/>
      <c r="VWD55" s="1349"/>
      <c r="VWE55" s="1349"/>
      <c r="VWF55" s="1349"/>
      <c r="VWG55" s="1349"/>
      <c r="VWH55" s="1349"/>
      <c r="VWI55" s="1349"/>
      <c r="VWJ55" s="1349"/>
      <c r="VWK55" s="1349"/>
      <c r="VWL55" s="1349"/>
      <c r="VWM55" s="1349"/>
      <c r="VWN55" s="1349"/>
      <c r="VWO55" s="1349"/>
      <c r="VWP55" s="1349"/>
      <c r="VWQ55" s="1349"/>
      <c r="VWR55" s="1349"/>
      <c r="VWS55" s="1349"/>
      <c r="VWT55" s="1349"/>
      <c r="VWU55" s="1349"/>
      <c r="VWV55" s="1349"/>
      <c r="VWW55" s="1349"/>
      <c r="VWX55" s="1349"/>
      <c r="VWY55" s="1349"/>
      <c r="VWZ55" s="1349"/>
      <c r="VXA55" s="1349"/>
      <c r="VXB55" s="1349"/>
      <c r="VXC55" s="1349"/>
      <c r="VXD55" s="1349"/>
      <c r="VXE55" s="1349"/>
      <c r="VXF55" s="1349"/>
      <c r="VXG55" s="1349"/>
      <c r="VXH55" s="1349"/>
      <c r="VXI55" s="1349"/>
      <c r="VXJ55" s="1349"/>
      <c r="VXK55" s="1349"/>
      <c r="VXL55" s="1349"/>
      <c r="VXM55" s="1349"/>
      <c r="VXN55" s="1349"/>
      <c r="VXO55" s="1349"/>
      <c r="VXP55" s="1349"/>
      <c r="VXQ55" s="1349"/>
      <c r="VXR55" s="1349"/>
      <c r="VXS55" s="1349"/>
      <c r="VXT55" s="1349"/>
      <c r="VXU55" s="1349"/>
      <c r="VXV55" s="1349"/>
      <c r="VXW55" s="1349"/>
      <c r="VXX55" s="1349"/>
      <c r="VXY55" s="1349"/>
      <c r="VXZ55" s="1349"/>
      <c r="VYA55" s="1349"/>
      <c r="VYB55" s="1349"/>
      <c r="VYC55" s="1349"/>
      <c r="VYD55" s="1349"/>
      <c r="VYE55" s="1349"/>
      <c r="VYF55" s="1349"/>
      <c r="VYG55" s="1349"/>
      <c r="VYH55" s="1349"/>
      <c r="VYI55" s="1349"/>
      <c r="VYJ55" s="1349"/>
      <c r="VYK55" s="1349"/>
      <c r="VYL55" s="1349"/>
      <c r="VYM55" s="1349"/>
      <c r="VYN55" s="1349"/>
      <c r="VYO55" s="1349"/>
      <c r="VYP55" s="1349"/>
      <c r="VYQ55" s="1349"/>
      <c r="VYR55" s="1349"/>
      <c r="VYS55" s="1349"/>
      <c r="VYT55" s="1349"/>
      <c r="VYU55" s="1349"/>
      <c r="VYV55" s="1349"/>
      <c r="VYW55" s="1349"/>
      <c r="VYX55" s="1349"/>
      <c r="VYY55" s="1349"/>
      <c r="VYZ55" s="1349"/>
      <c r="VZA55" s="1349"/>
      <c r="VZB55" s="1349"/>
      <c r="VZC55" s="1349"/>
      <c r="VZD55" s="1349"/>
      <c r="VZE55" s="1349"/>
      <c r="VZF55" s="1349"/>
      <c r="VZG55" s="1349"/>
      <c r="VZH55" s="1349"/>
      <c r="VZI55" s="1349"/>
      <c r="VZJ55" s="1349"/>
      <c r="VZK55" s="1349"/>
      <c r="VZL55" s="1349"/>
      <c r="VZM55" s="1349"/>
      <c r="VZN55" s="1349"/>
      <c r="VZO55" s="1349"/>
      <c r="VZP55" s="1349"/>
      <c r="VZQ55" s="1349"/>
      <c r="VZR55" s="1349"/>
      <c r="VZS55" s="1349"/>
      <c r="VZT55" s="1349"/>
      <c r="VZU55" s="1349"/>
      <c r="VZV55" s="1349"/>
      <c r="VZW55" s="1349"/>
      <c r="VZX55" s="1349"/>
      <c r="VZY55" s="1349"/>
      <c r="VZZ55" s="1349"/>
      <c r="WAA55" s="1349"/>
      <c r="WAB55" s="1349"/>
      <c r="WAC55" s="1349"/>
      <c r="WAD55" s="1349"/>
      <c r="WAE55" s="1349"/>
      <c r="WAF55" s="1349"/>
      <c r="WAG55" s="1349"/>
      <c r="WAH55" s="1349"/>
      <c r="WAI55" s="1349"/>
      <c r="WAJ55" s="1349"/>
      <c r="WAK55" s="1349"/>
      <c r="WAL55" s="1349"/>
      <c r="WAM55" s="1349"/>
      <c r="WAN55" s="1349"/>
      <c r="WAO55" s="1349"/>
      <c r="WAP55" s="1349"/>
      <c r="WAQ55" s="1349"/>
      <c r="WAR55" s="1349"/>
      <c r="WAS55" s="1349"/>
      <c r="WAT55" s="1349"/>
      <c r="WAU55" s="1349"/>
      <c r="WAV55" s="1349"/>
      <c r="WAW55" s="1349"/>
      <c r="WAX55" s="1349"/>
      <c r="WAY55" s="1349"/>
      <c r="WAZ55" s="1349"/>
      <c r="WBA55" s="1349"/>
      <c r="WBB55" s="1349"/>
      <c r="WBC55" s="1349"/>
      <c r="WBD55" s="1349"/>
      <c r="WBE55" s="1349"/>
      <c r="WBF55" s="1349"/>
      <c r="WBG55" s="1349"/>
      <c r="WBH55" s="1349"/>
      <c r="WBI55" s="1349"/>
      <c r="WBJ55" s="1349"/>
      <c r="WBK55" s="1349"/>
      <c r="WBL55" s="1349"/>
      <c r="WBM55" s="1349"/>
      <c r="WBN55" s="1349"/>
      <c r="WBO55" s="1349"/>
      <c r="WBP55" s="1349"/>
      <c r="WBQ55" s="1349"/>
      <c r="WBR55" s="1349"/>
      <c r="WBS55" s="1349"/>
      <c r="WBT55" s="1349"/>
      <c r="WBU55" s="1349"/>
      <c r="WBV55" s="1349"/>
      <c r="WBW55" s="1349"/>
      <c r="WBX55" s="1349"/>
      <c r="WBY55" s="1349"/>
      <c r="WBZ55" s="1349"/>
      <c r="WCA55" s="1349"/>
      <c r="WCB55" s="1349"/>
      <c r="WCC55" s="1349"/>
      <c r="WCD55" s="1349"/>
      <c r="WCE55" s="1349"/>
      <c r="WCF55" s="1349"/>
      <c r="WCG55" s="1349"/>
      <c r="WCH55" s="1349"/>
      <c r="WCI55" s="1349"/>
      <c r="WCJ55" s="1349"/>
      <c r="WCK55" s="1349"/>
      <c r="WCL55" s="1349"/>
      <c r="WCM55" s="1349"/>
      <c r="WCN55" s="1349"/>
      <c r="WCO55" s="1349"/>
      <c r="WCP55" s="1349"/>
      <c r="WCQ55" s="1349"/>
      <c r="WCR55" s="1349"/>
      <c r="WCS55" s="1349"/>
      <c r="WCT55" s="1349"/>
      <c r="WCU55" s="1349"/>
      <c r="WCV55" s="1349"/>
      <c r="WCW55" s="1349"/>
      <c r="WCX55" s="1349"/>
      <c r="WCY55" s="1349"/>
      <c r="WCZ55" s="1349"/>
      <c r="WDA55" s="1349"/>
      <c r="WDB55" s="1349"/>
      <c r="WDC55" s="1349"/>
      <c r="WDD55" s="1349"/>
      <c r="WDE55" s="1349"/>
      <c r="WDF55" s="1349"/>
      <c r="WDG55" s="1349"/>
      <c r="WDH55" s="1349"/>
      <c r="WDI55" s="1349"/>
      <c r="WDJ55" s="1349"/>
      <c r="WDK55" s="1349"/>
      <c r="WDL55" s="1349"/>
      <c r="WDM55" s="1349"/>
      <c r="WDN55" s="1349"/>
      <c r="WDO55" s="1349"/>
      <c r="WDP55" s="1349"/>
      <c r="WDQ55" s="1349"/>
      <c r="WDR55" s="1349"/>
      <c r="WDS55" s="1349"/>
      <c r="WDT55" s="1349"/>
      <c r="WDU55" s="1349"/>
      <c r="WDV55" s="1349"/>
      <c r="WDW55" s="1349"/>
      <c r="WDX55" s="1349"/>
      <c r="WDY55" s="1349"/>
      <c r="WDZ55" s="1349"/>
      <c r="WEA55" s="1349"/>
      <c r="WEB55" s="1349"/>
      <c r="WEC55" s="1349"/>
      <c r="WED55" s="1349"/>
      <c r="WEE55" s="1349"/>
      <c r="WEF55" s="1349"/>
      <c r="WEG55" s="1349"/>
      <c r="WEH55" s="1349"/>
      <c r="WEI55" s="1349"/>
      <c r="WEJ55" s="1349"/>
      <c r="WEK55" s="1349"/>
      <c r="WEL55" s="1349"/>
      <c r="WEM55" s="1349"/>
      <c r="WEN55" s="1349"/>
      <c r="WEO55" s="1349"/>
      <c r="WEP55" s="1349"/>
      <c r="WEQ55" s="1349"/>
      <c r="WER55" s="1349"/>
      <c r="WES55" s="1349"/>
      <c r="WET55" s="1349"/>
      <c r="WEU55" s="1349"/>
      <c r="WEV55" s="1349"/>
      <c r="WEW55" s="1349"/>
      <c r="WEX55" s="1349"/>
      <c r="WEY55" s="1349"/>
      <c r="WEZ55" s="1349"/>
      <c r="WFA55" s="1349"/>
      <c r="WFB55" s="1349"/>
      <c r="WFC55" s="1349"/>
      <c r="WFD55" s="1349"/>
      <c r="WFE55" s="1349"/>
      <c r="WFF55" s="1349"/>
      <c r="WFG55" s="1349"/>
      <c r="WFH55" s="1349"/>
      <c r="WFI55" s="1349"/>
      <c r="WFJ55" s="1349"/>
      <c r="WFK55" s="1349"/>
      <c r="WFL55" s="1349"/>
      <c r="WFM55" s="1349"/>
      <c r="WFN55" s="1349"/>
      <c r="WFO55" s="1349"/>
      <c r="WFP55" s="1349"/>
      <c r="WFQ55" s="1349"/>
      <c r="WFR55" s="1349"/>
      <c r="WFS55" s="1349"/>
      <c r="WFT55" s="1349"/>
      <c r="WFU55" s="1349"/>
      <c r="WFV55" s="1349"/>
      <c r="WFW55" s="1349"/>
      <c r="WFX55" s="1349"/>
      <c r="WFY55" s="1349"/>
      <c r="WFZ55" s="1349"/>
      <c r="WGA55" s="1349"/>
      <c r="WGB55" s="1349"/>
      <c r="WGC55" s="1349"/>
      <c r="WGD55" s="1349"/>
      <c r="WGE55" s="1349"/>
      <c r="WGF55" s="1349"/>
      <c r="WGG55" s="1349"/>
      <c r="WGH55" s="1349"/>
      <c r="WGI55" s="1349"/>
      <c r="WGJ55" s="1349"/>
      <c r="WGK55" s="1349"/>
      <c r="WGL55" s="1349"/>
      <c r="WGM55" s="1349"/>
      <c r="WGN55" s="1349"/>
      <c r="WGO55" s="1349"/>
      <c r="WGP55" s="1349"/>
      <c r="WGQ55" s="1349"/>
      <c r="WGR55" s="1349"/>
      <c r="WGS55" s="1349"/>
      <c r="WGT55" s="1349"/>
      <c r="WGU55" s="1349"/>
      <c r="WGV55" s="1349"/>
      <c r="WGW55" s="1349"/>
      <c r="WGX55" s="1349"/>
      <c r="WGY55" s="1349"/>
      <c r="WGZ55" s="1349"/>
      <c r="WHA55" s="1349"/>
      <c r="WHB55" s="1349"/>
      <c r="WHC55" s="1349"/>
      <c r="WHD55" s="1349"/>
      <c r="WHE55" s="1349"/>
      <c r="WHF55" s="1349"/>
      <c r="WHG55" s="1349"/>
      <c r="WHH55" s="1349"/>
      <c r="WHI55" s="1349"/>
      <c r="WHJ55" s="1349"/>
      <c r="WHK55" s="1349"/>
      <c r="WHL55" s="1349"/>
      <c r="WHM55" s="1349"/>
      <c r="WHN55" s="1349"/>
      <c r="WHO55" s="1349"/>
      <c r="WHP55" s="1349"/>
      <c r="WHQ55" s="1349"/>
      <c r="WHR55" s="1349"/>
      <c r="WHS55" s="1349"/>
      <c r="WHT55" s="1349"/>
      <c r="WHU55" s="1349"/>
      <c r="WHV55" s="1349"/>
      <c r="WHW55" s="1349"/>
      <c r="WHX55" s="1349"/>
      <c r="WHY55" s="1349"/>
      <c r="WHZ55" s="1349"/>
      <c r="WIA55" s="1349"/>
      <c r="WIB55" s="1349"/>
      <c r="WIC55" s="1349"/>
      <c r="WID55" s="1349"/>
      <c r="WIE55" s="1349"/>
      <c r="WIF55" s="1349"/>
      <c r="WIG55" s="1349"/>
      <c r="WIH55" s="1349"/>
      <c r="WII55" s="1349"/>
      <c r="WIJ55" s="1349"/>
      <c r="WIK55" s="1349"/>
      <c r="WIL55" s="1349"/>
      <c r="WIM55" s="1349"/>
      <c r="WIN55" s="1349"/>
      <c r="WIO55" s="1349"/>
      <c r="WIP55" s="1349"/>
      <c r="WIQ55" s="1349"/>
      <c r="WIR55" s="1349"/>
      <c r="WIS55" s="1349"/>
      <c r="WIT55" s="1349"/>
      <c r="WIU55" s="1349"/>
      <c r="WIV55" s="1349"/>
      <c r="WIW55" s="1349"/>
      <c r="WIX55" s="1349"/>
      <c r="WIY55" s="1349"/>
      <c r="WIZ55" s="1349"/>
      <c r="WJA55" s="1349"/>
      <c r="WJB55" s="1349"/>
      <c r="WJC55" s="1349"/>
      <c r="WJD55" s="1349"/>
      <c r="WJE55" s="1349"/>
      <c r="WJF55" s="1349"/>
      <c r="WJG55" s="1349"/>
      <c r="WJH55" s="1349"/>
      <c r="WJI55" s="1349"/>
      <c r="WJJ55" s="1349"/>
      <c r="WJK55" s="1349"/>
      <c r="WJL55" s="1349"/>
      <c r="WJM55" s="1349"/>
      <c r="WJN55" s="1349"/>
      <c r="WJO55" s="1349"/>
      <c r="WJP55" s="1349"/>
      <c r="WJQ55" s="1349"/>
      <c r="WJR55" s="1349"/>
      <c r="WJS55" s="1349"/>
      <c r="WJT55" s="1349"/>
      <c r="WJU55" s="1349"/>
      <c r="WJV55" s="1349"/>
      <c r="WJW55" s="1349"/>
      <c r="WJX55" s="1349"/>
      <c r="WJY55" s="1349"/>
      <c r="WJZ55" s="1349"/>
      <c r="WKA55" s="1349"/>
      <c r="WKB55" s="1349"/>
      <c r="WKC55" s="1349"/>
      <c r="WKD55" s="1349"/>
      <c r="WKE55" s="1349"/>
      <c r="WKF55" s="1349"/>
      <c r="WKG55" s="1349"/>
      <c r="WKH55" s="1349"/>
      <c r="WKI55" s="1349"/>
      <c r="WKJ55" s="1349"/>
      <c r="WKK55" s="1349"/>
      <c r="WKL55" s="1349"/>
      <c r="WKM55" s="1349"/>
      <c r="WKN55" s="1349"/>
      <c r="WKO55" s="1349"/>
      <c r="WKP55" s="1349"/>
      <c r="WKQ55" s="1349"/>
      <c r="WKR55" s="1349"/>
      <c r="WKS55" s="1349"/>
      <c r="WKT55" s="1349"/>
      <c r="WKU55" s="1349"/>
      <c r="WKV55" s="1349"/>
      <c r="WKW55" s="1349"/>
      <c r="WKX55" s="1349"/>
      <c r="WKY55" s="1349"/>
      <c r="WKZ55" s="1349"/>
      <c r="WLA55" s="1349"/>
      <c r="WLB55" s="1349"/>
      <c r="WLC55" s="1349"/>
      <c r="WLD55" s="1349"/>
      <c r="WLE55" s="1349"/>
      <c r="WLF55" s="1349"/>
      <c r="WLG55" s="1349"/>
      <c r="WLH55" s="1349"/>
      <c r="WLI55" s="1349"/>
      <c r="WLJ55" s="1349"/>
      <c r="WLK55" s="1349"/>
      <c r="WLL55" s="1349"/>
      <c r="WLM55" s="1349"/>
      <c r="WLN55" s="1349"/>
      <c r="WLO55" s="1349"/>
      <c r="WLP55" s="1349"/>
      <c r="WLQ55" s="1349"/>
      <c r="WLR55" s="1349"/>
      <c r="WLS55" s="1349"/>
      <c r="WLT55" s="1349"/>
      <c r="WLU55" s="1349"/>
      <c r="WLV55" s="1349"/>
      <c r="WLW55" s="1349"/>
      <c r="WLX55" s="1349"/>
      <c r="WLY55" s="1349"/>
      <c r="WLZ55" s="1349"/>
      <c r="WMA55" s="1349"/>
      <c r="WMB55" s="1349"/>
      <c r="WMC55" s="1349"/>
      <c r="WMD55" s="1349"/>
      <c r="WME55" s="1349"/>
      <c r="WMF55" s="1349"/>
      <c r="WMG55" s="1349"/>
      <c r="WMH55" s="1349"/>
      <c r="WMI55" s="1349"/>
      <c r="WMJ55" s="1349"/>
      <c r="WMK55" s="1349"/>
      <c r="WML55" s="1349"/>
      <c r="WMM55" s="1349"/>
      <c r="WMN55" s="1349"/>
      <c r="WMO55" s="1349"/>
      <c r="WMP55" s="1349"/>
      <c r="WMQ55" s="1349"/>
      <c r="WMR55" s="1349"/>
      <c r="WMS55" s="1349"/>
      <c r="WMT55" s="1349"/>
      <c r="WMU55" s="1349"/>
      <c r="WMV55" s="1349"/>
      <c r="WMW55" s="1349"/>
      <c r="WMX55" s="1349"/>
      <c r="WMY55" s="1349"/>
      <c r="WMZ55" s="1349"/>
      <c r="WNA55" s="1349"/>
      <c r="WNB55" s="1349"/>
      <c r="WNC55" s="1349"/>
      <c r="WND55" s="1349"/>
      <c r="WNE55" s="1349"/>
      <c r="WNF55" s="1349"/>
      <c r="WNG55" s="1349"/>
      <c r="WNH55" s="1349"/>
      <c r="WNI55" s="1349"/>
      <c r="WNJ55" s="1349"/>
      <c r="WNK55" s="1349"/>
      <c r="WNL55" s="1349"/>
      <c r="WNM55" s="1349"/>
      <c r="WNN55" s="1349"/>
      <c r="WNO55" s="1349"/>
      <c r="WNP55" s="1349"/>
      <c r="WNQ55" s="1349"/>
      <c r="WNR55" s="1349"/>
      <c r="WNS55" s="1349"/>
      <c r="WNT55" s="1349"/>
      <c r="WNU55" s="1349"/>
      <c r="WNV55" s="1349"/>
      <c r="WNW55" s="1349"/>
      <c r="WNX55" s="1349"/>
      <c r="WNY55" s="1349"/>
      <c r="WNZ55" s="1349"/>
      <c r="WOA55" s="1349"/>
      <c r="WOB55" s="1349"/>
      <c r="WOC55" s="1349"/>
      <c r="WOD55" s="1349"/>
      <c r="WOE55" s="1349"/>
      <c r="WOF55" s="1349"/>
      <c r="WOG55" s="1349"/>
      <c r="WOH55" s="1349"/>
      <c r="WOI55" s="1349"/>
      <c r="WOJ55" s="1349"/>
      <c r="WOK55" s="1349"/>
      <c r="WOL55" s="1349"/>
      <c r="WOM55" s="1349"/>
      <c r="WON55" s="1349"/>
      <c r="WOO55" s="1349"/>
      <c r="WOP55" s="1349"/>
      <c r="WOQ55" s="1349"/>
      <c r="WOR55" s="1349"/>
      <c r="WOS55" s="1349"/>
      <c r="WOT55" s="1349"/>
      <c r="WOU55" s="1349"/>
      <c r="WOV55" s="1349"/>
      <c r="WOW55" s="1349"/>
      <c r="WOX55" s="1349"/>
      <c r="WOY55" s="1349"/>
      <c r="WOZ55" s="1349"/>
      <c r="WPA55" s="1349"/>
      <c r="WPB55" s="1349"/>
      <c r="WPC55" s="1349"/>
      <c r="WPD55" s="1349"/>
      <c r="WPE55" s="1349"/>
      <c r="WPF55" s="1349"/>
      <c r="WPG55" s="1349"/>
      <c r="WPH55" s="1349"/>
      <c r="WPI55" s="1349"/>
      <c r="WPJ55" s="1349"/>
      <c r="WPK55" s="1349"/>
      <c r="WPL55" s="1349"/>
      <c r="WPM55" s="1349"/>
      <c r="WPN55" s="1349"/>
      <c r="WPO55" s="1349"/>
      <c r="WPP55" s="1349"/>
      <c r="WPQ55" s="1349"/>
      <c r="WPR55" s="1349"/>
      <c r="WPS55" s="1349"/>
      <c r="WPT55" s="1349"/>
      <c r="WPU55" s="1349"/>
      <c r="WPV55" s="1349"/>
      <c r="WPW55" s="1349"/>
      <c r="WPX55" s="1349"/>
      <c r="WPY55" s="1349"/>
      <c r="WPZ55" s="1349"/>
      <c r="WQA55" s="1349"/>
      <c r="WQB55" s="1349"/>
      <c r="WQC55" s="1349"/>
      <c r="WQD55" s="1349"/>
      <c r="WQE55" s="1349"/>
      <c r="WQF55" s="1349"/>
      <c r="WQG55" s="1349"/>
      <c r="WQH55" s="1349"/>
      <c r="WQI55" s="1349"/>
      <c r="WQJ55" s="1349"/>
      <c r="WQK55" s="1349"/>
      <c r="WQL55" s="1349"/>
      <c r="WQM55" s="1349"/>
      <c r="WQN55" s="1349"/>
      <c r="WQO55" s="1349"/>
      <c r="WQP55" s="1349"/>
      <c r="WQQ55" s="1349"/>
      <c r="WQR55" s="1349"/>
      <c r="WQS55" s="1349"/>
      <c r="WQT55" s="1349"/>
      <c r="WQU55" s="1349"/>
      <c r="WQV55" s="1349"/>
      <c r="WQW55" s="1349"/>
      <c r="WQX55" s="1349"/>
      <c r="WQY55" s="1349"/>
      <c r="WQZ55" s="1349"/>
      <c r="WRA55" s="1349"/>
      <c r="WRB55" s="1349"/>
      <c r="WRC55" s="1349"/>
      <c r="WRD55" s="1349"/>
      <c r="WRE55" s="1349"/>
      <c r="WRF55" s="1349"/>
      <c r="WRG55" s="1349"/>
      <c r="WRH55" s="1349"/>
      <c r="WRI55" s="1349"/>
      <c r="WRJ55" s="1349"/>
      <c r="WRK55" s="1349"/>
      <c r="WRL55" s="1349"/>
      <c r="WRM55" s="1349"/>
      <c r="WRN55" s="1349"/>
      <c r="WRO55" s="1349"/>
      <c r="WRP55" s="1349"/>
      <c r="WRQ55" s="1349"/>
      <c r="WRR55" s="1349"/>
      <c r="WRS55" s="1349"/>
      <c r="WRT55" s="1349"/>
      <c r="WRU55" s="1349"/>
      <c r="WRV55" s="1349"/>
      <c r="WRW55" s="1349"/>
      <c r="WRX55" s="1349"/>
      <c r="WRY55" s="1349"/>
      <c r="WRZ55" s="1349"/>
      <c r="WSA55" s="1349"/>
      <c r="WSB55" s="1349"/>
      <c r="WSC55" s="1349"/>
      <c r="WSD55" s="1349"/>
      <c r="WSE55" s="1349"/>
      <c r="WSF55" s="1349"/>
      <c r="WSG55" s="1349"/>
      <c r="WSH55" s="1349"/>
      <c r="WSI55" s="1349"/>
      <c r="WSJ55" s="1349"/>
      <c r="WSK55" s="1349"/>
      <c r="WSL55" s="1349"/>
      <c r="WSM55" s="1349"/>
      <c r="WSN55" s="1349"/>
      <c r="WSO55" s="1349"/>
      <c r="WSP55" s="1349"/>
      <c r="WSQ55" s="1349"/>
      <c r="WSR55" s="1349"/>
      <c r="WSS55" s="1349"/>
      <c r="WST55" s="1349"/>
      <c r="WSU55" s="1349"/>
      <c r="WSV55" s="1349"/>
      <c r="WSW55" s="1349"/>
      <c r="WSX55" s="1349"/>
      <c r="WSY55" s="1349"/>
      <c r="WSZ55" s="1349"/>
      <c r="WTA55" s="1349"/>
      <c r="WTB55" s="1349"/>
      <c r="WTC55" s="1349"/>
      <c r="WTD55" s="1349"/>
      <c r="WTE55" s="1349"/>
      <c r="WTF55" s="1349"/>
      <c r="WTG55" s="1349"/>
      <c r="WTH55" s="1349"/>
      <c r="WTI55" s="1349"/>
      <c r="WTJ55" s="1349"/>
      <c r="WTK55" s="1349"/>
      <c r="WTL55" s="1349"/>
      <c r="WTM55" s="1349"/>
      <c r="WTN55" s="1349"/>
      <c r="WTO55" s="1349"/>
      <c r="WTP55" s="1349"/>
      <c r="WTQ55" s="1349"/>
      <c r="WTR55" s="1349"/>
      <c r="WTS55" s="1349"/>
      <c r="WTT55" s="1349"/>
      <c r="WTU55" s="1349"/>
      <c r="WTV55" s="1349"/>
      <c r="WTW55" s="1349"/>
      <c r="WTX55" s="1349"/>
      <c r="WTY55" s="1349"/>
      <c r="WTZ55" s="1349"/>
      <c r="WUA55" s="1349"/>
      <c r="WUB55" s="1349"/>
      <c r="WUC55" s="1349"/>
      <c r="WUD55" s="1349"/>
      <c r="WUE55" s="1349"/>
      <c r="WUF55" s="1349"/>
      <c r="WUG55" s="1349"/>
      <c r="WUH55" s="1349"/>
      <c r="WUI55" s="1349"/>
      <c r="WUJ55" s="1349"/>
      <c r="WUK55" s="1349"/>
      <c r="WUL55" s="1349"/>
      <c r="WUM55" s="1349"/>
      <c r="WUN55" s="1349"/>
      <c r="WUO55" s="1349"/>
      <c r="WUP55" s="1349"/>
      <c r="WUQ55" s="1349"/>
      <c r="WUR55" s="1349"/>
      <c r="WUS55" s="1349"/>
      <c r="WUT55" s="1349"/>
      <c r="WUU55" s="1349"/>
      <c r="WUV55" s="1349"/>
      <c r="WUW55" s="1349"/>
      <c r="WUX55" s="1349"/>
      <c r="WUY55" s="1349"/>
      <c r="WUZ55" s="1349"/>
      <c r="WVA55" s="1349"/>
      <c r="WVB55" s="1349"/>
      <c r="WVC55" s="1349"/>
      <c r="WVD55" s="1349"/>
      <c r="WVE55" s="1349"/>
      <c r="WVF55" s="1349"/>
      <c r="WVG55" s="1349"/>
      <c r="WVH55" s="1349"/>
      <c r="WVI55" s="1349"/>
      <c r="WVJ55" s="1349"/>
      <c r="WVK55" s="1349"/>
      <c r="WVL55" s="1349"/>
      <c r="WVM55" s="1349"/>
      <c r="WVN55" s="1349"/>
      <c r="WVO55" s="1349"/>
      <c r="WVP55" s="1349"/>
      <c r="WVQ55" s="1349"/>
      <c r="WVR55" s="1349"/>
      <c r="WVS55" s="1349"/>
      <c r="WVT55" s="1349"/>
      <c r="WVU55" s="1349"/>
      <c r="WVV55" s="1349"/>
      <c r="WVW55" s="1349"/>
      <c r="WVX55" s="1349"/>
      <c r="WVY55" s="1349"/>
      <c r="WVZ55" s="1349"/>
      <c r="WWA55" s="1349"/>
      <c r="WWB55" s="1349"/>
      <c r="WWC55" s="1349"/>
      <c r="WWD55" s="1349"/>
      <c r="WWE55" s="1349"/>
      <c r="WWF55" s="1349"/>
      <c r="WWG55" s="1349"/>
      <c r="WWH55" s="1349"/>
      <c r="WWI55" s="1349"/>
      <c r="WWJ55" s="1349"/>
      <c r="WWK55" s="1349"/>
      <c r="WWL55" s="1349"/>
      <c r="WWM55" s="1349"/>
      <c r="WWN55" s="1349"/>
      <c r="WWO55" s="1349"/>
      <c r="WWP55" s="1349"/>
      <c r="WWQ55" s="1349"/>
      <c r="WWR55" s="1349"/>
      <c r="WWS55" s="1349"/>
      <c r="WWT55" s="1349"/>
      <c r="WWU55" s="1349"/>
      <c r="WWV55" s="1349"/>
      <c r="WWW55" s="1349"/>
      <c r="WWX55" s="1349"/>
      <c r="WWY55" s="1349"/>
      <c r="WWZ55" s="1349"/>
      <c r="WXA55" s="1349"/>
      <c r="WXB55" s="1349"/>
      <c r="WXC55" s="1349"/>
      <c r="WXD55" s="1349"/>
      <c r="WXE55" s="1349"/>
      <c r="WXF55" s="1349"/>
      <c r="WXG55" s="1349"/>
      <c r="WXH55" s="1349"/>
      <c r="WXI55" s="1349"/>
      <c r="WXJ55" s="1349"/>
      <c r="WXK55" s="1349"/>
      <c r="WXL55" s="1349"/>
      <c r="WXM55" s="1349"/>
      <c r="WXN55" s="1349"/>
      <c r="WXO55" s="1349"/>
      <c r="WXP55" s="1349"/>
      <c r="WXQ55" s="1349"/>
      <c r="WXR55" s="1349"/>
      <c r="WXS55" s="1349"/>
      <c r="WXT55" s="1349"/>
      <c r="WXU55" s="1349"/>
      <c r="WXV55" s="1349"/>
      <c r="WXW55" s="1349"/>
      <c r="WXX55" s="1349"/>
      <c r="WXY55" s="1349"/>
      <c r="WXZ55" s="1349"/>
      <c r="WYA55" s="1349"/>
      <c r="WYB55" s="1349"/>
      <c r="WYC55" s="1349"/>
      <c r="WYD55" s="1349"/>
      <c r="WYE55" s="1349"/>
      <c r="WYF55" s="1349"/>
      <c r="WYG55" s="1349"/>
      <c r="WYH55" s="1349"/>
      <c r="WYI55" s="1349"/>
      <c r="WYJ55" s="1349"/>
      <c r="WYK55" s="1349"/>
      <c r="WYL55" s="1349"/>
      <c r="WYM55" s="1349"/>
      <c r="WYN55" s="1349"/>
      <c r="WYO55" s="1349"/>
      <c r="WYP55" s="1349"/>
      <c r="WYQ55" s="1349"/>
      <c r="WYR55" s="1349"/>
      <c r="WYS55" s="1349"/>
      <c r="WYT55" s="1349"/>
      <c r="WYU55" s="1349"/>
      <c r="WYV55" s="1349"/>
      <c r="WYW55" s="1349"/>
      <c r="WYX55" s="1349"/>
      <c r="WYY55" s="1349"/>
      <c r="WYZ55" s="1349"/>
      <c r="WZA55" s="1349"/>
      <c r="WZB55" s="1349"/>
      <c r="WZC55" s="1349"/>
      <c r="WZD55" s="1349"/>
      <c r="WZE55" s="1349"/>
      <c r="WZF55" s="1349"/>
      <c r="WZG55" s="1349"/>
      <c r="WZH55" s="1349"/>
      <c r="WZI55" s="1349"/>
      <c r="WZJ55" s="1349"/>
      <c r="WZK55" s="1349"/>
      <c r="WZL55" s="1349"/>
      <c r="WZM55" s="1349"/>
      <c r="WZN55" s="1349"/>
      <c r="WZO55" s="1349"/>
      <c r="WZP55" s="1349"/>
      <c r="WZQ55" s="1349"/>
      <c r="WZR55" s="1349"/>
      <c r="WZS55" s="1349"/>
      <c r="WZT55" s="1349"/>
      <c r="WZU55" s="1349"/>
      <c r="WZV55" s="1349"/>
      <c r="WZW55" s="1349"/>
      <c r="WZX55" s="1349"/>
      <c r="WZY55" s="1349"/>
      <c r="WZZ55" s="1349"/>
      <c r="XAA55" s="1349"/>
      <c r="XAB55" s="1349"/>
      <c r="XAC55" s="1349"/>
      <c r="XAD55" s="1349"/>
      <c r="XAE55" s="1349"/>
      <c r="XAF55" s="1349"/>
      <c r="XAG55" s="1349"/>
      <c r="XAH55" s="1349"/>
      <c r="XAI55" s="1349"/>
      <c r="XAJ55" s="1349"/>
      <c r="XAK55" s="1349"/>
      <c r="XAL55" s="1349"/>
      <c r="XAM55" s="1349"/>
      <c r="XAN55" s="1349"/>
      <c r="XAO55" s="1349"/>
      <c r="XAP55" s="1349"/>
      <c r="XAQ55" s="1349"/>
      <c r="XAR55" s="1349"/>
      <c r="XAS55" s="1349"/>
      <c r="XAT55" s="1349"/>
      <c r="XAU55" s="1349"/>
      <c r="XAV55" s="1349"/>
      <c r="XAW55" s="1349"/>
      <c r="XAX55" s="1349"/>
      <c r="XAY55" s="1349"/>
      <c r="XAZ55" s="1349"/>
      <c r="XBA55" s="1349"/>
      <c r="XBB55" s="1349"/>
      <c r="XBC55" s="1349"/>
      <c r="XBD55" s="1349"/>
      <c r="XBE55" s="1349"/>
      <c r="XBF55" s="1349"/>
      <c r="XBG55" s="1349"/>
      <c r="XBH55" s="1349"/>
      <c r="XBI55" s="1349"/>
      <c r="XBJ55" s="1349"/>
      <c r="XBK55" s="1349"/>
      <c r="XBL55" s="1349"/>
      <c r="XBM55" s="1349"/>
      <c r="XBN55" s="1349"/>
      <c r="XBO55" s="1349"/>
      <c r="XBP55" s="1349"/>
      <c r="XBQ55" s="1349"/>
      <c r="XBR55" s="1349"/>
      <c r="XBS55" s="1349"/>
      <c r="XBT55" s="1349"/>
      <c r="XBU55" s="1349"/>
      <c r="XBV55" s="1349"/>
      <c r="XBW55" s="1349"/>
      <c r="XBX55" s="1349"/>
      <c r="XBY55" s="1349"/>
      <c r="XBZ55" s="1349"/>
      <c r="XCA55" s="1349"/>
      <c r="XCB55" s="1349"/>
      <c r="XCC55" s="1349"/>
      <c r="XCD55" s="1349"/>
      <c r="XCE55" s="1349"/>
      <c r="XCF55" s="1349"/>
      <c r="XCG55" s="1349"/>
      <c r="XCH55" s="1349"/>
      <c r="XCI55" s="1349"/>
      <c r="XCJ55" s="1349"/>
      <c r="XCK55" s="1349"/>
      <c r="XCL55" s="1349"/>
      <c r="XCM55" s="1349"/>
      <c r="XCN55" s="1349"/>
      <c r="XCO55" s="1349"/>
      <c r="XCP55" s="1349"/>
      <c r="XCQ55" s="1349"/>
      <c r="XCR55" s="1349"/>
      <c r="XCS55" s="1349"/>
      <c r="XCT55" s="1349"/>
      <c r="XCU55" s="1349"/>
      <c r="XCV55" s="1349"/>
      <c r="XCW55" s="1349"/>
      <c r="XCX55" s="1349"/>
      <c r="XCY55" s="1349"/>
      <c r="XCZ55" s="1349"/>
      <c r="XDA55" s="1349"/>
      <c r="XDB55" s="1349"/>
      <c r="XDC55" s="1349"/>
      <c r="XDD55" s="1349"/>
      <c r="XDE55" s="1349"/>
      <c r="XDF55" s="1349"/>
      <c r="XDG55" s="1349"/>
      <c r="XDH55" s="1349"/>
      <c r="XDI55" s="1349"/>
      <c r="XDJ55" s="1349"/>
      <c r="XDK55" s="1349"/>
      <c r="XDL55" s="1349"/>
      <c r="XDM55" s="1349"/>
      <c r="XDN55" s="1349"/>
      <c r="XDO55" s="1349"/>
      <c r="XDP55" s="1349"/>
      <c r="XDQ55" s="1349"/>
      <c r="XDR55" s="1349"/>
      <c r="XDS55" s="1349"/>
      <c r="XDT55" s="1349"/>
      <c r="XDU55" s="1349"/>
      <c r="XDV55" s="1349"/>
      <c r="XDW55" s="1349"/>
      <c r="XDX55" s="1349"/>
      <c r="XDY55" s="1349"/>
      <c r="XDZ55" s="1349"/>
      <c r="XEA55" s="1349"/>
      <c r="XEB55" s="1349"/>
      <c r="XEC55" s="1349"/>
      <c r="XED55" s="1349"/>
      <c r="XEE55" s="1349"/>
      <c r="XEF55" s="1349"/>
      <c r="XEG55" s="1349"/>
      <c r="XEH55" s="1349"/>
      <c r="XEI55" s="1349"/>
      <c r="XEJ55" s="1349"/>
      <c r="XEK55" s="1349"/>
      <c r="XEL55" s="1349"/>
      <c r="XEM55" s="1349"/>
      <c r="XEN55" s="1349"/>
      <c r="XEO55" s="1349"/>
      <c r="XEP55" s="1349"/>
      <c r="XEQ55" s="1349"/>
      <c r="XER55" s="1349"/>
      <c r="XES55" s="1349"/>
      <c r="XET55" s="1349"/>
      <c r="XEU55" s="1349"/>
      <c r="XEV55" s="1349"/>
      <c r="XEW55" s="1349"/>
      <c r="XEX55" s="1349"/>
      <c r="XEY55" s="1349"/>
      <c r="XEZ55" s="1349"/>
      <c r="XFA55" s="1349"/>
      <c r="XFB55" s="1349"/>
      <c r="XFC55" s="1349"/>
      <c r="XFD55" s="1349"/>
    </row>
    <row r="56" spans="1:16384" ht="21" customHeight="1">
      <c r="A56" s="1332" t="s">
        <v>115</v>
      </c>
      <c r="B56" s="1332"/>
      <c r="C56" s="1332"/>
      <c r="D56" s="1332"/>
      <c r="E56" s="1332"/>
      <c r="F56" s="1332"/>
      <c r="G56" s="1332"/>
      <c r="H56" s="1332"/>
      <c r="I56" s="1332"/>
      <c r="J56" s="1332"/>
      <c r="K56" s="1332"/>
      <c r="L56" s="1332"/>
      <c r="M56" s="1332"/>
      <c r="N56" s="1332"/>
      <c r="O56" s="1332"/>
      <c r="P56" s="1332"/>
      <c r="Q56" s="1332"/>
      <c r="R56" s="1332"/>
      <c r="S56" s="1332"/>
      <c r="T56" s="1332"/>
    </row>
    <row r="57" spans="1:16384" ht="52" customHeight="1">
      <c r="A57" s="209"/>
      <c r="B57" s="1362" t="s">
        <v>55</v>
      </c>
      <c r="C57" s="1363"/>
      <c r="D57" s="211" t="s">
        <v>116</v>
      </c>
      <c r="E57" s="211" t="s">
        <v>117</v>
      </c>
      <c r="F57" s="211" t="s">
        <v>118</v>
      </c>
      <c r="G57" s="1354" t="s">
        <v>120</v>
      </c>
      <c r="H57" s="1355"/>
      <c r="I57" s="218"/>
      <c r="J57" s="218"/>
      <c r="K57" s="218"/>
      <c r="L57" s="218"/>
      <c r="M57" s="218"/>
      <c r="N57" s="218"/>
      <c r="O57" s="218"/>
      <c r="P57" s="218"/>
      <c r="Q57" s="218"/>
      <c r="R57" s="218"/>
      <c r="S57" s="218"/>
      <c r="T57" s="218"/>
    </row>
    <row r="58" spans="1:16384" ht="52" customHeight="1">
      <c r="A58" s="209"/>
      <c r="B58" s="1135"/>
      <c r="C58" s="1137"/>
      <c r="D58" s="215"/>
      <c r="E58" s="216"/>
      <c r="F58" s="215"/>
      <c r="G58" s="1350"/>
      <c r="H58" s="1351"/>
      <c r="I58" s="218"/>
      <c r="J58" s="218"/>
      <c r="K58" s="218"/>
      <c r="L58" s="218"/>
      <c r="M58" s="218"/>
      <c r="N58" s="218"/>
      <c r="O58" s="204"/>
      <c r="P58" s="204"/>
      <c r="Q58" s="204"/>
      <c r="R58" s="204"/>
      <c r="S58" s="204"/>
      <c r="T58" s="204"/>
    </row>
    <row r="59" spans="1:16384" ht="52" customHeight="1">
      <c r="A59" s="209"/>
      <c r="B59" s="1135"/>
      <c r="C59" s="1137"/>
      <c r="D59" s="215"/>
      <c r="E59" s="216"/>
      <c r="F59" s="215"/>
      <c r="G59" s="1350"/>
      <c r="H59" s="1351"/>
      <c r="I59" s="218"/>
      <c r="J59" s="218"/>
      <c r="K59" s="218"/>
      <c r="L59" s="218"/>
      <c r="M59" s="218"/>
      <c r="N59" s="218"/>
      <c r="O59" s="204"/>
      <c r="P59" s="204"/>
      <c r="Q59" s="204"/>
      <c r="R59" s="204"/>
      <c r="S59" s="204"/>
      <c r="T59" s="204"/>
    </row>
    <row r="60" spans="1:16384" ht="16">
      <c r="A60" s="209"/>
      <c r="B60" s="218"/>
      <c r="C60" s="218"/>
      <c r="D60" s="218"/>
      <c r="E60" s="218"/>
      <c r="F60" s="218"/>
      <c r="G60" s="218"/>
      <c r="H60" s="218"/>
      <c r="I60" s="218"/>
      <c r="J60" s="204"/>
      <c r="K60" s="204"/>
      <c r="L60" s="204"/>
      <c r="M60" s="204"/>
      <c r="N60" s="204"/>
      <c r="O60" s="204"/>
      <c r="P60" s="204"/>
      <c r="Q60" s="204"/>
      <c r="R60" s="204"/>
      <c r="S60" s="204"/>
      <c r="T60" s="204"/>
    </row>
    <row r="61" spans="1:16384" ht="16">
      <c r="A61" s="1352" t="s">
        <v>123</v>
      </c>
      <c r="B61" s="1353"/>
      <c r="C61" s="1353"/>
      <c r="D61" s="1353"/>
      <c r="E61" s="1353"/>
      <c r="F61" s="1353"/>
      <c r="G61" s="1353"/>
      <c r="H61" s="1353"/>
      <c r="I61" s="1353"/>
      <c r="J61" s="1353"/>
      <c r="K61" s="1353"/>
      <c r="L61" s="1353"/>
      <c r="M61" s="1353"/>
      <c r="N61" s="1353"/>
      <c r="O61" s="1353"/>
      <c r="P61" s="1353"/>
      <c r="Q61" s="1353"/>
      <c r="R61" s="1353"/>
      <c r="S61" s="1353"/>
      <c r="T61" s="1353"/>
    </row>
    <row r="62" spans="1:16384" ht="52" customHeight="1">
      <c r="A62" s="479"/>
      <c r="B62" s="1362" t="s">
        <v>55</v>
      </c>
      <c r="C62" s="1363"/>
      <c r="D62" s="1345" t="s">
        <v>124</v>
      </c>
      <c r="E62" s="1346"/>
      <c r="F62" s="1346"/>
      <c r="G62" s="1347"/>
      <c r="H62" s="1345" t="s">
        <v>125</v>
      </c>
      <c r="I62" s="1346"/>
      <c r="J62" s="1346"/>
      <c r="K62" s="1346"/>
      <c r="L62" s="1347"/>
      <c r="M62" s="435"/>
      <c r="N62" s="435"/>
      <c r="O62" s="435"/>
      <c r="P62" s="435"/>
      <c r="Q62" s="435"/>
      <c r="R62" s="435"/>
      <c r="S62" s="435"/>
      <c r="T62" s="436"/>
    </row>
    <row r="63" spans="1:16384" ht="52" customHeight="1">
      <c r="A63" s="437"/>
      <c r="B63" s="1135"/>
      <c r="C63" s="1137"/>
      <c r="D63" s="1334" t="str">
        <f>'0. FI Information'!$C$3&amp;" commits to maintain zero absolute "&amp;G58&amp;" GHG emissions from "&amp;D58&amp;" base year through "&amp;F58&amp;"."</f>
        <v xml:space="preserve"> commits to maintain zero absolute  GHG emissions from  base year through .</v>
      </c>
      <c r="E63" s="1335"/>
      <c r="F63" s="1335"/>
      <c r="G63" s="1336"/>
      <c r="H63" s="1337"/>
      <c r="I63" s="1338"/>
      <c r="J63" s="1338"/>
      <c r="K63" s="1338"/>
      <c r="L63" s="1338"/>
      <c r="M63" s="1348" t="s">
        <v>126</v>
      </c>
      <c r="N63" s="1348"/>
      <c r="O63" s="1348"/>
      <c r="P63" s="1348"/>
      <c r="Q63" s="1348"/>
      <c r="R63" s="1348"/>
      <c r="S63" s="1348"/>
      <c r="T63" s="1348"/>
    </row>
    <row r="64" spans="1:16384" ht="52" customHeight="1">
      <c r="A64" s="437"/>
      <c r="B64" s="1135"/>
      <c r="C64" s="1137"/>
      <c r="D64" s="1334" t="str">
        <f>'0. FI Information'!$C$3&amp;" commits to maintain zero absolute "&amp;G59&amp;" GHG emissions from "&amp;D59&amp;" base year through "&amp;F59&amp;"."</f>
        <v xml:space="preserve"> commits to maintain zero absolute  GHG emissions from  base year through .</v>
      </c>
      <c r="E64" s="1335"/>
      <c r="F64" s="1335"/>
      <c r="G64" s="1336"/>
      <c r="H64" s="1337"/>
      <c r="I64" s="1338"/>
      <c r="J64" s="1338"/>
      <c r="K64" s="1338"/>
      <c r="L64" s="1338"/>
      <c r="M64" s="1348"/>
      <c r="N64" s="1348"/>
      <c r="O64" s="1348"/>
      <c r="P64" s="1348"/>
      <c r="Q64" s="1348"/>
      <c r="R64" s="1348"/>
      <c r="S64" s="1348"/>
      <c r="T64" s="1348"/>
    </row>
    <row r="65" spans="1:16384" ht="18">
      <c r="A65" s="433"/>
      <c r="B65" s="433"/>
      <c r="C65" s="433"/>
      <c r="D65" s="433"/>
      <c r="E65" s="433"/>
      <c r="F65" s="433"/>
      <c r="G65" s="433"/>
      <c r="H65" s="433"/>
      <c r="I65" s="433"/>
      <c r="J65" s="433"/>
      <c r="K65" s="433"/>
      <c r="L65" s="433"/>
      <c r="M65" s="433"/>
      <c r="N65" s="433"/>
      <c r="O65" s="433"/>
      <c r="P65" s="433"/>
      <c r="Q65" s="433"/>
      <c r="R65" s="433"/>
      <c r="S65" s="433"/>
      <c r="T65" s="438"/>
    </row>
    <row r="66" spans="1:16384" ht="21" customHeight="1">
      <c r="A66" s="1349" t="s">
        <v>402</v>
      </c>
      <c r="B66" s="1349"/>
      <c r="C66" s="1349"/>
      <c r="D66" s="1349"/>
      <c r="E66" s="1349"/>
      <c r="F66" s="1349"/>
      <c r="G66" s="1349"/>
      <c r="H66" s="1349"/>
      <c r="I66" s="1349"/>
      <c r="J66" s="1349"/>
      <c r="K66" s="1349"/>
      <c r="L66" s="1349"/>
      <c r="M66" s="1349"/>
      <c r="N66" s="1349"/>
      <c r="O66" s="1349"/>
      <c r="P66" s="1349"/>
      <c r="Q66" s="1349"/>
      <c r="R66" s="1349"/>
      <c r="S66" s="1349"/>
      <c r="T66" s="1349"/>
      <c r="U66" s="1349"/>
      <c r="V66" s="1349"/>
      <c r="W66" s="1349"/>
      <c r="X66" s="1349"/>
      <c r="Y66" s="1349"/>
      <c r="Z66" s="1349"/>
      <c r="AA66" s="1349"/>
      <c r="AB66" s="1349"/>
      <c r="AC66" s="1349"/>
      <c r="AD66" s="1349"/>
      <c r="AE66" s="1349"/>
      <c r="AF66" s="1349"/>
      <c r="AG66" s="1349"/>
      <c r="AH66" s="1349"/>
      <c r="AI66" s="1349"/>
      <c r="AJ66" s="1349"/>
      <c r="AK66" s="1349"/>
      <c r="AL66" s="1349"/>
      <c r="AM66" s="1349"/>
      <c r="AN66" s="1349"/>
      <c r="AO66" s="1349"/>
      <c r="AP66" s="1349"/>
      <c r="AQ66" s="1349"/>
      <c r="AR66" s="1349"/>
      <c r="AS66" s="1349"/>
      <c r="AT66" s="1349"/>
      <c r="AU66" s="1349"/>
      <c r="AV66" s="1349"/>
      <c r="AW66" s="1349"/>
      <c r="AX66" s="1349"/>
      <c r="AY66" s="1349"/>
      <c r="AZ66" s="1349"/>
      <c r="BA66" s="1349"/>
      <c r="BB66" s="1349"/>
      <c r="BC66" s="1349"/>
      <c r="BD66" s="1349"/>
      <c r="BE66" s="1349"/>
      <c r="BF66" s="1349"/>
      <c r="BG66" s="1349"/>
      <c r="BH66" s="1349"/>
      <c r="BI66" s="1349"/>
      <c r="BJ66" s="1349"/>
      <c r="BK66" s="1349"/>
      <c r="BL66" s="1349"/>
      <c r="BM66" s="1349"/>
      <c r="BN66" s="1349"/>
      <c r="BO66" s="1349"/>
      <c r="BP66" s="1349"/>
      <c r="BQ66" s="1349"/>
      <c r="BR66" s="1349"/>
      <c r="BS66" s="1349"/>
      <c r="BT66" s="1349"/>
      <c r="BU66" s="1349"/>
      <c r="BV66" s="1349"/>
      <c r="BW66" s="1349"/>
      <c r="BX66" s="1349"/>
      <c r="BY66" s="1349"/>
      <c r="BZ66" s="1349"/>
      <c r="CA66" s="1349"/>
      <c r="CB66" s="1349"/>
      <c r="CC66" s="1349"/>
      <c r="CD66" s="1349"/>
      <c r="CE66" s="1349"/>
      <c r="CF66" s="1349"/>
      <c r="CG66" s="1349"/>
      <c r="CH66" s="1349"/>
      <c r="CI66" s="1349"/>
      <c r="CJ66" s="1349"/>
      <c r="CK66" s="1349"/>
      <c r="CL66" s="1349"/>
      <c r="CM66" s="1349"/>
      <c r="CN66" s="1349"/>
      <c r="CO66" s="1349"/>
      <c r="CP66" s="1349"/>
      <c r="CQ66" s="1349"/>
      <c r="CR66" s="1349"/>
      <c r="CS66" s="1349"/>
      <c r="CT66" s="1349"/>
      <c r="CU66" s="1349"/>
      <c r="CV66" s="1349"/>
      <c r="CW66" s="1349"/>
      <c r="CX66" s="1349"/>
      <c r="CY66" s="1349"/>
      <c r="CZ66" s="1349"/>
      <c r="DA66" s="1349"/>
      <c r="DB66" s="1349"/>
      <c r="DC66" s="1349"/>
      <c r="DD66" s="1349"/>
      <c r="DE66" s="1349"/>
      <c r="DF66" s="1349"/>
      <c r="DG66" s="1349"/>
      <c r="DH66" s="1349"/>
      <c r="DI66" s="1349"/>
      <c r="DJ66" s="1349"/>
      <c r="DK66" s="1349"/>
      <c r="DL66" s="1349"/>
      <c r="DM66" s="1349"/>
      <c r="DN66" s="1349"/>
      <c r="DO66" s="1349"/>
      <c r="DP66" s="1349"/>
      <c r="DQ66" s="1349"/>
      <c r="DR66" s="1349"/>
      <c r="DS66" s="1349"/>
      <c r="DT66" s="1349"/>
      <c r="DU66" s="1349"/>
      <c r="DV66" s="1349"/>
      <c r="DW66" s="1349"/>
      <c r="DX66" s="1349"/>
      <c r="DY66" s="1349"/>
      <c r="DZ66" s="1349"/>
      <c r="EA66" s="1349"/>
      <c r="EB66" s="1349"/>
      <c r="EC66" s="1349"/>
      <c r="ED66" s="1349"/>
      <c r="EE66" s="1349"/>
      <c r="EF66" s="1349"/>
      <c r="EG66" s="1349"/>
      <c r="EH66" s="1349"/>
      <c r="EI66" s="1349"/>
      <c r="EJ66" s="1349"/>
      <c r="EK66" s="1349"/>
      <c r="EL66" s="1349"/>
      <c r="EM66" s="1349"/>
      <c r="EN66" s="1349"/>
      <c r="EO66" s="1349"/>
      <c r="EP66" s="1349"/>
      <c r="EQ66" s="1349"/>
      <c r="ER66" s="1349"/>
      <c r="ES66" s="1349"/>
      <c r="ET66" s="1349"/>
      <c r="EU66" s="1349"/>
      <c r="EV66" s="1349"/>
      <c r="EW66" s="1349"/>
      <c r="EX66" s="1349"/>
      <c r="EY66" s="1349"/>
      <c r="EZ66" s="1349"/>
      <c r="FA66" s="1349"/>
      <c r="FB66" s="1349"/>
      <c r="FC66" s="1349"/>
      <c r="FD66" s="1349"/>
      <c r="FE66" s="1349"/>
      <c r="FF66" s="1349"/>
      <c r="FG66" s="1349"/>
      <c r="FH66" s="1349"/>
      <c r="FI66" s="1349"/>
      <c r="FJ66" s="1349"/>
      <c r="FK66" s="1349"/>
      <c r="FL66" s="1349"/>
      <c r="FM66" s="1349"/>
      <c r="FN66" s="1349"/>
      <c r="FO66" s="1349"/>
      <c r="FP66" s="1349"/>
      <c r="FQ66" s="1349"/>
      <c r="FR66" s="1349"/>
      <c r="FS66" s="1349"/>
      <c r="FT66" s="1349"/>
      <c r="FU66" s="1349"/>
      <c r="FV66" s="1349"/>
      <c r="FW66" s="1349"/>
      <c r="FX66" s="1349"/>
      <c r="FY66" s="1349"/>
      <c r="FZ66" s="1349"/>
      <c r="GA66" s="1349"/>
      <c r="GB66" s="1349"/>
      <c r="GC66" s="1349"/>
      <c r="GD66" s="1349"/>
      <c r="GE66" s="1349"/>
      <c r="GF66" s="1349"/>
      <c r="GG66" s="1349"/>
      <c r="GH66" s="1349"/>
      <c r="GI66" s="1349"/>
      <c r="GJ66" s="1349"/>
      <c r="GK66" s="1349"/>
      <c r="GL66" s="1349"/>
      <c r="GM66" s="1349"/>
      <c r="GN66" s="1349"/>
      <c r="GO66" s="1349"/>
      <c r="GP66" s="1349"/>
      <c r="GQ66" s="1349"/>
      <c r="GR66" s="1349"/>
      <c r="GS66" s="1349"/>
      <c r="GT66" s="1349"/>
      <c r="GU66" s="1349"/>
      <c r="GV66" s="1349"/>
      <c r="GW66" s="1349"/>
      <c r="GX66" s="1349"/>
      <c r="GY66" s="1349"/>
      <c r="GZ66" s="1349"/>
      <c r="HA66" s="1349"/>
      <c r="HB66" s="1349"/>
      <c r="HC66" s="1349"/>
      <c r="HD66" s="1349"/>
      <c r="HE66" s="1349"/>
      <c r="HF66" s="1349"/>
      <c r="HG66" s="1349"/>
      <c r="HH66" s="1349"/>
      <c r="HI66" s="1349"/>
      <c r="HJ66" s="1349"/>
      <c r="HK66" s="1349"/>
      <c r="HL66" s="1349"/>
      <c r="HM66" s="1349"/>
      <c r="HN66" s="1349"/>
      <c r="HO66" s="1349"/>
      <c r="HP66" s="1349"/>
      <c r="HQ66" s="1349"/>
      <c r="HR66" s="1349"/>
      <c r="HS66" s="1349"/>
      <c r="HT66" s="1349"/>
      <c r="HU66" s="1349"/>
      <c r="HV66" s="1349"/>
      <c r="HW66" s="1349"/>
      <c r="HX66" s="1349"/>
      <c r="HY66" s="1349"/>
      <c r="HZ66" s="1349"/>
      <c r="IA66" s="1349"/>
      <c r="IB66" s="1349"/>
      <c r="IC66" s="1349"/>
      <c r="ID66" s="1349"/>
      <c r="IE66" s="1349"/>
      <c r="IF66" s="1349"/>
      <c r="IG66" s="1349"/>
      <c r="IH66" s="1349"/>
      <c r="II66" s="1349"/>
      <c r="IJ66" s="1349"/>
      <c r="IK66" s="1349"/>
      <c r="IL66" s="1349"/>
      <c r="IM66" s="1349"/>
      <c r="IN66" s="1349"/>
      <c r="IO66" s="1349"/>
      <c r="IP66" s="1349"/>
      <c r="IQ66" s="1349"/>
      <c r="IR66" s="1349"/>
      <c r="IS66" s="1349"/>
      <c r="IT66" s="1349"/>
      <c r="IU66" s="1349"/>
      <c r="IV66" s="1349"/>
      <c r="IW66" s="1349"/>
      <c r="IX66" s="1349"/>
      <c r="IY66" s="1349"/>
      <c r="IZ66" s="1349"/>
      <c r="JA66" s="1349"/>
      <c r="JB66" s="1349"/>
      <c r="JC66" s="1349"/>
      <c r="JD66" s="1349"/>
      <c r="JE66" s="1349"/>
      <c r="JF66" s="1349"/>
      <c r="JG66" s="1349"/>
      <c r="JH66" s="1349"/>
      <c r="JI66" s="1349"/>
      <c r="JJ66" s="1349"/>
      <c r="JK66" s="1349"/>
      <c r="JL66" s="1349"/>
      <c r="JM66" s="1349"/>
      <c r="JN66" s="1349"/>
      <c r="JO66" s="1349"/>
      <c r="JP66" s="1349"/>
      <c r="JQ66" s="1349"/>
      <c r="JR66" s="1349"/>
      <c r="JS66" s="1349"/>
      <c r="JT66" s="1349"/>
      <c r="JU66" s="1349"/>
      <c r="JV66" s="1349"/>
      <c r="JW66" s="1349"/>
      <c r="JX66" s="1349"/>
      <c r="JY66" s="1349"/>
      <c r="JZ66" s="1349"/>
      <c r="KA66" s="1349"/>
      <c r="KB66" s="1349"/>
      <c r="KC66" s="1349"/>
      <c r="KD66" s="1349"/>
      <c r="KE66" s="1349"/>
      <c r="KF66" s="1349"/>
      <c r="KG66" s="1349"/>
      <c r="KH66" s="1349"/>
      <c r="KI66" s="1349"/>
      <c r="KJ66" s="1349"/>
      <c r="KK66" s="1349"/>
      <c r="KL66" s="1349"/>
      <c r="KM66" s="1349"/>
      <c r="KN66" s="1349"/>
      <c r="KO66" s="1349"/>
      <c r="KP66" s="1349"/>
      <c r="KQ66" s="1349"/>
      <c r="KR66" s="1349"/>
      <c r="KS66" s="1349"/>
      <c r="KT66" s="1349"/>
      <c r="KU66" s="1349"/>
      <c r="KV66" s="1349"/>
      <c r="KW66" s="1349"/>
      <c r="KX66" s="1349"/>
      <c r="KY66" s="1349"/>
      <c r="KZ66" s="1349"/>
      <c r="LA66" s="1349"/>
      <c r="LB66" s="1349"/>
      <c r="LC66" s="1349"/>
      <c r="LD66" s="1349"/>
      <c r="LE66" s="1349"/>
      <c r="LF66" s="1349"/>
      <c r="LG66" s="1349"/>
      <c r="LH66" s="1349"/>
      <c r="LI66" s="1349"/>
      <c r="LJ66" s="1349"/>
      <c r="LK66" s="1349"/>
      <c r="LL66" s="1349"/>
      <c r="LM66" s="1349"/>
      <c r="LN66" s="1349"/>
      <c r="LO66" s="1349"/>
      <c r="LP66" s="1349"/>
      <c r="LQ66" s="1349"/>
      <c r="LR66" s="1349"/>
      <c r="LS66" s="1349"/>
      <c r="LT66" s="1349"/>
      <c r="LU66" s="1349"/>
      <c r="LV66" s="1349"/>
      <c r="LW66" s="1349"/>
      <c r="LX66" s="1349"/>
      <c r="LY66" s="1349"/>
      <c r="LZ66" s="1349"/>
      <c r="MA66" s="1349"/>
      <c r="MB66" s="1349"/>
      <c r="MC66" s="1349"/>
      <c r="MD66" s="1349"/>
      <c r="ME66" s="1349"/>
      <c r="MF66" s="1349"/>
      <c r="MG66" s="1349"/>
      <c r="MH66" s="1349"/>
      <c r="MI66" s="1349"/>
      <c r="MJ66" s="1349"/>
      <c r="MK66" s="1349"/>
      <c r="ML66" s="1349"/>
      <c r="MM66" s="1349"/>
      <c r="MN66" s="1349"/>
      <c r="MO66" s="1349"/>
      <c r="MP66" s="1349"/>
      <c r="MQ66" s="1349"/>
      <c r="MR66" s="1349"/>
      <c r="MS66" s="1349"/>
      <c r="MT66" s="1349"/>
      <c r="MU66" s="1349"/>
      <c r="MV66" s="1349"/>
      <c r="MW66" s="1349"/>
      <c r="MX66" s="1349"/>
      <c r="MY66" s="1349"/>
      <c r="MZ66" s="1349"/>
      <c r="NA66" s="1349"/>
      <c r="NB66" s="1349"/>
      <c r="NC66" s="1349"/>
      <c r="ND66" s="1349"/>
      <c r="NE66" s="1349"/>
      <c r="NF66" s="1349"/>
      <c r="NG66" s="1349"/>
      <c r="NH66" s="1349"/>
      <c r="NI66" s="1349"/>
      <c r="NJ66" s="1349"/>
      <c r="NK66" s="1349"/>
      <c r="NL66" s="1349"/>
      <c r="NM66" s="1349"/>
      <c r="NN66" s="1349"/>
      <c r="NO66" s="1349"/>
      <c r="NP66" s="1349"/>
      <c r="NQ66" s="1349"/>
      <c r="NR66" s="1349"/>
      <c r="NS66" s="1349"/>
      <c r="NT66" s="1349"/>
      <c r="NU66" s="1349"/>
      <c r="NV66" s="1349"/>
      <c r="NW66" s="1349"/>
      <c r="NX66" s="1349"/>
      <c r="NY66" s="1349"/>
      <c r="NZ66" s="1349"/>
      <c r="OA66" s="1349"/>
      <c r="OB66" s="1349"/>
      <c r="OC66" s="1349"/>
      <c r="OD66" s="1349"/>
      <c r="OE66" s="1349"/>
      <c r="OF66" s="1349"/>
      <c r="OG66" s="1349"/>
      <c r="OH66" s="1349"/>
      <c r="OI66" s="1349"/>
      <c r="OJ66" s="1349"/>
      <c r="OK66" s="1349"/>
      <c r="OL66" s="1349"/>
      <c r="OM66" s="1349"/>
      <c r="ON66" s="1349"/>
      <c r="OO66" s="1349"/>
      <c r="OP66" s="1349"/>
      <c r="OQ66" s="1349"/>
      <c r="OR66" s="1349"/>
      <c r="OS66" s="1349"/>
      <c r="OT66" s="1349"/>
      <c r="OU66" s="1349"/>
      <c r="OV66" s="1349"/>
      <c r="OW66" s="1349"/>
      <c r="OX66" s="1349"/>
      <c r="OY66" s="1349"/>
      <c r="OZ66" s="1349"/>
      <c r="PA66" s="1349"/>
      <c r="PB66" s="1349"/>
      <c r="PC66" s="1349"/>
      <c r="PD66" s="1349"/>
      <c r="PE66" s="1349"/>
      <c r="PF66" s="1349"/>
      <c r="PG66" s="1349"/>
      <c r="PH66" s="1349"/>
      <c r="PI66" s="1349"/>
      <c r="PJ66" s="1349"/>
      <c r="PK66" s="1349"/>
      <c r="PL66" s="1349"/>
      <c r="PM66" s="1349"/>
      <c r="PN66" s="1349"/>
      <c r="PO66" s="1349"/>
      <c r="PP66" s="1349"/>
      <c r="PQ66" s="1349"/>
      <c r="PR66" s="1349"/>
      <c r="PS66" s="1349"/>
      <c r="PT66" s="1349"/>
      <c r="PU66" s="1349"/>
      <c r="PV66" s="1349"/>
      <c r="PW66" s="1349"/>
      <c r="PX66" s="1349"/>
      <c r="PY66" s="1349"/>
      <c r="PZ66" s="1349"/>
      <c r="QA66" s="1349"/>
      <c r="QB66" s="1349"/>
      <c r="QC66" s="1349"/>
      <c r="QD66" s="1349"/>
      <c r="QE66" s="1349"/>
      <c r="QF66" s="1349"/>
      <c r="QG66" s="1349"/>
      <c r="QH66" s="1349"/>
      <c r="QI66" s="1349"/>
      <c r="QJ66" s="1349"/>
      <c r="QK66" s="1349"/>
      <c r="QL66" s="1349"/>
      <c r="QM66" s="1349"/>
      <c r="QN66" s="1349"/>
      <c r="QO66" s="1349"/>
      <c r="QP66" s="1349"/>
      <c r="QQ66" s="1349"/>
      <c r="QR66" s="1349"/>
      <c r="QS66" s="1349"/>
      <c r="QT66" s="1349"/>
      <c r="QU66" s="1349"/>
      <c r="QV66" s="1349"/>
      <c r="QW66" s="1349"/>
      <c r="QX66" s="1349"/>
      <c r="QY66" s="1349"/>
      <c r="QZ66" s="1349"/>
      <c r="RA66" s="1349"/>
      <c r="RB66" s="1349"/>
      <c r="RC66" s="1349"/>
      <c r="RD66" s="1349"/>
      <c r="RE66" s="1349"/>
      <c r="RF66" s="1349"/>
      <c r="RG66" s="1349"/>
      <c r="RH66" s="1349"/>
      <c r="RI66" s="1349"/>
      <c r="RJ66" s="1349"/>
      <c r="RK66" s="1349"/>
      <c r="RL66" s="1349"/>
      <c r="RM66" s="1349"/>
      <c r="RN66" s="1349"/>
      <c r="RO66" s="1349"/>
      <c r="RP66" s="1349"/>
      <c r="RQ66" s="1349"/>
      <c r="RR66" s="1349"/>
      <c r="RS66" s="1349"/>
      <c r="RT66" s="1349"/>
      <c r="RU66" s="1349"/>
      <c r="RV66" s="1349"/>
      <c r="RW66" s="1349"/>
      <c r="RX66" s="1349"/>
      <c r="RY66" s="1349"/>
      <c r="RZ66" s="1349"/>
      <c r="SA66" s="1349"/>
      <c r="SB66" s="1349"/>
      <c r="SC66" s="1349"/>
      <c r="SD66" s="1349"/>
      <c r="SE66" s="1349"/>
      <c r="SF66" s="1349"/>
      <c r="SG66" s="1349"/>
      <c r="SH66" s="1349"/>
      <c r="SI66" s="1349"/>
      <c r="SJ66" s="1349"/>
      <c r="SK66" s="1349"/>
      <c r="SL66" s="1349"/>
      <c r="SM66" s="1349"/>
      <c r="SN66" s="1349"/>
      <c r="SO66" s="1349"/>
      <c r="SP66" s="1349"/>
      <c r="SQ66" s="1349"/>
      <c r="SR66" s="1349"/>
      <c r="SS66" s="1349"/>
      <c r="ST66" s="1349"/>
      <c r="SU66" s="1349"/>
      <c r="SV66" s="1349"/>
      <c r="SW66" s="1349"/>
      <c r="SX66" s="1349"/>
      <c r="SY66" s="1349"/>
      <c r="SZ66" s="1349"/>
      <c r="TA66" s="1349"/>
      <c r="TB66" s="1349"/>
      <c r="TC66" s="1349"/>
      <c r="TD66" s="1349"/>
      <c r="TE66" s="1349"/>
      <c r="TF66" s="1349"/>
      <c r="TG66" s="1349"/>
      <c r="TH66" s="1349"/>
      <c r="TI66" s="1349"/>
      <c r="TJ66" s="1349"/>
      <c r="TK66" s="1349"/>
      <c r="TL66" s="1349"/>
      <c r="TM66" s="1349"/>
      <c r="TN66" s="1349"/>
      <c r="TO66" s="1349"/>
      <c r="TP66" s="1349"/>
      <c r="TQ66" s="1349"/>
      <c r="TR66" s="1349"/>
      <c r="TS66" s="1349"/>
      <c r="TT66" s="1349"/>
      <c r="TU66" s="1349"/>
      <c r="TV66" s="1349"/>
      <c r="TW66" s="1349"/>
      <c r="TX66" s="1349"/>
      <c r="TY66" s="1349"/>
      <c r="TZ66" s="1349"/>
      <c r="UA66" s="1349"/>
      <c r="UB66" s="1349"/>
      <c r="UC66" s="1349"/>
      <c r="UD66" s="1349"/>
      <c r="UE66" s="1349"/>
      <c r="UF66" s="1349"/>
      <c r="UG66" s="1349"/>
      <c r="UH66" s="1349"/>
      <c r="UI66" s="1349"/>
      <c r="UJ66" s="1349"/>
      <c r="UK66" s="1349"/>
      <c r="UL66" s="1349"/>
      <c r="UM66" s="1349"/>
      <c r="UN66" s="1349"/>
      <c r="UO66" s="1349"/>
      <c r="UP66" s="1349"/>
      <c r="UQ66" s="1349"/>
      <c r="UR66" s="1349"/>
      <c r="US66" s="1349"/>
      <c r="UT66" s="1349"/>
      <c r="UU66" s="1349"/>
      <c r="UV66" s="1349"/>
      <c r="UW66" s="1349"/>
      <c r="UX66" s="1349"/>
      <c r="UY66" s="1349"/>
      <c r="UZ66" s="1349"/>
      <c r="VA66" s="1349"/>
      <c r="VB66" s="1349"/>
      <c r="VC66" s="1349"/>
      <c r="VD66" s="1349"/>
      <c r="VE66" s="1349"/>
      <c r="VF66" s="1349"/>
      <c r="VG66" s="1349"/>
      <c r="VH66" s="1349"/>
      <c r="VI66" s="1349"/>
      <c r="VJ66" s="1349"/>
      <c r="VK66" s="1349"/>
      <c r="VL66" s="1349"/>
      <c r="VM66" s="1349"/>
      <c r="VN66" s="1349"/>
      <c r="VO66" s="1349"/>
      <c r="VP66" s="1349"/>
      <c r="VQ66" s="1349"/>
      <c r="VR66" s="1349"/>
      <c r="VS66" s="1349"/>
      <c r="VT66" s="1349"/>
      <c r="VU66" s="1349"/>
      <c r="VV66" s="1349"/>
      <c r="VW66" s="1349"/>
      <c r="VX66" s="1349"/>
      <c r="VY66" s="1349"/>
      <c r="VZ66" s="1349"/>
      <c r="WA66" s="1349"/>
      <c r="WB66" s="1349"/>
      <c r="WC66" s="1349"/>
      <c r="WD66" s="1349"/>
      <c r="WE66" s="1349"/>
      <c r="WF66" s="1349"/>
      <c r="WG66" s="1349"/>
      <c r="WH66" s="1349"/>
      <c r="WI66" s="1349"/>
      <c r="WJ66" s="1349"/>
      <c r="WK66" s="1349"/>
      <c r="WL66" s="1349"/>
      <c r="WM66" s="1349"/>
      <c r="WN66" s="1349"/>
      <c r="WO66" s="1349"/>
      <c r="WP66" s="1349"/>
      <c r="WQ66" s="1349"/>
      <c r="WR66" s="1349"/>
      <c r="WS66" s="1349"/>
      <c r="WT66" s="1349"/>
      <c r="WU66" s="1349"/>
      <c r="WV66" s="1349"/>
      <c r="WW66" s="1349"/>
      <c r="WX66" s="1349"/>
      <c r="WY66" s="1349"/>
      <c r="WZ66" s="1349"/>
      <c r="XA66" s="1349"/>
      <c r="XB66" s="1349"/>
      <c r="XC66" s="1349"/>
      <c r="XD66" s="1349"/>
      <c r="XE66" s="1349"/>
      <c r="XF66" s="1349"/>
      <c r="XG66" s="1349"/>
      <c r="XH66" s="1349"/>
      <c r="XI66" s="1349"/>
      <c r="XJ66" s="1349"/>
      <c r="XK66" s="1349"/>
      <c r="XL66" s="1349"/>
      <c r="XM66" s="1349"/>
      <c r="XN66" s="1349"/>
      <c r="XO66" s="1349"/>
      <c r="XP66" s="1349"/>
      <c r="XQ66" s="1349"/>
      <c r="XR66" s="1349"/>
      <c r="XS66" s="1349"/>
      <c r="XT66" s="1349"/>
      <c r="XU66" s="1349"/>
      <c r="XV66" s="1349"/>
      <c r="XW66" s="1349"/>
      <c r="XX66" s="1349"/>
      <c r="XY66" s="1349"/>
      <c r="XZ66" s="1349"/>
      <c r="YA66" s="1349"/>
      <c r="YB66" s="1349"/>
      <c r="YC66" s="1349"/>
      <c r="YD66" s="1349"/>
      <c r="YE66" s="1349"/>
      <c r="YF66" s="1349"/>
      <c r="YG66" s="1349"/>
      <c r="YH66" s="1349"/>
      <c r="YI66" s="1349"/>
      <c r="YJ66" s="1349"/>
      <c r="YK66" s="1349"/>
      <c r="YL66" s="1349"/>
      <c r="YM66" s="1349"/>
      <c r="YN66" s="1349"/>
      <c r="YO66" s="1349"/>
      <c r="YP66" s="1349"/>
      <c r="YQ66" s="1349"/>
      <c r="YR66" s="1349"/>
      <c r="YS66" s="1349"/>
      <c r="YT66" s="1349"/>
      <c r="YU66" s="1349"/>
      <c r="YV66" s="1349"/>
      <c r="YW66" s="1349"/>
      <c r="YX66" s="1349"/>
      <c r="YY66" s="1349"/>
      <c r="YZ66" s="1349"/>
      <c r="ZA66" s="1349"/>
      <c r="ZB66" s="1349"/>
      <c r="ZC66" s="1349"/>
      <c r="ZD66" s="1349"/>
      <c r="ZE66" s="1349"/>
      <c r="ZF66" s="1349"/>
      <c r="ZG66" s="1349"/>
      <c r="ZH66" s="1349"/>
      <c r="ZI66" s="1349"/>
      <c r="ZJ66" s="1349"/>
      <c r="ZK66" s="1349"/>
      <c r="ZL66" s="1349"/>
      <c r="ZM66" s="1349"/>
      <c r="ZN66" s="1349"/>
      <c r="ZO66" s="1349"/>
      <c r="ZP66" s="1349"/>
      <c r="ZQ66" s="1349"/>
      <c r="ZR66" s="1349"/>
      <c r="ZS66" s="1349"/>
      <c r="ZT66" s="1349"/>
      <c r="ZU66" s="1349"/>
      <c r="ZV66" s="1349"/>
      <c r="ZW66" s="1349"/>
      <c r="ZX66" s="1349"/>
      <c r="ZY66" s="1349"/>
      <c r="ZZ66" s="1349"/>
      <c r="AAA66" s="1349"/>
      <c r="AAB66" s="1349"/>
      <c r="AAC66" s="1349"/>
      <c r="AAD66" s="1349"/>
      <c r="AAE66" s="1349"/>
      <c r="AAF66" s="1349"/>
      <c r="AAG66" s="1349"/>
      <c r="AAH66" s="1349"/>
      <c r="AAI66" s="1349"/>
      <c r="AAJ66" s="1349"/>
      <c r="AAK66" s="1349"/>
      <c r="AAL66" s="1349"/>
      <c r="AAM66" s="1349"/>
      <c r="AAN66" s="1349"/>
      <c r="AAO66" s="1349"/>
      <c r="AAP66" s="1349"/>
      <c r="AAQ66" s="1349"/>
      <c r="AAR66" s="1349"/>
      <c r="AAS66" s="1349"/>
      <c r="AAT66" s="1349"/>
      <c r="AAU66" s="1349"/>
      <c r="AAV66" s="1349"/>
      <c r="AAW66" s="1349"/>
      <c r="AAX66" s="1349"/>
      <c r="AAY66" s="1349"/>
      <c r="AAZ66" s="1349"/>
      <c r="ABA66" s="1349"/>
      <c r="ABB66" s="1349"/>
      <c r="ABC66" s="1349"/>
      <c r="ABD66" s="1349"/>
      <c r="ABE66" s="1349"/>
      <c r="ABF66" s="1349"/>
      <c r="ABG66" s="1349"/>
      <c r="ABH66" s="1349"/>
      <c r="ABI66" s="1349"/>
      <c r="ABJ66" s="1349"/>
      <c r="ABK66" s="1349"/>
      <c r="ABL66" s="1349"/>
      <c r="ABM66" s="1349"/>
      <c r="ABN66" s="1349"/>
      <c r="ABO66" s="1349"/>
      <c r="ABP66" s="1349"/>
      <c r="ABQ66" s="1349"/>
      <c r="ABR66" s="1349"/>
      <c r="ABS66" s="1349"/>
      <c r="ABT66" s="1349"/>
      <c r="ABU66" s="1349"/>
      <c r="ABV66" s="1349"/>
      <c r="ABW66" s="1349"/>
      <c r="ABX66" s="1349"/>
      <c r="ABY66" s="1349"/>
      <c r="ABZ66" s="1349"/>
      <c r="ACA66" s="1349"/>
      <c r="ACB66" s="1349"/>
      <c r="ACC66" s="1349"/>
      <c r="ACD66" s="1349"/>
      <c r="ACE66" s="1349"/>
      <c r="ACF66" s="1349"/>
      <c r="ACG66" s="1349"/>
      <c r="ACH66" s="1349"/>
      <c r="ACI66" s="1349"/>
      <c r="ACJ66" s="1349"/>
      <c r="ACK66" s="1349"/>
      <c r="ACL66" s="1349"/>
      <c r="ACM66" s="1349"/>
      <c r="ACN66" s="1349"/>
      <c r="ACO66" s="1349"/>
      <c r="ACP66" s="1349"/>
      <c r="ACQ66" s="1349"/>
      <c r="ACR66" s="1349"/>
      <c r="ACS66" s="1349"/>
      <c r="ACT66" s="1349"/>
      <c r="ACU66" s="1349"/>
      <c r="ACV66" s="1349"/>
      <c r="ACW66" s="1349"/>
      <c r="ACX66" s="1349"/>
      <c r="ACY66" s="1349"/>
      <c r="ACZ66" s="1349"/>
      <c r="ADA66" s="1349"/>
      <c r="ADB66" s="1349"/>
      <c r="ADC66" s="1349"/>
      <c r="ADD66" s="1349"/>
      <c r="ADE66" s="1349"/>
      <c r="ADF66" s="1349"/>
      <c r="ADG66" s="1349"/>
      <c r="ADH66" s="1349"/>
      <c r="ADI66" s="1349"/>
      <c r="ADJ66" s="1349"/>
      <c r="ADK66" s="1349"/>
      <c r="ADL66" s="1349"/>
      <c r="ADM66" s="1349"/>
      <c r="ADN66" s="1349"/>
      <c r="ADO66" s="1349"/>
      <c r="ADP66" s="1349"/>
      <c r="ADQ66" s="1349"/>
      <c r="ADR66" s="1349"/>
      <c r="ADS66" s="1349"/>
      <c r="ADT66" s="1349"/>
      <c r="ADU66" s="1349"/>
      <c r="ADV66" s="1349"/>
      <c r="ADW66" s="1349"/>
      <c r="ADX66" s="1349"/>
      <c r="ADY66" s="1349"/>
      <c r="ADZ66" s="1349"/>
      <c r="AEA66" s="1349"/>
      <c r="AEB66" s="1349"/>
      <c r="AEC66" s="1349"/>
      <c r="AED66" s="1349"/>
      <c r="AEE66" s="1349"/>
      <c r="AEF66" s="1349"/>
      <c r="AEG66" s="1349"/>
      <c r="AEH66" s="1349"/>
      <c r="AEI66" s="1349"/>
      <c r="AEJ66" s="1349"/>
      <c r="AEK66" s="1349"/>
      <c r="AEL66" s="1349"/>
      <c r="AEM66" s="1349"/>
      <c r="AEN66" s="1349"/>
      <c r="AEO66" s="1349"/>
      <c r="AEP66" s="1349"/>
      <c r="AEQ66" s="1349"/>
      <c r="AER66" s="1349"/>
      <c r="AES66" s="1349"/>
      <c r="AET66" s="1349"/>
      <c r="AEU66" s="1349"/>
      <c r="AEV66" s="1349"/>
      <c r="AEW66" s="1349"/>
      <c r="AEX66" s="1349"/>
      <c r="AEY66" s="1349"/>
      <c r="AEZ66" s="1349"/>
      <c r="AFA66" s="1349"/>
      <c r="AFB66" s="1349"/>
      <c r="AFC66" s="1349"/>
      <c r="AFD66" s="1349"/>
      <c r="AFE66" s="1349"/>
      <c r="AFF66" s="1349"/>
      <c r="AFG66" s="1349"/>
      <c r="AFH66" s="1349"/>
      <c r="AFI66" s="1349"/>
      <c r="AFJ66" s="1349"/>
      <c r="AFK66" s="1349"/>
      <c r="AFL66" s="1349"/>
      <c r="AFM66" s="1349"/>
      <c r="AFN66" s="1349"/>
      <c r="AFO66" s="1349"/>
      <c r="AFP66" s="1349"/>
      <c r="AFQ66" s="1349"/>
      <c r="AFR66" s="1349"/>
      <c r="AFS66" s="1349"/>
      <c r="AFT66" s="1349"/>
      <c r="AFU66" s="1349"/>
      <c r="AFV66" s="1349"/>
      <c r="AFW66" s="1349"/>
      <c r="AFX66" s="1349"/>
      <c r="AFY66" s="1349"/>
      <c r="AFZ66" s="1349"/>
      <c r="AGA66" s="1349"/>
      <c r="AGB66" s="1349"/>
      <c r="AGC66" s="1349"/>
      <c r="AGD66" s="1349"/>
      <c r="AGE66" s="1349"/>
      <c r="AGF66" s="1349"/>
      <c r="AGG66" s="1349"/>
      <c r="AGH66" s="1349"/>
      <c r="AGI66" s="1349"/>
      <c r="AGJ66" s="1349"/>
      <c r="AGK66" s="1349"/>
      <c r="AGL66" s="1349"/>
      <c r="AGM66" s="1349"/>
      <c r="AGN66" s="1349"/>
      <c r="AGO66" s="1349"/>
      <c r="AGP66" s="1349"/>
      <c r="AGQ66" s="1349"/>
      <c r="AGR66" s="1349"/>
      <c r="AGS66" s="1349"/>
      <c r="AGT66" s="1349"/>
      <c r="AGU66" s="1349"/>
      <c r="AGV66" s="1349"/>
      <c r="AGW66" s="1349"/>
      <c r="AGX66" s="1349"/>
      <c r="AGY66" s="1349"/>
      <c r="AGZ66" s="1349"/>
      <c r="AHA66" s="1349"/>
      <c r="AHB66" s="1349"/>
      <c r="AHC66" s="1349"/>
      <c r="AHD66" s="1349"/>
      <c r="AHE66" s="1349"/>
      <c r="AHF66" s="1349"/>
      <c r="AHG66" s="1349"/>
      <c r="AHH66" s="1349"/>
      <c r="AHI66" s="1349"/>
      <c r="AHJ66" s="1349"/>
      <c r="AHK66" s="1349"/>
      <c r="AHL66" s="1349"/>
      <c r="AHM66" s="1349"/>
      <c r="AHN66" s="1349"/>
      <c r="AHO66" s="1349"/>
      <c r="AHP66" s="1349"/>
      <c r="AHQ66" s="1349"/>
      <c r="AHR66" s="1349"/>
      <c r="AHS66" s="1349"/>
      <c r="AHT66" s="1349"/>
      <c r="AHU66" s="1349"/>
      <c r="AHV66" s="1349"/>
      <c r="AHW66" s="1349"/>
      <c r="AHX66" s="1349"/>
      <c r="AHY66" s="1349"/>
      <c r="AHZ66" s="1349"/>
      <c r="AIA66" s="1349"/>
      <c r="AIB66" s="1349"/>
      <c r="AIC66" s="1349"/>
      <c r="AID66" s="1349"/>
      <c r="AIE66" s="1349"/>
      <c r="AIF66" s="1349"/>
      <c r="AIG66" s="1349"/>
      <c r="AIH66" s="1349"/>
      <c r="AII66" s="1349"/>
      <c r="AIJ66" s="1349"/>
      <c r="AIK66" s="1349"/>
      <c r="AIL66" s="1349"/>
      <c r="AIM66" s="1349"/>
      <c r="AIN66" s="1349"/>
      <c r="AIO66" s="1349"/>
      <c r="AIP66" s="1349"/>
      <c r="AIQ66" s="1349"/>
      <c r="AIR66" s="1349"/>
      <c r="AIS66" s="1349"/>
      <c r="AIT66" s="1349"/>
      <c r="AIU66" s="1349"/>
      <c r="AIV66" s="1349"/>
      <c r="AIW66" s="1349"/>
      <c r="AIX66" s="1349"/>
      <c r="AIY66" s="1349"/>
      <c r="AIZ66" s="1349"/>
      <c r="AJA66" s="1349"/>
      <c r="AJB66" s="1349"/>
      <c r="AJC66" s="1349"/>
      <c r="AJD66" s="1349"/>
      <c r="AJE66" s="1349"/>
      <c r="AJF66" s="1349"/>
      <c r="AJG66" s="1349"/>
      <c r="AJH66" s="1349"/>
      <c r="AJI66" s="1349"/>
      <c r="AJJ66" s="1349"/>
      <c r="AJK66" s="1349"/>
      <c r="AJL66" s="1349"/>
      <c r="AJM66" s="1349"/>
      <c r="AJN66" s="1349"/>
      <c r="AJO66" s="1349"/>
      <c r="AJP66" s="1349"/>
      <c r="AJQ66" s="1349"/>
      <c r="AJR66" s="1349"/>
      <c r="AJS66" s="1349"/>
      <c r="AJT66" s="1349"/>
      <c r="AJU66" s="1349"/>
      <c r="AJV66" s="1349"/>
      <c r="AJW66" s="1349"/>
      <c r="AJX66" s="1349"/>
      <c r="AJY66" s="1349"/>
      <c r="AJZ66" s="1349"/>
      <c r="AKA66" s="1349"/>
      <c r="AKB66" s="1349"/>
      <c r="AKC66" s="1349"/>
      <c r="AKD66" s="1349"/>
      <c r="AKE66" s="1349"/>
      <c r="AKF66" s="1349"/>
      <c r="AKG66" s="1349"/>
      <c r="AKH66" s="1349"/>
      <c r="AKI66" s="1349"/>
      <c r="AKJ66" s="1349"/>
      <c r="AKK66" s="1349"/>
      <c r="AKL66" s="1349"/>
      <c r="AKM66" s="1349"/>
      <c r="AKN66" s="1349"/>
      <c r="AKO66" s="1349"/>
      <c r="AKP66" s="1349"/>
      <c r="AKQ66" s="1349"/>
      <c r="AKR66" s="1349"/>
      <c r="AKS66" s="1349"/>
      <c r="AKT66" s="1349"/>
      <c r="AKU66" s="1349"/>
      <c r="AKV66" s="1349"/>
      <c r="AKW66" s="1349"/>
      <c r="AKX66" s="1349"/>
      <c r="AKY66" s="1349"/>
      <c r="AKZ66" s="1349"/>
      <c r="ALA66" s="1349"/>
      <c r="ALB66" s="1349"/>
      <c r="ALC66" s="1349"/>
      <c r="ALD66" s="1349"/>
      <c r="ALE66" s="1349"/>
      <c r="ALF66" s="1349"/>
      <c r="ALG66" s="1349"/>
      <c r="ALH66" s="1349"/>
      <c r="ALI66" s="1349"/>
      <c r="ALJ66" s="1349"/>
      <c r="ALK66" s="1349"/>
      <c r="ALL66" s="1349"/>
      <c r="ALM66" s="1349"/>
      <c r="ALN66" s="1349"/>
      <c r="ALO66" s="1349"/>
      <c r="ALP66" s="1349"/>
      <c r="ALQ66" s="1349"/>
      <c r="ALR66" s="1349"/>
      <c r="ALS66" s="1349"/>
      <c r="ALT66" s="1349"/>
      <c r="ALU66" s="1349"/>
      <c r="ALV66" s="1349"/>
      <c r="ALW66" s="1349"/>
      <c r="ALX66" s="1349"/>
      <c r="ALY66" s="1349"/>
      <c r="ALZ66" s="1349"/>
      <c r="AMA66" s="1349"/>
      <c r="AMB66" s="1349"/>
      <c r="AMC66" s="1349"/>
      <c r="AMD66" s="1349"/>
      <c r="AME66" s="1349"/>
      <c r="AMF66" s="1349"/>
      <c r="AMG66" s="1349"/>
      <c r="AMH66" s="1349"/>
      <c r="AMI66" s="1349"/>
      <c r="AMJ66" s="1349"/>
      <c r="AMK66" s="1349"/>
      <c r="AML66" s="1349"/>
      <c r="AMM66" s="1349"/>
      <c r="AMN66" s="1349"/>
      <c r="AMO66" s="1349"/>
      <c r="AMP66" s="1349"/>
      <c r="AMQ66" s="1349"/>
      <c r="AMR66" s="1349"/>
      <c r="AMS66" s="1349"/>
      <c r="AMT66" s="1349"/>
      <c r="AMU66" s="1349"/>
      <c r="AMV66" s="1349"/>
      <c r="AMW66" s="1349"/>
      <c r="AMX66" s="1349"/>
      <c r="AMY66" s="1349"/>
      <c r="AMZ66" s="1349"/>
      <c r="ANA66" s="1349"/>
      <c r="ANB66" s="1349"/>
      <c r="ANC66" s="1349"/>
      <c r="AND66" s="1349"/>
      <c r="ANE66" s="1349"/>
      <c r="ANF66" s="1349"/>
      <c r="ANG66" s="1349"/>
      <c r="ANH66" s="1349"/>
      <c r="ANI66" s="1349"/>
      <c r="ANJ66" s="1349"/>
      <c r="ANK66" s="1349"/>
      <c r="ANL66" s="1349"/>
      <c r="ANM66" s="1349"/>
      <c r="ANN66" s="1349"/>
      <c r="ANO66" s="1349"/>
      <c r="ANP66" s="1349"/>
      <c r="ANQ66" s="1349"/>
      <c r="ANR66" s="1349"/>
      <c r="ANS66" s="1349"/>
      <c r="ANT66" s="1349"/>
      <c r="ANU66" s="1349"/>
      <c r="ANV66" s="1349"/>
      <c r="ANW66" s="1349"/>
      <c r="ANX66" s="1349"/>
      <c r="ANY66" s="1349"/>
      <c r="ANZ66" s="1349"/>
      <c r="AOA66" s="1349"/>
      <c r="AOB66" s="1349"/>
      <c r="AOC66" s="1349"/>
      <c r="AOD66" s="1349"/>
      <c r="AOE66" s="1349"/>
      <c r="AOF66" s="1349"/>
      <c r="AOG66" s="1349"/>
      <c r="AOH66" s="1349"/>
      <c r="AOI66" s="1349"/>
      <c r="AOJ66" s="1349"/>
      <c r="AOK66" s="1349"/>
      <c r="AOL66" s="1349"/>
      <c r="AOM66" s="1349"/>
      <c r="AON66" s="1349"/>
      <c r="AOO66" s="1349"/>
      <c r="AOP66" s="1349"/>
      <c r="AOQ66" s="1349"/>
      <c r="AOR66" s="1349"/>
      <c r="AOS66" s="1349"/>
      <c r="AOT66" s="1349"/>
      <c r="AOU66" s="1349"/>
      <c r="AOV66" s="1349"/>
      <c r="AOW66" s="1349"/>
      <c r="AOX66" s="1349"/>
      <c r="AOY66" s="1349"/>
      <c r="AOZ66" s="1349"/>
      <c r="APA66" s="1349"/>
      <c r="APB66" s="1349"/>
      <c r="APC66" s="1349"/>
      <c r="APD66" s="1349"/>
      <c r="APE66" s="1349"/>
      <c r="APF66" s="1349"/>
      <c r="APG66" s="1349"/>
      <c r="APH66" s="1349"/>
      <c r="API66" s="1349"/>
      <c r="APJ66" s="1349"/>
      <c r="APK66" s="1349"/>
      <c r="APL66" s="1349"/>
      <c r="APM66" s="1349"/>
      <c r="APN66" s="1349"/>
      <c r="APO66" s="1349"/>
      <c r="APP66" s="1349"/>
      <c r="APQ66" s="1349"/>
      <c r="APR66" s="1349"/>
      <c r="APS66" s="1349"/>
      <c r="APT66" s="1349"/>
      <c r="APU66" s="1349"/>
      <c r="APV66" s="1349"/>
      <c r="APW66" s="1349"/>
      <c r="APX66" s="1349"/>
      <c r="APY66" s="1349"/>
      <c r="APZ66" s="1349"/>
      <c r="AQA66" s="1349"/>
      <c r="AQB66" s="1349"/>
      <c r="AQC66" s="1349"/>
      <c r="AQD66" s="1349"/>
      <c r="AQE66" s="1349"/>
      <c r="AQF66" s="1349"/>
      <c r="AQG66" s="1349"/>
      <c r="AQH66" s="1349"/>
      <c r="AQI66" s="1349"/>
      <c r="AQJ66" s="1349"/>
      <c r="AQK66" s="1349"/>
      <c r="AQL66" s="1349"/>
      <c r="AQM66" s="1349"/>
      <c r="AQN66" s="1349"/>
      <c r="AQO66" s="1349"/>
      <c r="AQP66" s="1349"/>
      <c r="AQQ66" s="1349"/>
      <c r="AQR66" s="1349"/>
      <c r="AQS66" s="1349"/>
      <c r="AQT66" s="1349"/>
      <c r="AQU66" s="1349"/>
      <c r="AQV66" s="1349"/>
      <c r="AQW66" s="1349"/>
      <c r="AQX66" s="1349"/>
      <c r="AQY66" s="1349"/>
      <c r="AQZ66" s="1349"/>
      <c r="ARA66" s="1349"/>
      <c r="ARB66" s="1349"/>
      <c r="ARC66" s="1349"/>
      <c r="ARD66" s="1349"/>
      <c r="ARE66" s="1349"/>
      <c r="ARF66" s="1349"/>
      <c r="ARG66" s="1349"/>
      <c r="ARH66" s="1349"/>
      <c r="ARI66" s="1349"/>
      <c r="ARJ66" s="1349"/>
      <c r="ARK66" s="1349"/>
      <c r="ARL66" s="1349"/>
      <c r="ARM66" s="1349"/>
      <c r="ARN66" s="1349"/>
      <c r="ARO66" s="1349"/>
      <c r="ARP66" s="1349"/>
      <c r="ARQ66" s="1349"/>
      <c r="ARR66" s="1349"/>
      <c r="ARS66" s="1349"/>
      <c r="ART66" s="1349"/>
      <c r="ARU66" s="1349"/>
      <c r="ARV66" s="1349"/>
      <c r="ARW66" s="1349"/>
      <c r="ARX66" s="1349"/>
      <c r="ARY66" s="1349"/>
      <c r="ARZ66" s="1349"/>
      <c r="ASA66" s="1349"/>
      <c r="ASB66" s="1349"/>
      <c r="ASC66" s="1349"/>
      <c r="ASD66" s="1349"/>
      <c r="ASE66" s="1349"/>
      <c r="ASF66" s="1349"/>
      <c r="ASG66" s="1349"/>
      <c r="ASH66" s="1349"/>
      <c r="ASI66" s="1349"/>
      <c r="ASJ66" s="1349"/>
      <c r="ASK66" s="1349"/>
      <c r="ASL66" s="1349"/>
      <c r="ASM66" s="1349"/>
      <c r="ASN66" s="1349"/>
      <c r="ASO66" s="1349"/>
      <c r="ASP66" s="1349"/>
      <c r="ASQ66" s="1349"/>
      <c r="ASR66" s="1349"/>
      <c r="ASS66" s="1349"/>
      <c r="AST66" s="1349"/>
      <c r="ASU66" s="1349"/>
      <c r="ASV66" s="1349"/>
      <c r="ASW66" s="1349"/>
      <c r="ASX66" s="1349"/>
      <c r="ASY66" s="1349"/>
      <c r="ASZ66" s="1349"/>
      <c r="ATA66" s="1349"/>
      <c r="ATB66" s="1349"/>
      <c r="ATC66" s="1349"/>
      <c r="ATD66" s="1349"/>
      <c r="ATE66" s="1349"/>
      <c r="ATF66" s="1349"/>
      <c r="ATG66" s="1349"/>
      <c r="ATH66" s="1349"/>
      <c r="ATI66" s="1349"/>
      <c r="ATJ66" s="1349"/>
      <c r="ATK66" s="1349"/>
      <c r="ATL66" s="1349"/>
      <c r="ATM66" s="1349"/>
      <c r="ATN66" s="1349"/>
      <c r="ATO66" s="1349"/>
      <c r="ATP66" s="1349"/>
      <c r="ATQ66" s="1349"/>
      <c r="ATR66" s="1349"/>
      <c r="ATS66" s="1349"/>
      <c r="ATT66" s="1349"/>
      <c r="ATU66" s="1349"/>
      <c r="ATV66" s="1349"/>
      <c r="ATW66" s="1349"/>
      <c r="ATX66" s="1349"/>
      <c r="ATY66" s="1349"/>
      <c r="ATZ66" s="1349"/>
      <c r="AUA66" s="1349"/>
      <c r="AUB66" s="1349"/>
      <c r="AUC66" s="1349"/>
      <c r="AUD66" s="1349"/>
      <c r="AUE66" s="1349"/>
      <c r="AUF66" s="1349"/>
      <c r="AUG66" s="1349"/>
      <c r="AUH66" s="1349"/>
      <c r="AUI66" s="1349"/>
      <c r="AUJ66" s="1349"/>
      <c r="AUK66" s="1349"/>
      <c r="AUL66" s="1349"/>
      <c r="AUM66" s="1349"/>
      <c r="AUN66" s="1349"/>
      <c r="AUO66" s="1349"/>
      <c r="AUP66" s="1349"/>
      <c r="AUQ66" s="1349"/>
      <c r="AUR66" s="1349"/>
      <c r="AUS66" s="1349"/>
      <c r="AUT66" s="1349"/>
      <c r="AUU66" s="1349"/>
      <c r="AUV66" s="1349"/>
      <c r="AUW66" s="1349"/>
      <c r="AUX66" s="1349"/>
      <c r="AUY66" s="1349"/>
      <c r="AUZ66" s="1349"/>
      <c r="AVA66" s="1349"/>
      <c r="AVB66" s="1349"/>
      <c r="AVC66" s="1349"/>
      <c r="AVD66" s="1349"/>
      <c r="AVE66" s="1349"/>
      <c r="AVF66" s="1349"/>
      <c r="AVG66" s="1349"/>
      <c r="AVH66" s="1349"/>
      <c r="AVI66" s="1349"/>
      <c r="AVJ66" s="1349"/>
      <c r="AVK66" s="1349"/>
      <c r="AVL66" s="1349"/>
      <c r="AVM66" s="1349"/>
      <c r="AVN66" s="1349"/>
      <c r="AVO66" s="1349"/>
      <c r="AVP66" s="1349"/>
      <c r="AVQ66" s="1349"/>
      <c r="AVR66" s="1349"/>
      <c r="AVS66" s="1349"/>
      <c r="AVT66" s="1349"/>
      <c r="AVU66" s="1349"/>
      <c r="AVV66" s="1349"/>
      <c r="AVW66" s="1349"/>
      <c r="AVX66" s="1349"/>
      <c r="AVY66" s="1349"/>
      <c r="AVZ66" s="1349"/>
      <c r="AWA66" s="1349"/>
      <c r="AWB66" s="1349"/>
      <c r="AWC66" s="1349"/>
      <c r="AWD66" s="1349"/>
      <c r="AWE66" s="1349"/>
      <c r="AWF66" s="1349"/>
      <c r="AWG66" s="1349"/>
      <c r="AWH66" s="1349"/>
      <c r="AWI66" s="1349"/>
      <c r="AWJ66" s="1349"/>
      <c r="AWK66" s="1349"/>
      <c r="AWL66" s="1349"/>
      <c r="AWM66" s="1349"/>
      <c r="AWN66" s="1349"/>
      <c r="AWO66" s="1349"/>
      <c r="AWP66" s="1349"/>
      <c r="AWQ66" s="1349"/>
      <c r="AWR66" s="1349"/>
      <c r="AWS66" s="1349"/>
      <c r="AWT66" s="1349"/>
      <c r="AWU66" s="1349"/>
      <c r="AWV66" s="1349"/>
      <c r="AWW66" s="1349"/>
      <c r="AWX66" s="1349"/>
      <c r="AWY66" s="1349"/>
      <c r="AWZ66" s="1349"/>
      <c r="AXA66" s="1349"/>
      <c r="AXB66" s="1349"/>
      <c r="AXC66" s="1349"/>
      <c r="AXD66" s="1349"/>
      <c r="AXE66" s="1349"/>
      <c r="AXF66" s="1349"/>
      <c r="AXG66" s="1349"/>
      <c r="AXH66" s="1349"/>
      <c r="AXI66" s="1349"/>
      <c r="AXJ66" s="1349"/>
      <c r="AXK66" s="1349"/>
      <c r="AXL66" s="1349"/>
      <c r="AXM66" s="1349"/>
      <c r="AXN66" s="1349"/>
      <c r="AXO66" s="1349"/>
      <c r="AXP66" s="1349"/>
      <c r="AXQ66" s="1349"/>
      <c r="AXR66" s="1349"/>
      <c r="AXS66" s="1349"/>
      <c r="AXT66" s="1349"/>
      <c r="AXU66" s="1349"/>
      <c r="AXV66" s="1349"/>
      <c r="AXW66" s="1349"/>
      <c r="AXX66" s="1349"/>
      <c r="AXY66" s="1349"/>
      <c r="AXZ66" s="1349"/>
      <c r="AYA66" s="1349"/>
      <c r="AYB66" s="1349"/>
      <c r="AYC66" s="1349"/>
      <c r="AYD66" s="1349"/>
      <c r="AYE66" s="1349"/>
      <c r="AYF66" s="1349"/>
      <c r="AYG66" s="1349"/>
      <c r="AYH66" s="1349"/>
      <c r="AYI66" s="1349"/>
      <c r="AYJ66" s="1349"/>
      <c r="AYK66" s="1349"/>
      <c r="AYL66" s="1349"/>
      <c r="AYM66" s="1349"/>
      <c r="AYN66" s="1349"/>
      <c r="AYO66" s="1349"/>
      <c r="AYP66" s="1349"/>
      <c r="AYQ66" s="1349"/>
      <c r="AYR66" s="1349"/>
      <c r="AYS66" s="1349"/>
      <c r="AYT66" s="1349"/>
      <c r="AYU66" s="1349"/>
      <c r="AYV66" s="1349"/>
      <c r="AYW66" s="1349"/>
      <c r="AYX66" s="1349"/>
      <c r="AYY66" s="1349"/>
      <c r="AYZ66" s="1349"/>
      <c r="AZA66" s="1349"/>
      <c r="AZB66" s="1349"/>
      <c r="AZC66" s="1349"/>
      <c r="AZD66" s="1349"/>
      <c r="AZE66" s="1349"/>
      <c r="AZF66" s="1349"/>
      <c r="AZG66" s="1349"/>
      <c r="AZH66" s="1349"/>
      <c r="AZI66" s="1349"/>
      <c r="AZJ66" s="1349"/>
      <c r="AZK66" s="1349"/>
      <c r="AZL66" s="1349"/>
      <c r="AZM66" s="1349"/>
      <c r="AZN66" s="1349"/>
      <c r="AZO66" s="1349"/>
      <c r="AZP66" s="1349"/>
      <c r="AZQ66" s="1349"/>
      <c r="AZR66" s="1349"/>
      <c r="AZS66" s="1349"/>
      <c r="AZT66" s="1349"/>
      <c r="AZU66" s="1349"/>
      <c r="AZV66" s="1349"/>
      <c r="AZW66" s="1349"/>
      <c r="AZX66" s="1349"/>
      <c r="AZY66" s="1349"/>
      <c r="AZZ66" s="1349"/>
      <c r="BAA66" s="1349"/>
      <c r="BAB66" s="1349"/>
      <c r="BAC66" s="1349"/>
      <c r="BAD66" s="1349"/>
      <c r="BAE66" s="1349"/>
      <c r="BAF66" s="1349"/>
      <c r="BAG66" s="1349"/>
      <c r="BAH66" s="1349"/>
      <c r="BAI66" s="1349"/>
      <c r="BAJ66" s="1349"/>
      <c r="BAK66" s="1349"/>
      <c r="BAL66" s="1349"/>
      <c r="BAM66" s="1349"/>
      <c r="BAN66" s="1349"/>
      <c r="BAO66" s="1349"/>
      <c r="BAP66" s="1349"/>
      <c r="BAQ66" s="1349"/>
      <c r="BAR66" s="1349"/>
      <c r="BAS66" s="1349"/>
      <c r="BAT66" s="1349"/>
      <c r="BAU66" s="1349"/>
      <c r="BAV66" s="1349"/>
      <c r="BAW66" s="1349"/>
      <c r="BAX66" s="1349"/>
      <c r="BAY66" s="1349"/>
      <c r="BAZ66" s="1349"/>
      <c r="BBA66" s="1349"/>
      <c r="BBB66" s="1349"/>
      <c r="BBC66" s="1349"/>
      <c r="BBD66" s="1349"/>
      <c r="BBE66" s="1349"/>
      <c r="BBF66" s="1349"/>
      <c r="BBG66" s="1349"/>
      <c r="BBH66" s="1349"/>
      <c r="BBI66" s="1349"/>
      <c r="BBJ66" s="1349"/>
      <c r="BBK66" s="1349"/>
      <c r="BBL66" s="1349"/>
      <c r="BBM66" s="1349"/>
      <c r="BBN66" s="1349"/>
      <c r="BBO66" s="1349"/>
      <c r="BBP66" s="1349"/>
      <c r="BBQ66" s="1349"/>
      <c r="BBR66" s="1349"/>
      <c r="BBS66" s="1349"/>
      <c r="BBT66" s="1349"/>
      <c r="BBU66" s="1349"/>
      <c r="BBV66" s="1349"/>
      <c r="BBW66" s="1349"/>
      <c r="BBX66" s="1349"/>
      <c r="BBY66" s="1349"/>
      <c r="BBZ66" s="1349"/>
      <c r="BCA66" s="1349"/>
      <c r="BCB66" s="1349"/>
      <c r="BCC66" s="1349"/>
      <c r="BCD66" s="1349"/>
      <c r="BCE66" s="1349"/>
      <c r="BCF66" s="1349"/>
      <c r="BCG66" s="1349"/>
      <c r="BCH66" s="1349"/>
      <c r="BCI66" s="1349"/>
      <c r="BCJ66" s="1349"/>
      <c r="BCK66" s="1349"/>
      <c r="BCL66" s="1349"/>
      <c r="BCM66" s="1349"/>
      <c r="BCN66" s="1349"/>
      <c r="BCO66" s="1349"/>
      <c r="BCP66" s="1349"/>
      <c r="BCQ66" s="1349"/>
      <c r="BCR66" s="1349"/>
      <c r="BCS66" s="1349"/>
      <c r="BCT66" s="1349"/>
      <c r="BCU66" s="1349"/>
      <c r="BCV66" s="1349"/>
      <c r="BCW66" s="1349"/>
      <c r="BCX66" s="1349"/>
      <c r="BCY66" s="1349"/>
      <c r="BCZ66" s="1349"/>
      <c r="BDA66" s="1349"/>
      <c r="BDB66" s="1349"/>
      <c r="BDC66" s="1349"/>
      <c r="BDD66" s="1349"/>
      <c r="BDE66" s="1349"/>
      <c r="BDF66" s="1349"/>
      <c r="BDG66" s="1349"/>
      <c r="BDH66" s="1349"/>
      <c r="BDI66" s="1349"/>
      <c r="BDJ66" s="1349"/>
      <c r="BDK66" s="1349"/>
      <c r="BDL66" s="1349"/>
      <c r="BDM66" s="1349"/>
      <c r="BDN66" s="1349"/>
      <c r="BDO66" s="1349"/>
      <c r="BDP66" s="1349"/>
      <c r="BDQ66" s="1349"/>
      <c r="BDR66" s="1349"/>
      <c r="BDS66" s="1349"/>
      <c r="BDT66" s="1349"/>
      <c r="BDU66" s="1349"/>
      <c r="BDV66" s="1349"/>
      <c r="BDW66" s="1349"/>
      <c r="BDX66" s="1349"/>
      <c r="BDY66" s="1349"/>
      <c r="BDZ66" s="1349"/>
      <c r="BEA66" s="1349"/>
      <c r="BEB66" s="1349"/>
      <c r="BEC66" s="1349"/>
      <c r="BED66" s="1349"/>
      <c r="BEE66" s="1349"/>
      <c r="BEF66" s="1349"/>
      <c r="BEG66" s="1349"/>
      <c r="BEH66" s="1349"/>
      <c r="BEI66" s="1349"/>
      <c r="BEJ66" s="1349"/>
      <c r="BEK66" s="1349"/>
      <c r="BEL66" s="1349"/>
      <c r="BEM66" s="1349"/>
      <c r="BEN66" s="1349"/>
      <c r="BEO66" s="1349"/>
      <c r="BEP66" s="1349"/>
      <c r="BEQ66" s="1349"/>
      <c r="BER66" s="1349"/>
      <c r="BES66" s="1349"/>
      <c r="BET66" s="1349"/>
      <c r="BEU66" s="1349"/>
      <c r="BEV66" s="1349"/>
      <c r="BEW66" s="1349"/>
      <c r="BEX66" s="1349"/>
      <c r="BEY66" s="1349"/>
      <c r="BEZ66" s="1349"/>
      <c r="BFA66" s="1349"/>
      <c r="BFB66" s="1349"/>
      <c r="BFC66" s="1349"/>
      <c r="BFD66" s="1349"/>
      <c r="BFE66" s="1349"/>
      <c r="BFF66" s="1349"/>
      <c r="BFG66" s="1349"/>
      <c r="BFH66" s="1349"/>
      <c r="BFI66" s="1349"/>
      <c r="BFJ66" s="1349"/>
      <c r="BFK66" s="1349"/>
      <c r="BFL66" s="1349"/>
      <c r="BFM66" s="1349"/>
      <c r="BFN66" s="1349"/>
      <c r="BFO66" s="1349"/>
      <c r="BFP66" s="1349"/>
      <c r="BFQ66" s="1349"/>
      <c r="BFR66" s="1349"/>
      <c r="BFS66" s="1349"/>
      <c r="BFT66" s="1349"/>
      <c r="BFU66" s="1349"/>
      <c r="BFV66" s="1349"/>
      <c r="BFW66" s="1349"/>
      <c r="BFX66" s="1349"/>
      <c r="BFY66" s="1349"/>
      <c r="BFZ66" s="1349"/>
      <c r="BGA66" s="1349"/>
      <c r="BGB66" s="1349"/>
      <c r="BGC66" s="1349"/>
      <c r="BGD66" s="1349"/>
      <c r="BGE66" s="1349"/>
      <c r="BGF66" s="1349"/>
      <c r="BGG66" s="1349"/>
      <c r="BGH66" s="1349"/>
      <c r="BGI66" s="1349"/>
      <c r="BGJ66" s="1349"/>
      <c r="BGK66" s="1349"/>
      <c r="BGL66" s="1349"/>
      <c r="BGM66" s="1349"/>
      <c r="BGN66" s="1349"/>
      <c r="BGO66" s="1349"/>
      <c r="BGP66" s="1349"/>
      <c r="BGQ66" s="1349"/>
      <c r="BGR66" s="1349"/>
      <c r="BGS66" s="1349"/>
      <c r="BGT66" s="1349"/>
      <c r="BGU66" s="1349"/>
      <c r="BGV66" s="1349"/>
      <c r="BGW66" s="1349"/>
      <c r="BGX66" s="1349"/>
      <c r="BGY66" s="1349"/>
      <c r="BGZ66" s="1349"/>
      <c r="BHA66" s="1349"/>
      <c r="BHB66" s="1349"/>
      <c r="BHC66" s="1349"/>
      <c r="BHD66" s="1349"/>
      <c r="BHE66" s="1349"/>
      <c r="BHF66" s="1349"/>
      <c r="BHG66" s="1349"/>
      <c r="BHH66" s="1349"/>
      <c r="BHI66" s="1349"/>
      <c r="BHJ66" s="1349"/>
      <c r="BHK66" s="1349"/>
      <c r="BHL66" s="1349"/>
      <c r="BHM66" s="1349"/>
      <c r="BHN66" s="1349"/>
      <c r="BHO66" s="1349"/>
      <c r="BHP66" s="1349"/>
      <c r="BHQ66" s="1349"/>
      <c r="BHR66" s="1349"/>
      <c r="BHS66" s="1349"/>
      <c r="BHT66" s="1349"/>
      <c r="BHU66" s="1349"/>
      <c r="BHV66" s="1349"/>
      <c r="BHW66" s="1349"/>
      <c r="BHX66" s="1349"/>
      <c r="BHY66" s="1349"/>
      <c r="BHZ66" s="1349"/>
      <c r="BIA66" s="1349"/>
      <c r="BIB66" s="1349"/>
      <c r="BIC66" s="1349"/>
      <c r="BID66" s="1349"/>
      <c r="BIE66" s="1349"/>
      <c r="BIF66" s="1349"/>
      <c r="BIG66" s="1349"/>
      <c r="BIH66" s="1349"/>
      <c r="BII66" s="1349"/>
      <c r="BIJ66" s="1349"/>
      <c r="BIK66" s="1349"/>
      <c r="BIL66" s="1349"/>
      <c r="BIM66" s="1349"/>
      <c r="BIN66" s="1349"/>
      <c r="BIO66" s="1349"/>
      <c r="BIP66" s="1349"/>
      <c r="BIQ66" s="1349"/>
      <c r="BIR66" s="1349"/>
      <c r="BIS66" s="1349"/>
      <c r="BIT66" s="1349"/>
      <c r="BIU66" s="1349"/>
      <c r="BIV66" s="1349"/>
      <c r="BIW66" s="1349"/>
      <c r="BIX66" s="1349"/>
      <c r="BIY66" s="1349"/>
      <c r="BIZ66" s="1349"/>
      <c r="BJA66" s="1349"/>
      <c r="BJB66" s="1349"/>
      <c r="BJC66" s="1349"/>
      <c r="BJD66" s="1349"/>
      <c r="BJE66" s="1349"/>
      <c r="BJF66" s="1349"/>
      <c r="BJG66" s="1349"/>
      <c r="BJH66" s="1349"/>
      <c r="BJI66" s="1349"/>
      <c r="BJJ66" s="1349"/>
      <c r="BJK66" s="1349"/>
      <c r="BJL66" s="1349"/>
      <c r="BJM66" s="1349"/>
      <c r="BJN66" s="1349"/>
      <c r="BJO66" s="1349"/>
      <c r="BJP66" s="1349"/>
      <c r="BJQ66" s="1349"/>
      <c r="BJR66" s="1349"/>
      <c r="BJS66" s="1349"/>
      <c r="BJT66" s="1349"/>
      <c r="BJU66" s="1349"/>
      <c r="BJV66" s="1349"/>
      <c r="BJW66" s="1349"/>
      <c r="BJX66" s="1349"/>
      <c r="BJY66" s="1349"/>
      <c r="BJZ66" s="1349"/>
      <c r="BKA66" s="1349"/>
      <c r="BKB66" s="1349"/>
      <c r="BKC66" s="1349"/>
      <c r="BKD66" s="1349"/>
      <c r="BKE66" s="1349"/>
      <c r="BKF66" s="1349"/>
      <c r="BKG66" s="1349"/>
      <c r="BKH66" s="1349"/>
      <c r="BKI66" s="1349"/>
      <c r="BKJ66" s="1349"/>
      <c r="BKK66" s="1349"/>
      <c r="BKL66" s="1349"/>
      <c r="BKM66" s="1349"/>
      <c r="BKN66" s="1349"/>
      <c r="BKO66" s="1349"/>
      <c r="BKP66" s="1349"/>
      <c r="BKQ66" s="1349"/>
      <c r="BKR66" s="1349"/>
      <c r="BKS66" s="1349"/>
      <c r="BKT66" s="1349"/>
      <c r="BKU66" s="1349"/>
      <c r="BKV66" s="1349"/>
      <c r="BKW66" s="1349"/>
      <c r="BKX66" s="1349"/>
      <c r="BKY66" s="1349"/>
      <c r="BKZ66" s="1349"/>
      <c r="BLA66" s="1349"/>
      <c r="BLB66" s="1349"/>
      <c r="BLC66" s="1349"/>
      <c r="BLD66" s="1349"/>
      <c r="BLE66" s="1349"/>
      <c r="BLF66" s="1349"/>
      <c r="BLG66" s="1349"/>
      <c r="BLH66" s="1349"/>
      <c r="BLI66" s="1349"/>
      <c r="BLJ66" s="1349"/>
      <c r="BLK66" s="1349"/>
      <c r="BLL66" s="1349"/>
      <c r="BLM66" s="1349"/>
      <c r="BLN66" s="1349"/>
      <c r="BLO66" s="1349"/>
      <c r="BLP66" s="1349"/>
      <c r="BLQ66" s="1349"/>
      <c r="BLR66" s="1349"/>
      <c r="BLS66" s="1349"/>
      <c r="BLT66" s="1349"/>
      <c r="BLU66" s="1349"/>
      <c r="BLV66" s="1349"/>
      <c r="BLW66" s="1349"/>
      <c r="BLX66" s="1349"/>
      <c r="BLY66" s="1349"/>
      <c r="BLZ66" s="1349"/>
      <c r="BMA66" s="1349"/>
      <c r="BMB66" s="1349"/>
      <c r="BMC66" s="1349"/>
      <c r="BMD66" s="1349"/>
      <c r="BME66" s="1349"/>
      <c r="BMF66" s="1349"/>
      <c r="BMG66" s="1349"/>
      <c r="BMH66" s="1349"/>
      <c r="BMI66" s="1349"/>
      <c r="BMJ66" s="1349"/>
      <c r="BMK66" s="1349"/>
      <c r="BML66" s="1349"/>
      <c r="BMM66" s="1349"/>
      <c r="BMN66" s="1349"/>
      <c r="BMO66" s="1349"/>
      <c r="BMP66" s="1349"/>
      <c r="BMQ66" s="1349"/>
      <c r="BMR66" s="1349"/>
      <c r="BMS66" s="1349"/>
      <c r="BMT66" s="1349"/>
      <c r="BMU66" s="1349"/>
      <c r="BMV66" s="1349"/>
      <c r="BMW66" s="1349"/>
      <c r="BMX66" s="1349"/>
      <c r="BMY66" s="1349"/>
      <c r="BMZ66" s="1349"/>
      <c r="BNA66" s="1349"/>
      <c r="BNB66" s="1349"/>
      <c r="BNC66" s="1349"/>
      <c r="BND66" s="1349"/>
      <c r="BNE66" s="1349"/>
      <c r="BNF66" s="1349"/>
      <c r="BNG66" s="1349"/>
      <c r="BNH66" s="1349"/>
      <c r="BNI66" s="1349"/>
      <c r="BNJ66" s="1349"/>
      <c r="BNK66" s="1349"/>
      <c r="BNL66" s="1349"/>
      <c r="BNM66" s="1349"/>
      <c r="BNN66" s="1349"/>
      <c r="BNO66" s="1349"/>
      <c r="BNP66" s="1349"/>
      <c r="BNQ66" s="1349"/>
      <c r="BNR66" s="1349"/>
      <c r="BNS66" s="1349"/>
      <c r="BNT66" s="1349"/>
      <c r="BNU66" s="1349"/>
      <c r="BNV66" s="1349"/>
      <c r="BNW66" s="1349"/>
      <c r="BNX66" s="1349"/>
      <c r="BNY66" s="1349"/>
      <c r="BNZ66" s="1349"/>
      <c r="BOA66" s="1349"/>
      <c r="BOB66" s="1349"/>
      <c r="BOC66" s="1349"/>
      <c r="BOD66" s="1349"/>
      <c r="BOE66" s="1349"/>
      <c r="BOF66" s="1349"/>
      <c r="BOG66" s="1349"/>
      <c r="BOH66" s="1349"/>
      <c r="BOI66" s="1349"/>
      <c r="BOJ66" s="1349"/>
      <c r="BOK66" s="1349"/>
      <c r="BOL66" s="1349"/>
      <c r="BOM66" s="1349"/>
      <c r="BON66" s="1349"/>
      <c r="BOO66" s="1349"/>
      <c r="BOP66" s="1349"/>
      <c r="BOQ66" s="1349"/>
      <c r="BOR66" s="1349"/>
      <c r="BOS66" s="1349"/>
      <c r="BOT66" s="1349"/>
      <c r="BOU66" s="1349"/>
      <c r="BOV66" s="1349"/>
      <c r="BOW66" s="1349"/>
      <c r="BOX66" s="1349"/>
      <c r="BOY66" s="1349"/>
      <c r="BOZ66" s="1349"/>
      <c r="BPA66" s="1349"/>
      <c r="BPB66" s="1349"/>
      <c r="BPC66" s="1349"/>
      <c r="BPD66" s="1349"/>
      <c r="BPE66" s="1349"/>
      <c r="BPF66" s="1349"/>
      <c r="BPG66" s="1349"/>
      <c r="BPH66" s="1349"/>
      <c r="BPI66" s="1349"/>
      <c r="BPJ66" s="1349"/>
      <c r="BPK66" s="1349"/>
      <c r="BPL66" s="1349"/>
      <c r="BPM66" s="1349"/>
      <c r="BPN66" s="1349"/>
      <c r="BPO66" s="1349"/>
      <c r="BPP66" s="1349"/>
      <c r="BPQ66" s="1349"/>
      <c r="BPR66" s="1349"/>
      <c r="BPS66" s="1349"/>
      <c r="BPT66" s="1349"/>
      <c r="BPU66" s="1349"/>
      <c r="BPV66" s="1349"/>
      <c r="BPW66" s="1349"/>
      <c r="BPX66" s="1349"/>
      <c r="BPY66" s="1349"/>
      <c r="BPZ66" s="1349"/>
      <c r="BQA66" s="1349"/>
      <c r="BQB66" s="1349"/>
      <c r="BQC66" s="1349"/>
      <c r="BQD66" s="1349"/>
      <c r="BQE66" s="1349"/>
      <c r="BQF66" s="1349"/>
      <c r="BQG66" s="1349"/>
      <c r="BQH66" s="1349"/>
      <c r="BQI66" s="1349"/>
      <c r="BQJ66" s="1349"/>
      <c r="BQK66" s="1349"/>
      <c r="BQL66" s="1349"/>
      <c r="BQM66" s="1349"/>
      <c r="BQN66" s="1349"/>
      <c r="BQO66" s="1349"/>
      <c r="BQP66" s="1349"/>
      <c r="BQQ66" s="1349"/>
      <c r="BQR66" s="1349"/>
      <c r="BQS66" s="1349"/>
      <c r="BQT66" s="1349"/>
      <c r="BQU66" s="1349"/>
      <c r="BQV66" s="1349"/>
      <c r="BQW66" s="1349"/>
      <c r="BQX66" s="1349"/>
      <c r="BQY66" s="1349"/>
      <c r="BQZ66" s="1349"/>
      <c r="BRA66" s="1349"/>
      <c r="BRB66" s="1349"/>
      <c r="BRC66" s="1349"/>
      <c r="BRD66" s="1349"/>
      <c r="BRE66" s="1349"/>
      <c r="BRF66" s="1349"/>
      <c r="BRG66" s="1349"/>
      <c r="BRH66" s="1349"/>
      <c r="BRI66" s="1349"/>
      <c r="BRJ66" s="1349"/>
      <c r="BRK66" s="1349"/>
      <c r="BRL66" s="1349"/>
      <c r="BRM66" s="1349"/>
      <c r="BRN66" s="1349"/>
      <c r="BRO66" s="1349"/>
      <c r="BRP66" s="1349"/>
      <c r="BRQ66" s="1349"/>
      <c r="BRR66" s="1349"/>
      <c r="BRS66" s="1349"/>
      <c r="BRT66" s="1349"/>
      <c r="BRU66" s="1349"/>
      <c r="BRV66" s="1349"/>
      <c r="BRW66" s="1349"/>
      <c r="BRX66" s="1349"/>
      <c r="BRY66" s="1349"/>
      <c r="BRZ66" s="1349"/>
      <c r="BSA66" s="1349"/>
      <c r="BSB66" s="1349"/>
      <c r="BSC66" s="1349"/>
      <c r="BSD66" s="1349"/>
      <c r="BSE66" s="1349"/>
      <c r="BSF66" s="1349"/>
      <c r="BSG66" s="1349"/>
      <c r="BSH66" s="1349"/>
      <c r="BSI66" s="1349"/>
      <c r="BSJ66" s="1349"/>
      <c r="BSK66" s="1349"/>
      <c r="BSL66" s="1349"/>
      <c r="BSM66" s="1349"/>
      <c r="BSN66" s="1349"/>
      <c r="BSO66" s="1349"/>
      <c r="BSP66" s="1349"/>
      <c r="BSQ66" s="1349"/>
      <c r="BSR66" s="1349"/>
      <c r="BSS66" s="1349"/>
      <c r="BST66" s="1349"/>
      <c r="BSU66" s="1349"/>
      <c r="BSV66" s="1349"/>
      <c r="BSW66" s="1349"/>
      <c r="BSX66" s="1349"/>
      <c r="BSY66" s="1349"/>
      <c r="BSZ66" s="1349"/>
      <c r="BTA66" s="1349"/>
      <c r="BTB66" s="1349"/>
      <c r="BTC66" s="1349"/>
      <c r="BTD66" s="1349"/>
      <c r="BTE66" s="1349"/>
      <c r="BTF66" s="1349"/>
      <c r="BTG66" s="1349"/>
      <c r="BTH66" s="1349"/>
      <c r="BTI66" s="1349"/>
      <c r="BTJ66" s="1349"/>
      <c r="BTK66" s="1349"/>
      <c r="BTL66" s="1349"/>
      <c r="BTM66" s="1349"/>
      <c r="BTN66" s="1349"/>
      <c r="BTO66" s="1349"/>
      <c r="BTP66" s="1349"/>
      <c r="BTQ66" s="1349"/>
      <c r="BTR66" s="1349"/>
      <c r="BTS66" s="1349"/>
      <c r="BTT66" s="1349"/>
      <c r="BTU66" s="1349"/>
      <c r="BTV66" s="1349"/>
      <c r="BTW66" s="1349"/>
      <c r="BTX66" s="1349"/>
      <c r="BTY66" s="1349"/>
      <c r="BTZ66" s="1349"/>
      <c r="BUA66" s="1349"/>
      <c r="BUB66" s="1349"/>
      <c r="BUC66" s="1349"/>
      <c r="BUD66" s="1349"/>
      <c r="BUE66" s="1349"/>
      <c r="BUF66" s="1349"/>
      <c r="BUG66" s="1349"/>
      <c r="BUH66" s="1349"/>
      <c r="BUI66" s="1349"/>
      <c r="BUJ66" s="1349"/>
      <c r="BUK66" s="1349"/>
      <c r="BUL66" s="1349"/>
      <c r="BUM66" s="1349"/>
      <c r="BUN66" s="1349"/>
      <c r="BUO66" s="1349"/>
      <c r="BUP66" s="1349"/>
      <c r="BUQ66" s="1349"/>
      <c r="BUR66" s="1349"/>
      <c r="BUS66" s="1349"/>
      <c r="BUT66" s="1349"/>
      <c r="BUU66" s="1349"/>
      <c r="BUV66" s="1349"/>
      <c r="BUW66" s="1349"/>
      <c r="BUX66" s="1349"/>
      <c r="BUY66" s="1349"/>
      <c r="BUZ66" s="1349"/>
      <c r="BVA66" s="1349"/>
      <c r="BVB66" s="1349"/>
      <c r="BVC66" s="1349"/>
      <c r="BVD66" s="1349"/>
      <c r="BVE66" s="1349"/>
      <c r="BVF66" s="1349"/>
      <c r="BVG66" s="1349"/>
      <c r="BVH66" s="1349"/>
      <c r="BVI66" s="1349"/>
      <c r="BVJ66" s="1349"/>
      <c r="BVK66" s="1349"/>
      <c r="BVL66" s="1349"/>
      <c r="BVM66" s="1349"/>
      <c r="BVN66" s="1349"/>
      <c r="BVO66" s="1349"/>
      <c r="BVP66" s="1349"/>
      <c r="BVQ66" s="1349"/>
      <c r="BVR66" s="1349"/>
      <c r="BVS66" s="1349"/>
      <c r="BVT66" s="1349"/>
      <c r="BVU66" s="1349"/>
      <c r="BVV66" s="1349"/>
      <c r="BVW66" s="1349"/>
      <c r="BVX66" s="1349"/>
      <c r="BVY66" s="1349"/>
      <c r="BVZ66" s="1349"/>
      <c r="BWA66" s="1349"/>
      <c r="BWB66" s="1349"/>
      <c r="BWC66" s="1349"/>
      <c r="BWD66" s="1349"/>
      <c r="BWE66" s="1349"/>
      <c r="BWF66" s="1349"/>
      <c r="BWG66" s="1349"/>
      <c r="BWH66" s="1349"/>
      <c r="BWI66" s="1349"/>
      <c r="BWJ66" s="1349"/>
      <c r="BWK66" s="1349"/>
      <c r="BWL66" s="1349"/>
      <c r="BWM66" s="1349"/>
      <c r="BWN66" s="1349"/>
      <c r="BWO66" s="1349"/>
      <c r="BWP66" s="1349"/>
      <c r="BWQ66" s="1349"/>
      <c r="BWR66" s="1349"/>
      <c r="BWS66" s="1349"/>
      <c r="BWT66" s="1349"/>
      <c r="BWU66" s="1349"/>
      <c r="BWV66" s="1349"/>
      <c r="BWW66" s="1349"/>
      <c r="BWX66" s="1349"/>
      <c r="BWY66" s="1349"/>
      <c r="BWZ66" s="1349"/>
      <c r="BXA66" s="1349"/>
      <c r="BXB66" s="1349"/>
      <c r="BXC66" s="1349"/>
      <c r="BXD66" s="1349"/>
      <c r="BXE66" s="1349"/>
      <c r="BXF66" s="1349"/>
      <c r="BXG66" s="1349"/>
      <c r="BXH66" s="1349"/>
      <c r="BXI66" s="1349"/>
      <c r="BXJ66" s="1349"/>
      <c r="BXK66" s="1349"/>
      <c r="BXL66" s="1349"/>
      <c r="BXM66" s="1349"/>
      <c r="BXN66" s="1349"/>
      <c r="BXO66" s="1349"/>
      <c r="BXP66" s="1349"/>
      <c r="BXQ66" s="1349"/>
      <c r="BXR66" s="1349"/>
      <c r="BXS66" s="1349"/>
      <c r="BXT66" s="1349"/>
      <c r="BXU66" s="1349"/>
      <c r="BXV66" s="1349"/>
      <c r="BXW66" s="1349"/>
      <c r="BXX66" s="1349"/>
      <c r="BXY66" s="1349"/>
      <c r="BXZ66" s="1349"/>
      <c r="BYA66" s="1349"/>
      <c r="BYB66" s="1349"/>
      <c r="BYC66" s="1349"/>
      <c r="BYD66" s="1349"/>
      <c r="BYE66" s="1349"/>
      <c r="BYF66" s="1349"/>
      <c r="BYG66" s="1349"/>
      <c r="BYH66" s="1349"/>
      <c r="BYI66" s="1349"/>
      <c r="BYJ66" s="1349"/>
      <c r="BYK66" s="1349"/>
      <c r="BYL66" s="1349"/>
      <c r="BYM66" s="1349"/>
      <c r="BYN66" s="1349"/>
      <c r="BYO66" s="1349"/>
      <c r="BYP66" s="1349"/>
      <c r="BYQ66" s="1349"/>
      <c r="BYR66" s="1349"/>
      <c r="BYS66" s="1349"/>
      <c r="BYT66" s="1349"/>
      <c r="BYU66" s="1349"/>
      <c r="BYV66" s="1349"/>
      <c r="BYW66" s="1349"/>
      <c r="BYX66" s="1349"/>
      <c r="BYY66" s="1349"/>
      <c r="BYZ66" s="1349"/>
      <c r="BZA66" s="1349"/>
      <c r="BZB66" s="1349"/>
      <c r="BZC66" s="1349"/>
      <c r="BZD66" s="1349"/>
      <c r="BZE66" s="1349"/>
      <c r="BZF66" s="1349"/>
      <c r="BZG66" s="1349"/>
      <c r="BZH66" s="1349"/>
      <c r="BZI66" s="1349"/>
      <c r="BZJ66" s="1349"/>
      <c r="BZK66" s="1349"/>
      <c r="BZL66" s="1349"/>
      <c r="BZM66" s="1349"/>
      <c r="BZN66" s="1349"/>
      <c r="BZO66" s="1349"/>
      <c r="BZP66" s="1349"/>
      <c r="BZQ66" s="1349"/>
      <c r="BZR66" s="1349"/>
      <c r="BZS66" s="1349"/>
      <c r="BZT66" s="1349"/>
      <c r="BZU66" s="1349"/>
      <c r="BZV66" s="1349"/>
      <c r="BZW66" s="1349"/>
      <c r="BZX66" s="1349"/>
      <c r="BZY66" s="1349"/>
      <c r="BZZ66" s="1349"/>
      <c r="CAA66" s="1349"/>
      <c r="CAB66" s="1349"/>
      <c r="CAC66" s="1349"/>
      <c r="CAD66" s="1349"/>
      <c r="CAE66" s="1349"/>
      <c r="CAF66" s="1349"/>
      <c r="CAG66" s="1349"/>
      <c r="CAH66" s="1349"/>
      <c r="CAI66" s="1349"/>
      <c r="CAJ66" s="1349"/>
      <c r="CAK66" s="1349"/>
      <c r="CAL66" s="1349"/>
      <c r="CAM66" s="1349"/>
      <c r="CAN66" s="1349"/>
      <c r="CAO66" s="1349"/>
      <c r="CAP66" s="1349"/>
      <c r="CAQ66" s="1349"/>
      <c r="CAR66" s="1349"/>
      <c r="CAS66" s="1349"/>
      <c r="CAT66" s="1349"/>
      <c r="CAU66" s="1349"/>
      <c r="CAV66" s="1349"/>
      <c r="CAW66" s="1349"/>
      <c r="CAX66" s="1349"/>
      <c r="CAY66" s="1349"/>
      <c r="CAZ66" s="1349"/>
      <c r="CBA66" s="1349"/>
      <c r="CBB66" s="1349"/>
      <c r="CBC66" s="1349"/>
      <c r="CBD66" s="1349"/>
      <c r="CBE66" s="1349"/>
      <c r="CBF66" s="1349"/>
      <c r="CBG66" s="1349"/>
      <c r="CBH66" s="1349"/>
      <c r="CBI66" s="1349"/>
      <c r="CBJ66" s="1349"/>
      <c r="CBK66" s="1349"/>
      <c r="CBL66" s="1349"/>
      <c r="CBM66" s="1349"/>
      <c r="CBN66" s="1349"/>
      <c r="CBO66" s="1349"/>
      <c r="CBP66" s="1349"/>
      <c r="CBQ66" s="1349"/>
      <c r="CBR66" s="1349"/>
      <c r="CBS66" s="1349"/>
      <c r="CBT66" s="1349"/>
      <c r="CBU66" s="1349"/>
      <c r="CBV66" s="1349"/>
      <c r="CBW66" s="1349"/>
      <c r="CBX66" s="1349"/>
      <c r="CBY66" s="1349"/>
      <c r="CBZ66" s="1349"/>
      <c r="CCA66" s="1349"/>
      <c r="CCB66" s="1349"/>
      <c r="CCC66" s="1349"/>
      <c r="CCD66" s="1349"/>
      <c r="CCE66" s="1349"/>
      <c r="CCF66" s="1349"/>
      <c r="CCG66" s="1349"/>
      <c r="CCH66" s="1349"/>
      <c r="CCI66" s="1349"/>
      <c r="CCJ66" s="1349"/>
      <c r="CCK66" s="1349"/>
      <c r="CCL66" s="1349"/>
      <c r="CCM66" s="1349"/>
      <c r="CCN66" s="1349"/>
      <c r="CCO66" s="1349"/>
      <c r="CCP66" s="1349"/>
      <c r="CCQ66" s="1349"/>
      <c r="CCR66" s="1349"/>
      <c r="CCS66" s="1349"/>
      <c r="CCT66" s="1349"/>
      <c r="CCU66" s="1349"/>
      <c r="CCV66" s="1349"/>
      <c r="CCW66" s="1349"/>
      <c r="CCX66" s="1349"/>
      <c r="CCY66" s="1349"/>
      <c r="CCZ66" s="1349"/>
      <c r="CDA66" s="1349"/>
      <c r="CDB66" s="1349"/>
      <c r="CDC66" s="1349"/>
      <c r="CDD66" s="1349"/>
      <c r="CDE66" s="1349"/>
      <c r="CDF66" s="1349"/>
      <c r="CDG66" s="1349"/>
      <c r="CDH66" s="1349"/>
      <c r="CDI66" s="1349"/>
      <c r="CDJ66" s="1349"/>
      <c r="CDK66" s="1349"/>
      <c r="CDL66" s="1349"/>
      <c r="CDM66" s="1349"/>
      <c r="CDN66" s="1349"/>
      <c r="CDO66" s="1349"/>
      <c r="CDP66" s="1349"/>
      <c r="CDQ66" s="1349"/>
      <c r="CDR66" s="1349"/>
      <c r="CDS66" s="1349"/>
      <c r="CDT66" s="1349"/>
      <c r="CDU66" s="1349"/>
      <c r="CDV66" s="1349"/>
      <c r="CDW66" s="1349"/>
      <c r="CDX66" s="1349"/>
      <c r="CDY66" s="1349"/>
      <c r="CDZ66" s="1349"/>
      <c r="CEA66" s="1349"/>
      <c r="CEB66" s="1349"/>
      <c r="CEC66" s="1349"/>
      <c r="CED66" s="1349"/>
      <c r="CEE66" s="1349"/>
      <c r="CEF66" s="1349"/>
      <c r="CEG66" s="1349"/>
      <c r="CEH66" s="1349"/>
      <c r="CEI66" s="1349"/>
      <c r="CEJ66" s="1349"/>
      <c r="CEK66" s="1349"/>
      <c r="CEL66" s="1349"/>
      <c r="CEM66" s="1349"/>
      <c r="CEN66" s="1349"/>
      <c r="CEO66" s="1349"/>
      <c r="CEP66" s="1349"/>
      <c r="CEQ66" s="1349"/>
      <c r="CER66" s="1349"/>
      <c r="CES66" s="1349"/>
      <c r="CET66" s="1349"/>
      <c r="CEU66" s="1349"/>
      <c r="CEV66" s="1349"/>
      <c r="CEW66" s="1349"/>
      <c r="CEX66" s="1349"/>
      <c r="CEY66" s="1349"/>
      <c r="CEZ66" s="1349"/>
      <c r="CFA66" s="1349"/>
      <c r="CFB66" s="1349"/>
      <c r="CFC66" s="1349"/>
      <c r="CFD66" s="1349"/>
      <c r="CFE66" s="1349"/>
      <c r="CFF66" s="1349"/>
      <c r="CFG66" s="1349"/>
      <c r="CFH66" s="1349"/>
      <c r="CFI66" s="1349"/>
      <c r="CFJ66" s="1349"/>
      <c r="CFK66" s="1349"/>
      <c r="CFL66" s="1349"/>
      <c r="CFM66" s="1349"/>
      <c r="CFN66" s="1349"/>
      <c r="CFO66" s="1349"/>
      <c r="CFP66" s="1349"/>
      <c r="CFQ66" s="1349"/>
      <c r="CFR66" s="1349"/>
      <c r="CFS66" s="1349"/>
      <c r="CFT66" s="1349"/>
      <c r="CFU66" s="1349"/>
      <c r="CFV66" s="1349"/>
      <c r="CFW66" s="1349"/>
      <c r="CFX66" s="1349"/>
      <c r="CFY66" s="1349"/>
      <c r="CFZ66" s="1349"/>
      <c r="CGA66" s="1349"/>
      <c r="CGB66" s="1349"/>
      <c r="CGC66" s="1349"/>
      <c r="CGD66" s="1349"/>
      <c r="CGE66" s="1349"/>
      <c r="CGF66" s="1349"/>
      <c r="CGG66" s="1349"/>
      <c r="CGH66" s="1349"/>
      <c r="CGI66" s="1349"/>
      <c r="CGJ66" s="1349"/>
      <c r="CGK66" s="1349"/>
      <c r="CGL66" s="1349"/>
      <c r="CGM66" s="1349"/>
      <c r="CGN66" s="1349"/>
      <c r="CGO66" s="1349"/>
      <c r="CGP66" s="1349"/>
      <c r="CGQ66" s="1349"/>
      <c r="CGR66" s="1349"/>
      <c r="CGS66" s="1349"/>
      <c r="CGT66" s="1349"/>
      <c r="CGU66" s="1349"/>
      <c r="CGV66" s="1349"/>
      <c r="CGW66" s="1349"/>
      <c r="CGX66" s="1349"/>
      <c r="CGY66" s="1349"/>
      <c r="CGZ66" s="1349"/>
      <c r="CHA66" s="1349"/>
      <c r="CHB66" s="1349"/>
      <c r="CHC66" s="1349"/>
      <c r="CHD66" s="1349"/>
      <c r="CHE66" s="1349"/>
      <c r="CHF66" s="1349"/>
      <c r="CHG66" s="1349"/>
      <c r="CHH66" s="1349"/>
      <c r="CHI66" s="1349"/>
      <c r="CHJ66" s="1349"/>
      <c r="CHK66" s="1349"/>
      <c r="CHL66" s="1349"/>
      <c r="CHM66" s="1349"/>
      <c r="CHN66" s="1349"/>
      <c r="CHO66" s="1349"/>
      <c r="CHP66" s="1349"/>
      <c r="CHQ66" s="1349"/>
      <c r="CHR66" s="1349"/>
      <c r="CHS66" s="1349"/>
      <c r="CHT66" s="1349"/>
      <c r="CHU66" s="1349"/>
      <c r="CHV66" s="1349"/>
      <c r="CHW66" s="1349"/>
      <c r="CHX66" s="1349"/>
      <c r="CHY66" s="1349"/>
      <c r="CHZ66" s="1349"/>
      <c r="CIA66" s="1349"/>
      <c r="CIB66" s="1349"/>
      <c r="CIC66" s="1349"/>
      <c r="CID66" s="1349"/>
      <c r="CIE66" s="1349"/>
      <c r="CIF66" s="1349"/>
      <c r="CIG66" s="1349"/>
      <c r="CIH66" s="1349"/>
      <c r="CII66" s="1349"/>
      <c r="CIJ66" s="1349"/>
      <c r="CIK66" s="1349"/>
      <c r="CIL66" s="1349"/>
      <c r="CIM66" s="1349"/>
      <c r="CIN66" s="1349"/>
      <c r="CIO66" s="1349"/>
      <c r="CIP66" s="1349"/>
      <c r="CIQ66" s="1349"/>
      <c r="CIR66" s="1349"/>
      <c r="CIS66" s="1349"/>
      <c r="CIT66" s="1349"/>
      <c r="CIU66" s="1349"/>
      <c r="CIV66" s="1349"/>
      <c r="CIW66" s="1349"/>
      <c r="CIX66" s="1349"/>
      <c r="CIY66" s="1349"/>
      <c r="CIZ66" s="1349"/>
      <c r="CJA66" s="1349"/>
      <c r="CJB66" s="1349"/>
      <c r="CJC66" s="1349"/>
      <c r="CJD66" s="1349"/>
      <c r="CJE66" s="1349"/>
      <c r="CJF66" s="1349"/>
      <c r="CJG66" s="1349"/>
      <c r="CJH66" s="1349"/>
      <c r="CJI66" s="1349"/>
      <c r="CJJ66" s="1349"/>
      <c r="CJK66" s="1349"/>
      <c r="CJL66" s="1349"/>
      <c r="CJM66" s="1349"/>
      <c r="CJN66" s="1349"/>
      <c r="CJO66" s="1349"/>
      <c r="CJP66" s="1349"/>
      <c r="CJQ66" s="1349"/>
      <c r="CJR66" s="1349"/>
      <c r="CJS66" s="1349"/>
      <c r="CJT66" s="1349"/>
      <c r="CJU66" s="1349"/>
      <c r="CJV66" s="1349"/>
      <c r="CJW66" s="1349"/>
      <c r="CJX66" s="1349"/>
      <c r="CJY66" s="1349"/>
      <c r="CJZ66" s="1349"/>
      <c r="CKA66" s="1349"/>
      <c r="CKB66" s="1349"/>
      <c r="CKC66" s="1349"/>
      <c r="CKD66" s="1349"/>
      <c r="CKE66" s="1349"/>
      <c r="CKF66" s="1349"/>
      <c r="CKG66" s="1349"/>
      <c r="CKH66" s="1349"/>
      <c r="CKI66" s="1349"/>
      <c r="CKJ66" s="1349"/>
      <c r="CKK66" s="1349"/>
      <c r="CKL66" s="1349"/>
      <c r="CKM66" s="1349"/>
      <c r="CKN66" s="1349"/>
      <c r="CKO66" s="1349"/>
      <c r="CKP66" s="1349"/>
      <c r="CKQ66" s="1349"/>
      <c r="CKR66" s="1349"/>
      <c r="CKS66" s="1349"/>
      <c r="CKT66" s="1349"/>
      <c r="CKU66" s="1349"/>
      <c r="CKV66" s="1349"/>
      <c r="CKW66" s="1349"/>
      <c r="CKX66" s="1349"/>
      <c r="CKY66" s="1349"/>
      <c r="CKZ66" s="1349"/>
      <c r="CLA66" s="1349"/>
      <c r="CLB66" s="1349"/>
      <c r="CLC66" s="1349"/>
      <c r="CLD66" s="1349"/>
      <c r="CLE66" s="1349"/>
      <c r="CLF66" s="1349"/>
      <c r="CLG66" s="1349"/>
      <c r="CLH66" s="1349"/>
      <c r="CLI66" s="1349"/>
      <c r="CLJ66" s="1349"/>
      <c r="CLK66" s="1349"/>
      <c r="CLL66" s="1349"/>
      <c r="CLM66" s="1349"/>
      <c r="CLN66" s="1349"/>
      <c r="CLO66" s="1349"/>
      <c r="CLP66" s="1349"/>
      <c r="CLQ66" s="1349"/>
      <c r="CLR66" s="1349"/>
      <c r="CLS66" s="1349"/>
      <c r="CLT66" s="1349"/>
      <c r="CLU66" s="1349"/>
      <c r="CLV66" s="1349"/>
      <c r="CLW66" s="1349"/>
      <c r="CLX66" s="1349"/>
      <c r="CLY66" s="1349"/>
      <c r="CLZ66" s="1349"/>
      <c r="CMA66" s="1349"/>
      <c r="CMB66" s="1349"/>
      <c r="CMC66" s="1349"/>
      <c r="CMD66" s="1349"/>
      <c r="CME66" s="1349"/>
      <c r="CMF66" s="1349"/>
      <c r="CMG66" s="1349"/>
      <c r="CMH66" s="1349"/>
      <c r="CMI66" s="1349"/>
      <c r="CMJ66" s="1349"/>
      <c r="CMK66" s="1349"/>
      <c r="CML66" s="1349"/>
      <c r="CMM66" s="1349"/>
      <c r="CMN66" s="1349"/>
      <c r="CMO66" s="1349"/>
      <c r="CMP66" s="1349"/>
      <c r="CMQ66" s="1349"/>
      <c r="CMR66" s="1349"/>
      <c r="CMS66" s="1349"/>
      <c r="CMT66" s="1349"/>
      <c r="CMU66" s="1349"/>
      <c r="CMV66" s="1349"/>
      <c r="CMW66" s="1349"/>
      <c r="CMX66" s="1349"/>
      <c r="CMY66" s="1349"/>
      <c r="CMZ66" s="1349"/>
      <c r="CNA66" s="1349"/>
      <c r="CNB66" s="1349"/>
      <c r="CNC66" s="1349"/>
      <c r="CND66" s="1349"/>
      <c r="CNE66" s="1349"/>
      <c r="CNF66" s="1349"/>
      <c r="CNG66" s="1349"/>
      <c r="CNH66" s="1349"/>
      <c r="CNI66" s="1349"/>
      <c r="CNJ66" s="1349"/>
      <c r="CNK66" s="1349"/>
      <c r="CNL66" s="1349"/>
      <c r="CNM66" s="1349"/>
      <c r="CNN66" s="1349"/>
      <c r="CNO66" s="1349"/>
      <c r="CNP66" s="1349"/>
      <c r="CNQ66" s="1349"/>
      <c r="CNR66" s="1349"/>
      <c r="CNS66" s="1349"/>
      <c r="CNT66" s="1349"/>
      <c r="CNU66" s="1349"/>
      <c r="CNV66" s="1349"/>
      <c r="CNW66" s="1349"/>
      <c r="CNX66" s="1349"/>
      <c r="CNY66" s="1349"/>
      <c r="CNZ66" s="1349"/>
      <c r="COA66" s="1349"/>
      <c r="COB66" s="1349"/>
      <c r="COC66" s="1349"/>
      <c r="COD66" s="1349"/>
      <c r="COE66" s="1349"/>
      <c r="COF66" s="1349"/>
      <c r="COG66" s="1349"/>
      <c r="COH66" s="1349"/>
      <c r="COI66" s="1349"/>
      <c r="COJ66" s="1349"/>
      <c r="COK66" s="1349"/>
      <c r="COL66" s="1349"/>
      <c r="COM66" s="1349"/>
      <c r="CON66" s="1349"/>
      <c r="COO66" s="1349"/>
      <c r="COP66" s="1349"/>
      <c r="COQ66" s="1349"/>
      <c r="COR66" s="1349"/>
      <c r="COS66" s="1349"/>
      <c r="COT66" s="1349"/>
      <c r="COU66" s="1349"/>
      <c r="COV66" s="1349"/>
      <c r="COW66" s="1349"/>
      <c r="COX66" s="1349"/>
      <c r="COY66" s="1349"/>
      <c r="COZ66" s="1349"/>
      <c r="CPA66" s="1349"/>
      <c r="CPB66" s="1349"/>
      <c r="CPC66" s="1349"/>
      <c r="CPD66" s="1349"/>
      <c r="CPE66" s="1349"/>
      <c r="CPF66" s="1349"/>
      <c r="CPG66" s="1349"/>
      <c r="CPH66" s="1349"/>
      <c r="CPI66" s="1349"/>
      <c r="CPJ66" s="1349"/>
      <c r="CPK66" s="1349"/>
      <c r="CPL66" s="1349"/>
      <c r="CPM66" s="1349"/>
      <c r="CPN66" s="1349"/>
      <c r="CPO66" s="1349"/>
      <c r="CPP66" s="1349"/>
      <c r="CPQ66" s="1349"/>
      <c r="CPR66" s="1349"/>
      <c r="CPS66" s="1349"/>
      <c r="CPT66" s="1349"/>
      <c r="CPU66" s="1349"/>
      <c r="CPV66" s="1349"/>
      <c r="CPW66" s="1349"/>
      <c r="CPX66" s="1349"/>
      <c r="CPY66" s="1349"/>
      <c r="CPZ66" s="1349"/>
      <c r="CQA66" s="1349"/>
      <c r="CQB66" s="1349"/>
      <c r="CQC66" s="1349"/>
      <c r="CQD66" s="1349"/>
      <c r="CQE66" s="1349"/>
      <c r="CQF66" s="1349"/>
      <c r="CQG66" s="1349"/>
      <c r="CQH66" s="1349"/>
      <c r="CQI66" s="1349"/>
      <c r="CQJ66" s="1349"/>
      <c r="CQK66" s="1349"/>
      <c r="CQL66" s="1349"/>
      <c r="CQM66" s="1349"/>
      <c r="CQN66" s="1349"/>
      <c r="CQO66" s="1349"/>
      <c r="CQP66" s="1349"/>
      <c r="CQQ66" s="1349"/>
      <c r="CQR66" s="1349"/>
      <c r="CQS66" s="1349"/>
      <c r="CQT66" s="1349"/>
      <c r="CQU66" s="1349"/>
      <c r="CQV66" s="1349"/>
      <c r="CQW66" s="1349"/>
      <c r="CQX66" s="1349"/>
      <c r="CQY66" s="1349"/>
      <c r="CQZ66" s="1349"/>
      <c r="CRA66" s="1349"/>
      <c r="CRB66" s="1349"/>
      <c r="CRC66" s="1349"/>
      <c r="CRD66" s="1349"/>
      <c r="CRE66" s="1349"/>
      <c r="CRF66" s="1349"/>
      <c r="CRG66" s="1349"/>
      <c r="CRH66" s="1349"/>
      <c r="CRI66" s="1349"/>
      <c r="CRJ66" s="1349"/>
      <c r="CRK66" s="1349"/>
      <c r="CRL66" s="1349"/>
      <c r="CRM66" s="1349"/>
      <c r="CRN66" s="1349"/>
      <c r="CRO66" s="1349"/>
      <c r="CRP66" s="1349"/>
      <c r="CRQ66" s="1349"/>
      <c r="CRR66" s="1349"/>
      <c r="CRS66" s="1349"/>
      <c r="CRT66" s="1349"/>
      <c r="CRU66" s="1349"/>
      <c r="CRV66" s="1349"/>
      <c r="CRW66" s="1349"/>
      <c r="CRX66" s="1349"/>
      <c r="CRY66" s="1349"/>
      <c r="CRZ66" s="1349"/>
      <c r="CSA66" s="1349"/>
      <c r="CSB66" s="1349"/>
      <c r="CSC66" s="1349"/>
      <c r="CSD66" s="1349"/>
      <c r="CSE66" s="1349"/>
      <c r="CSF66" s="1349"/>
      <c r="CSG66" s="1349"/>
      <c r="CSH66" s="1349"/>
      <c r="CSI66" s="1349"/>
      <c r="CSJ66" s="1349"/>
      <c r="CSK66" s="1349"/>
      <c r="CSL66" s="1349"/>
      <c r="CSM66" s="1349"/>
      <c r="CSN66" s="1349"/>
      <c r="CSO66" s="1349"/>
      <c r="CSP66" s="1349"/>
      <c r="CSQ66" s="1349"/>
      <c r="CSR66" s="1349"/>
      <c r="CSS66" s="1349"/>
      <c r="CST66" s="1349"/>
      <c r="CSU66" s="1349"/>
      <c r="CSV66" s="1349"/>
      <c r="CSW66" s="1349"/>
      <c r="CSX66" s="1349"/>
      <c r="CSY66" s="1349"/>
      <c r="CSZ66" s="1349"/>
      <c r="CTA66" s="1349"/>
      <c r="CTB66" s="1349"/>
      <c r="CTC66" s="1349"/>
      <c r="CTD66" s="1349"/>
      <c r="CTE66" s="1349"/>
      <c r="CTF66" s="1349"/>
      <c r="CTG66" s="1349"/>
      <c r="CTH66" s="1349"/>
      <c r="CTI66" s="1349"/>
      <c r="CTJ66" s="1349"/>
      <c r="CTK66" s="1349"/>
      <c r="CTL66" s="1349"/>
      <c r="CTM66" s="1349"/>
      <c r="CTN66" s="1349"/>
      <c r="CTO66" s="1349"/>
      <c r="CTP66" s="1349"/>
      <c r="CTQ66" s="1349"/>
      <c r="CTR66" s="1349"/>
      <c r="CTS66" s="1349"/>
      <c r="CTT66" s="1349"/>
      <c r="CTU66" s="1349"/>
      <c r="CTV66" s="1349"/>
      <c r="CTW66" s="1349"/>
      <c r="CTX66" s="1349"/>
      <c r="CTY66" s="1349"/>
      <c r="CTZ66" s="1349"/>
      <c r="CUA66" s="1349"/>
      <c r="CUB66" s="1349"/>
      <c r="CUC66" s="1349"/>
      <c r="CUD66" s="1349"/>
      <c r="CUE66" s="1349"/>
      <c r="CUF66" s="1349"/>
      <c r="CUG66" s="1349"/>
      <c r="CUH66" s="1349"/>
      <c r="CUI66" s="1349"/>
      <c r="CUJ66" s="1349"/>
      <c r="CUK66" s="1349"/>
      <c r="CUL66" s="1349"/>
      <c r="CUM66" s="1349"/>
      <c r="CUN66" s="1349"/>
      <c r="CUO66" s="1349"/>
      <c r="CUP66" s="1349"/>
      <c r="CUQ66" s="1349"/>
      <c r="CUR66" s="1349"/>
      <c r="CUS66" s="1349"/>
      <c r="CUT66" s="1349"/>
      <c r="CUU66" s="1349"/>
      <c r="CUV66" s="1349"/>
      <c r="CUW66" s="1349"/>
      <c r="CUX66" s="1349"/>
      <c r="CUY66" s="1349"/>
      <c r="CUZ66" s="1349"/>
      <c r="CVA66" s="1349"/>
      <c r="CVB66" s="1349"/>
      <c r="CVC66" s="1349"/>
      <c r="CVD66" s="1349"/>
      <c r="CVE66" s="1349"/>
      <c r="CVF66" s="1349"/>
      <c r="CVG66" s="1349"/>
      <c r="CVH66" s="1349"/>
      <c r="CVI66" s="1349"/>
      <c r="CVJ66" s="1349"/>
      <c r="CVK66" s="1349"/>
      <c r="CVL66" s="1349"/>
      <c r="CVM66" s="1349"/>
      <c r="CVN66" s="1349"/>
      <c r="CVO66" s="1349"/>
      <c r="CVP66" s="1349"/>
      <c r="CVQ66" s="1349"/>
      <c r="CVR66" s="1349"/>
      <c r="CVS66" s="1349"/>
      <c r="CVT66" s="1349"/>
      <c r="CVU66" s="1349"/>
      <c r="CVV66" s="1349"/>
      <c r="CVW66" s="1349"/>
      <c r="CVX66" s="1349"/>
      <c r="CVY66" s="1349"/>
      <c r="CVZ66" s="1349"/>
      <c r="CWA66" s="1349"/>
      <c r="CWB66" s="1349"/>
      <c r="CWC66" s="1349"/>
      <c r="CWD66" s="1349"/>
      <c r="CWE66" s="1349"/>
      <c r="CWF66" s="1349"/>
      <c r="CWG66" s="1349"/>
      <c r="CWH66" s="1349"/>
      <c r="CWI66" s="1349"/>
      <c r="CWJ66" s="1349"/>
      <c r="CWK66" s="1349"/>
      <c r="CWL66" s="1349"/>
      <c r="CWM66" s="1349"/>
      <c r="CWN66" s="1349"/>
      <c r="CWO66" s="1349"/>
      <c r="CWP66" s="1349"/>
      <c r="CWQ66" s="1349"/>
      <c r="CWR66" s="1349"/>
      <c r="CWS66" s="1349"/>
      <c r="CWT66" s="1349"/>
      <c r="CWU66" s="1349"/>
      <c r="CWV66" s="1349"/>
      <c r="CWW66" s="1349"/>
      <c r="CWX66" s="1349"/>
      <c r="CWY66" s="1349"/>
      <c r="CWZ66" s="1349"/>
      <c r="CXA66" s="1349"/>
      <c r="CXB66" s="1349"/>
      <c r="CXC66" s="1349"/>
      <c r="CXD66" s="1349"/>
      <c r="CXE66" s="1349"/>
      <c r="CXF66" s="1349"/>
      <c r="CXG66" s="1349"/>
      <c r="CXH66" s="1349"/>
      <c r="CXI66" s="1349"/>
      <c r="CXJ66" s="1349"/>
      <c r="CXK66" s="1349"/>
      <c r="CXL66" s="1349"/>
      <c r="CXM66" s="1349"/>
      <c r="CXN66" s="1349"/>
      <c r="CXO66" s="1349"/>
      <c r="CXP66" s="1349"/>
      <c r="CXQ66" s="1349"/>
      <c r="CXR66" s="1349"/>
      <c r="CXS66" s="1349"/>
      <c r="CXT66" s="1349"/>
      <c r="CXU66" s="1349"/>
      <c r="CXV66" s="1349"/>
      <c r="CXW66" s="1349"/>
      <c r="CXX66" s="1349"/>
      <c r="CXY66" s="1349"/>
      <c r="CXZ66" s="1349"/>
      <c r="CYA66" s="1349"/>
      <c r="CYB66" s="1349"/>
      <c r="CYC66" s="1349"/>
      <c r="CYD66" s="1349"/>
      <c r="CYE66" s="1349"/>
      <c r="CYF66" s="1349"/>
      <c r="CYG66" s="1349"/>
      <c r="CYH66" s="1349"/>
      <c r="CYI66" s="1349"/>
      <c r="CYJ66" s="1349"/>
      <c r="CYK66" s="1349"/>
      <c r="CYL66" s="1349"/>
      <c r="CYM66" s="1349"/>
      <c r="CYN66" s="1349"/>
      <c r="CYO66" s="1349"/>
      <c r="CYP66" s="1349"/>
      <c r="CYQ66" s="1349"/>
      <c r="CYR66" s="1349"/>
      <c r="CYS66" s="1349"/>
      <c r="CYT66" s="1349"/>
      <c r="CYU66" s="1349"/>
      <c r="CYV66" s="1349"/>
      <c r="CYW66" s="1349"/>
      <c r="CYX66" s="1349"/>
      <c r="CYY66" s="1349"/>
      <c r="CYZ66" s="1349"/>
      <c r="CZA66" s="1349"/>
      <c r="CZB66" s="1349"/>
      <c r="CZC66" s="1349"/>
      <c r="CZD66" s="1349"/>
      <c r="CZE66" s="1349"/>
      <c r="CZF66" s="1349"/>
      <c r="CZG66" s="1349"/>
      <c r="CZH66" s="1349"/>
      <c r="CZI66" s="1349"/>
      <c r="CZJ66" s="1349"/>
      <c r="CZK66" s="1349"/>
      <c r="CZL66" s="1349"/>
      <c r="CZM66" s="1349"/>
      <c r="CZN66" s="1349"/>
      <c r="CZO66" s="1349"/>
      <c r="CZP66" s="1349"/>
      <c r="CZQ66" s="1349"/>
      <c r="CZR66" s="1349"/>
      <c r="CZS66" s="1349"/>
      <c r="CZT66" s="1349"/>
      <c r="CZU66" s="1349"/>
      <c r="CZV66" s="1349"/>
      <c r="CZW66" s="1349"/>
      <c r="CZX66" s="1349"/>
      <c r="CZY66" s="1349"/>
      <c r="CZZ66" s="1349"/>
      <c r="DAA66" s="1349"/>
      <c r="DAB66" s="1349"/>
      <c r="DAC66" s="1349"/>
      <c r="DAD66" s="1349"/>
      <c r="DAE66" s="1349"/>
      <c r="DAF66" s="1349"/>
      <c r="DAG66" s="1349"/>
      <c r="DAH66" s="1349"/>
      <c r="DAI66" s="1349"/>
      <c r="DAJ66" s="1349"/>
      <c r="DAK66" s="1349"/>
      <c r="DAL66" s="1349"/>
      <c r="DAM66" s="1349"/>
      <c r="DAN66" s="1349"/>
      <c r="DAO66" s="1349"/>
      <c r="DAP66" s="1349"/>
      <c r="DAQ66" s="1349"/>
      <c r="DAR66" s="1349"/>
      <c r="DAS66" s="1349"/>
      <c r="DAT66" s="1349"/>
      <c r="DAU66" s="1349"/>
      <c r="DAV66" s="1349"/>
      <c r="DAW66" s="1349"/>
      <c r="DAX66" s="1349"/>
      <c r="DAY66" s="1349"/>
      <c r="DAZ66" s="1349"/>
      <c r="DBA66" s="1349"/>
      <c r="DBB66" s="1349"/>
      <c r="DBC66" s="1349"/>
      <c r="DBD66" s="1349"/>
      <c r="DBE66" s="1349"/>
      <c r="DBF66" s="1349"/>
      <c r="DBG66" s="1349"/>
      <c r="DBH66" s="1349"/>
      <c r="DBI66" s="1349"/>
      <c r="DBJ66" s="1349"/>
      <c r="DBK66" s="1349"/>
      <c r="DBL66" s="1349"/>
      <c r="DBM66" s="1349"/>
      <c r="DBN66" s="1349"/>
      <c r="DBO66" s="1349"/>
      <c r="DBP66" s="1349"/>
      <c r="DBQ66" s="1349"/>
      <c r="DBR66" s="1349"/>
      <c r="DBS66" s="1349"/>
      <c r="DBT66" s="1349"/>
      <c r="DBU66" s="1349"/>
      <c r="DBV66" s="1349"/>
      <c r="DBW66" s="1349"/>
      <c r="DBX66" s="1349"/>
      <c r="DBY66" s="1349"/>
      <c r="DBZ66" s="1349"/>
      <c r="DCA66" s="1349"/>
      <c r="DCB66" s="1349"/>
      <c r="DCC66" s="1349"/>
      <c r="DCD66" s="1349"/>
      <c r="DCE66" s="1349"/>
      <c r="DCF66" s="1349"/>
      <c r="DCG66" s="1349"/>
      <c r="DCH66" s="1349"/>
      <c r="DCI66" s="1349"/>
      <c r="DCJ66" s="1349"/>
      <c r="DCK66" s="1349"/>
      <c r="DCL66" s="1349"/>
      <c r="DCM66" s="1349"/>
      <c r="DCN66" s="1349"/>
      <c r="DCO66" s="1349"/>
      <c r="DCP66" s="1349"/>
      <c r="DCQ66" s="1349"/>
      <c r="DCR66" s="1349"/>
      <c r="DCS66" s="1349"/>
      <c r="DCT66" s="1349"/>
      <c r="DCU66" s="1349"/>
      <c r="DCV66" s="1349"/>
      <c r="DCW66" s="1349"/>
      <c r="DCX66" s="1349"/>
      <c r="DCY66" s="1349"/>
      <c r="DCZ66" s="1349"/>
      <c r="DDA66" s="1349"/>
      <c r="DDB66" s="1349"/>
      <c r="DDC66" s="1349"/>
      <c r="DDD66" s="1349"/>
      <c r="DDE66" s="1349"/>
      <c r="DDF66" s="1349"/>
      <c r="DDG66" s="1349"/>
      <c r="DDH66" s="1349"/>
      <c r="DDI66" s="1349"/>
      <c r="DDJ66" s="1349"/>
      <c r="DDK66" s="1349"/>
      <c r="DDL66" s="1349"/>
      <c r="DDM66" s="1349"/>
      <c r="DDN66" s="1349"/>
      <c r="DDO66" s="1349"/>
      <c r="DDP66" s="1349"/>
      <c r="DDQ66" s="1349"/>
      <c r="DDR66" s="1349"/>
      <c r="DDS66" s="1349"/>
      <c r="DDT66" s="1349"/>
      <c r="DDU66" s="1349"/>
      <c r="DDV66" s="1349"/>
      <c r="DDW66" s="1349"/>
      <c r="DDX66" s="1349"/>
      <c r="DDY66" s="1349"/>
      <c r="DDZ66" s="1349"/>
      <c r="DEA66" s="1349"/>
      <c r="DEB66" s="1349"/>
      <c r="DEC66" s="1349"/>
      <c r="DED66" s="1349"/>
      <c r="DEE66" s="1349"/>
      <c r="DEF66" s="1349"/>
      <c r="DEG66" s="1349"/>
      <c r="DEH66" s="1349"/>
      <c r="DEI66" s="1349"/>
      <c r="DEJ66" s="1349"/>
      <c r="DEK66" s="1349"/>
      <c r="DEL66" s="1349"/>
      <c r="DEM66" s="1349"/>
      <c r="DEN66" s="1349"/>
      <c r="DEO66" s="1349"/>
      <c r="DEP66" s="1349"/>
      <c r="DEQ66" s="1349"/>
      <c r="DER66" s="1349"/>
      <c r="DES66" s="1349"/>
      <c r="DET66" s="1349"/>
      <c r="DEU66" s="1349"/>
      <c r="DEV66" s="1349"/>
      <c r="DEW66" s="1349"/>
      <c r="DEX66" s="1349"/>
      <c r="DEY66" s="1349"/>
      <c r="DEZ66" s="1349"/>
      <c r="DFA66" s="1349"/>
      <c r="DFB66" s="1349"/>
      <c r="DFC66" s="1349"/>
      <c r="DFD66" s="1349"/>
      <c r="DFE66" s="1349"/>
      <c r="DFF66" s="1349"/>
      <c r="DFG66" s="1349"/>
      <c r="DFH66" s="1349"/>
      <c r="DFI66" s="1349"/>
      <c r="DFJ66" s="1349"/>
      <c r="DFK66" s="1349"/>
      <c r="DFL66" s="1349"/>
      <c r="DFM66" s="1349"/>
      <c r="DFN66" s="1349"/>
      <c r="DFO66" s="1349"/>
      <c r="DFP66" s="1349"/>
      <c r="DFQ66" s="1349"/>
      <c r="DFR66" s="1349"/>
      <c r="DFS66" s="1349"/>
      <c r="DFT66" s="1349"/>
      <c r="DFU66" s="1349"/>
      <c r="DFV66" s="1349"/>
      <c r="DFW66" s="1349"/>
      <c r="DFX66" s="1349"/>
      <c r="DFY66" s="1349"/>
      <c r="DFZ66" s="1349"/>
      <c r="DGA66" s="1349"/>
      <c r="DGB66" s="1349"/>
      <c r="DGC66" s="1349"/>
      <c r="DGD66" s="1349"/>
      <c r="DGE66" s="1349"/>
      <c r="DGF66" s="1349"/>
      <c r="DGG66" s="1349"/>
      <c r="DGH66" s="1349"/>
      <c r="DGI66" s="1349"/>
      <c r="DGJ66" s="1349"/>
      <c r="DGK66" s="1349"/>
      <c r="DGL66" s="1349"/>
      <c r="DGM66" s="1349"/>
      <c r="DGN66" s="1349"/>
      <c r="DGO66" s="1349"/>
      <c r="DGP66" s="1349"/>
      <c r="DGQ66" s="1349"/>
      <c r="DGR66" s="1349"/>
      <c r="DGS66" s="1349"/>
      <c r="DGT66" s="1349"/>
      <c r="DGU66" s="1349"/>
      <c r="DGV66" s="1349"/>
      <c r="DGW66" s="1349"/>
      <c r="DGX66" s="1349"/>
      <c r="DGY66" s="1349"/>
      <c r="DGZ66" s="1349"/>
      <c r="DHA66" s="1349"/>
      <c r="DHB66" s="1349"/>
      <c r="DHC66" s="1349"/>
      <c r="DHD66" s="1349"/>
      <c r="DHE66" s="1349"/>
      <c r="DHF66" s="1349"/>
      <c r="DHG66" s="1349"/>
      <c r="DHH66" s="1349"/>
      <c r="DHI66" s="1349"/>
      <c r="DHJ66" s="1349"/>
      <c r="DHK66" s="1349"/>
      <c r="DHL66" s="1349"/>
      <c r="DHM66" s="1349"/>
      <c r="DHN66" s="1349"/>
      <c r="DHO66" s="1349"/>
      <c r="DHP66" s="1349"/>
      <c r="DHQ66" s="1349"/>
      <c r="DHR66" s="1349"/>
      <c r="DHS66" s="1349"/>
      <c r="DHT66" s="1349"/>
      <c r="DHU66" s="1349"/>
      <c r="DHV66" s="1349"/>
      <c r="DHW66" s="1349"/>
      <c r="DHX66" s="1349"/>
      <c r="DHY66" s="1349"/>
      <c r="DHZ66" s="1349"/>
      <c r="DIA66" s="1349"/>
      <c r="DIB66" s="1349"/>
      <c r="DIC66" s="1349"/>
      <c r="DID66" s="1349"/>
      <c r="DIE66" s="1349"/>
      <c r="DIF66" s="1349"/>
      <c r="DIG66" s="1349"/>
      <c r="DIH66" s="1349"/>
      <c r="DII66" s="1349"/>
      <c r="DIJ66" s="1349"/>
      <c r="DIK66" s="1349"/>
      <c r="DIL66" s="1349"/>
      <c r="DIM66" s="1349"/>
      <c r="DIN66" s="1349"/>
      <c r="DIO66" s="1349"/>
      <c r="DIP66" s="1349"/>
      <c r="DIQ66" s="1349"/>
      <c r="DIR66" s="1349"/>
      <c r="DIS66" s="1349"/>
      <c r="DIT66" s="1349"/>
      <c r="DIU66" s="1349"/>
      <c r="DIV66" s="1349"/>
      <c r="DIW66" s="1349"/>
      <c r="DIX66" s="1349"/>
      <c r="DIY66" s="1349"/>
      <c r="DIZ66" s="1349"/>
      <c r="DJA66" s="1349"/>
      <c r="DJB66" s="1349"/>
      <c r="DJC66" s="1349"/>
      <c r="DJD66" s="1349"/>
      <c r="DJE66" s="1349"/>
      <c r="DJF66" s="1349"/>
      <c r="DJG66" s="1349"/>
      <c r="DJH66" s="1349"/>
      <c r="DJI66" s="1349"/>
      <c r="DJJ66" s="1349"/>
      <c r="DJK66" s="1349"/>
      <c r="DJL66" s="1349"/>
      <c r="DJM66" s="1349"/>
      <c r="DJN66" s="1349"/>
      <c r="DJO66" s="1349"/>
      <c r="DJP66" s="1349"/>
      <c r="DJQ66" s="1349"/>
      <c r="DJR66" s="1349"/>
      <c r="DJS66" s="1349"/>
      <c r="DJT66" s="1349"/>
      <c r="DJU66" s="1349"/>
      <c r="DJV66" s="1349"/>
      <c r="DJW66" s="1349"/>
      <c r="DJX66" s="1349"/>
      <c r="DJY66" s="1349"/>
      <c r="DJZ66" s="1349"/>
      <c r="DKA66" s="1349"/>
      <c r="DKB66" s="1349"/>
      <c r="DKC66" s="1349"/>
      <c r="DKD66" s="1349"/>
      <c r="DKE66" s="1349"/>
      <c r="DKF66" s="1349"/>
      <c r="DKG66" s="1349"/>
      <c r="DKH66" s="1349"/>
      <c r="DKI66" s="1349"/>
      <c r="DKJ66" s="1349"/>
      <c r="DKK66" s="1349"/>
      <c r="DKL66" s="1349"/>
      <c r="DKM66" s="1349"/>
      <c r="DKN66" s="1349"/>
      <c r="DKO66" s="1349"/>
      <c r="DKP66" s="1349"/>
      <c r="DKQ66" s="1349"/>
      <c r="DKR66" s="1349"/>
      <c r="DKS66" s="1349"/>
      <c r="DKT66" s="1349"/>
      <c r="DKU66" s="1349"/>
      <c r="DKV66" s="1349"/>
      <c r="DKW66" s="1349"/>
      <c r="DKX66" s="1349"/>
      <c r="DKY66" s="1349"/>
      <c r="DKZ66" s="1349"/>
      <c r="DLA66" s="1349"/>
      <c r="DLB66" s="1349"/>
      <c r="DLC66" s="1349"/>
      <c r="DLD66" s="1349"/>
      <c r="DLE66" s="1349"/>
      <c r="DLF66" s="1349"/>
      <c r="DLG66" s="1349"/>
      <c r="DLH66" s="1349"/>
      <c r="DLI66" s="1349"/>
      <c r="DLJ66" s="1349"/>
      <c r="DLK66" s="1349"/>
      <c r="DLL66" s="1349"/>
      <c r="DLM66" s="1349"/>
      <c r="DLN66" s="1349"/>
      <c r="DLO66" s="1349"/>
      <c r="DLP66" s="1349"/>
      <c r="DLQ66" s="1349"/>
      <c r="DLR66" s="1349"/>
      <c r="DLS66" s="1349"/>
      <c r="DLT66" s="1349"/>
      <c r="DLU66" s="1349"/>
      <c r="DLV66" s="1349"/>
      <c r="DLW66" s="1349"/>
      <c r="DLX66" s="1349"/>
      <c r="DLY66" s="1349"/>
      <c r="DLZ66" s="1349"/>
      <c r="DMA66" s="1349"/>
      <c r="DMB66" s="1349"/>
      <c r="DMC66" s="1349"/>
      <c r="DMD66" s="1349"/>
      <c r="DME66" s="1349"/>
      <c r="DMF66" s="1349"/>
      <c r="DMG66" s="1349"/>
      <c r="DMH66" s="1349"/>
      <c r="DMI66" s="1349"/>
      <c r="DMJ66" s="1349"/>
      <c r="DMK66" s="1349"/>
      <c r="DML66" s="1349"/>
      <c r="DMM66" s="1349"/>
      <c r="DMN66" s="1349"/>
      <c r="DMO66" s="1349"/>
      <c r="DMP66" s="1349"/>
      <c r="DMQ66" s="1349"/>
      <c r="DMR66" s="1349"/>
      <c r="DMS66" s="1349"/>
      <c r="DMT66" s="1349"/>
      <c r="DMU66" s="1349"/>
      <c r="DMV66" s="1349"/>
      <c r="DMW66" s="1349"/>
      <c r="DMX66" s="1349"/>
      <c r="DMY66" s="1349"/>
      <c r="DMZ66" s="1349"/>
      <c r="DNA66" s="1349"/>
      <c r="DNB66" s="1349"/>
      <c r="DNC66" s="1349"/>
      <c r="DND66" s="1349"/>
      <c r="DNE66" s="1349"/>
      <c r="DNF66" s="1349"/>
      <c r="DNG66" s="1349"/>
      <c r="DNH66" s="1349"/>
      <c r="DNI66" s="1349"/>
      <c r="DNJ66" s="1349"/>
      <c r="DNK66" s="1349"/>
      <c r="DNL66" s="1349"/>
      <c r="DNM66" s="1349"/>
      <c r="DNN66" s="1349"/>
      <c r="DNO66" s="1349"/>
      <c r="DNP66" s="1349"/>
      <c r="DNQ66" s="1349"/>
      <c r="DNR66" s="1349"/>
      <c r="DNS66" s="1349"/>
      <c r="DNT66" s="1349"/>
      <c r="DNU66" s="1349"/>
      <c r="DNV66" s="1349"/>
      <c r="DNW66" s="1349"/>
      <c r="DNX66" s="1349"/>
      <c r="DNY66" s="1349"/>
      <c r="DNZ66" s="1349"/>
      <c r="DOA66" s="1349"/>
      <c r="DOB66" s="1349"/>
      <c r="DOC66" s="1349"/>
      <c r="DOD66" s="1349"/>
      <c r="DOE66" s="1349"/>
      <c r="DOF66" s="1349"/>
      <c r="DOG66" s="1349"/>
      <c r="DOH66" s="1349"/>
      <c r="DOI66" s="1349"/>
      <c r="DOJ66" s="1349"/>
      <c r="DOK66" s="1349"/>
      <c r="DOL66" s="1349"/>
      <c r="DOM66" s="1349"/>
      <c r="DON66" s="1349"/>
      <c r="DOO66" s="1349"/>
      <c r="DOP66" s="1349"/>
      <c r="DOQ66" s="1349"/>
      <c r="DOR66" s="1349"/>
      <c r="DOS66" s="1349"/>
      <c r="DOT66" s="1349"/>
      <c r="DOU66" s="1349"/>
      <c r="DOV66" s="1349"/>
      <c r="DOW66" s="1349"/>
      <c r="DOX66" s="1349"/>
      <c r="DOY66" s="1349"/>
      <c r="DOZ66" s="1349"/>
      <c r="DPA66" s="1349"/>
      <c r="DPB66" s="1349"/>
      <c r="DPC66" s="1349"/>
      <c r="DPD66" s="1349"/>
      <c r="DPE66" s="1349"/>
      <c r="DPF66" s="1349"/>
      <c r="DPG66" s="1349"/>
      <c r="DPH66" s="1349"/>
      <c r="DPI66" s="1349"/>
      <c r="DPJ66" s="1349"/>
      <c r="DPK66" s="1349"/>
      <c r="DPL66" s="1349"/>
      <c r="DPM66" s="1349"/>
      <c r="DPN66" s="1349"/>
      <c r="DPO66" s="1349"/>
      <c r="DPP66" s="1349"/>
      <c r="DPQ66" s="1349"/>
      <c r="DPR66" s="1349"/>
      <c r="DPS66" s="1349"/>
      <c r="DPT66" s="1349"/>
      <c r="DPU66" s="1349"/>
      <c r="DPV66" s="1349"/>
      <c r="DPW66" s="1349"/>
      <c r="DPX66" s="1349"/>
      <c r="DPY66" s="1349"/>
      <c r="DPZ66" s="1349"/>
      <c r="DQA66" s="1349"/>
      <c r="DQB66" s="1349"/>
      <c r="DQC66" s="1349"/>
      <c r="DQD66" s="1349"/>
      <c r="DQE66" s="1349"/>
      <c r="DQF66" s="1349"/>
      <c r="DQG66" s="1349"/>
      <c r="DQH66" s="1349"/>
      <c r="DQI66" s="1349"/>
      <c r="DQJ66" s="1349"/>
      <c r="DQK66" s="1349"/>
      <c r="DQL66" s="1349"/>
      <c r="DQM66" s="1349"/>
      <c r="DQN66" s="1349"/>
      <c r="DQO66" s="1349"/>
      <c r="DQP66" s="1349"/>
      <c r="DQQ66" s="1349"/>
      <c r="DQR66" s="1349"/>
      <c r="DQS66" s="1349"/>
      <c r="DQT66" s="1349"/>
      <c r="DQU66" s="1349"/>
      <c r="DQV66" s="1349"/>
      <c r="DQW66" s="1349"/>
      <c r="DQX66" s="1349"/>
      <c r="DQY66" s="1349"/>
      <c r="DQZ66" s="1349"/>
      <c r="DRA66" s="1349"/>
      <c r="DRB66" s="1349"/>
      <c r="DRC66" s="1349"/>
      <c r="DRD66" s="1349"/>
      <c r="DRE66" s="1349"/>
      <c r="DRF66" s="1349"/>
      <c r="DRG66" s="1349"/>
      <c r="DRH66" s="1349"/>
      <c r="DRI66" s="1349"/>
      <c r="DRJ66" s="1349"/>
      <c r="DRK66" s="1349"/>
      <c r="DRL66" s="1349"/>
      <c r="DRM66" s="1349"/>
      <c r="DRN66" s="1349"/>
      <c r="DRO66" s="1349"/>
      <c r="DRP66" s="1349"/>
      <c r="DRQ66" s="1349"/>
      <c r="DRR66" s="1349"/>
      <c r="DRS66" s="1349"/>
      <c r="DRT66" s="1349"/>
      <c r="DRU66" s="1349"/>
      <c r="DRV66" s="1349"/>
      <c r="DRW66" s="1349"/>
      <c r="DRX66" s="1349"/>
      <c r="DRY66" s="1349"/>
      <c r="DRZ66" s="1349"/>
      <c r="DSA66" s="1349"/>
      <c r="DSB66" s="1349"/>
      <c r="DSC66" s="1349"/>
      <c r="DSD66" s="1349"/>
      <c r="DSE66" s="1349"/>
      <c r="DSF66" s="1349"/>
      <c r="DSG66" s="1349"/>
      <c r="DSH66" s="1349"/>
      <c r="DSI66" s="1349"/>
      <c r="DSJ66" s="1349"/>
      <c r="DSK66" s="1349"/>
      <c r="DSL66" s="1349"/>
      <c r="DSM66" s="1349"/>
      <c r="DSN66" s="1349"/>
      <c r="DSO66" s="1349"/>
      <c r="DSP66" s="1349"/>
      <c r="DSQ66" s="1349"/>
      <c r="DSR66" s="1349"/>
      <c r="DSS66" s="1349"/>
      <c r="DST66" s="1349"/>
      <c r="DSU66" s="1349"/>
      <c r="DSV66" s="1349"/>
      <c r="DSW66" s="1349"/>
      <c r="DSX66" s="1349"/>
      <c r="DSY66" s="1349"/>
      <c r="DSZ66" s="1349"/>
      <c r="DTA66" s="1349"/>
      <c r="DTB66" s="1349"/>
      <c r="DTC66" s="1349"/>
      <c r="DTD66" s="1349"/>
      <c r="DTE66" s="1349"/>
      <c r="DTF66" s="1349"/>
      <c r="DTG66" s="1349"/>
      <c r="DTH66" s="1349"/>
      <c r="DTI66" s="1349"/>
      <c r="DTJ66" s="1349"/>
      <c r="DTK66" s="1349"/>
      <c r="DTL66" s="1349"/>
      <c r="DTM66" s="1349"/>
      <c r="DTN66" s="1349"/>
      <c r="DTO66" s="1349"/>
      <c r="DTP66" s="1349"/>
      <c r="DTQ66" s="1349"/>
      <c r="DTR66" s="1349"/>
      <c r="DTS66" s="1349"/>
      <c r="DTT66" s="1349"/>
      <c r="DTU66" s="1349"/>
      <c r="DTV66" s="1349"/>
      <c r="DTW66" s="1349"/>
      <c r="DTX66" s="1349"/>
      <c r="DTY66" s="1349"/>
      <c r="DTZ66" s="1349"/>
      <c r="DUA66" s="1349"/>
      <c r="DUB66" s="1349"/>
      <c r="DUC66" s="1349"/>
      <c r="DUD66" s="1349"/>
      <c r="DUE66" s="1349"/>
      <c r="DUF66" s="1349"/>
      <c r="DUG66" s="1349"/>
      <c r="DUH66" s="1349"/>
      <c r="DUI66" s="1349"/>
      <c r="DUJ66" s="1349"/>
      <c r="DUK66" s="1349"/>
      <c r="DUL66" s="1349"/>
      <c r="DUM66" s="1349"/>
      <c r="DUN66" s="1349"/>
      <c r="DUO66" s="1349"/>
      <c r="DUP66" s="1349"/>
      <c r="DUQ66" s="1349"/>
      <c r="DUR66" s="1349"/>
      <c r="DUS66" s="1349"/>
      <c r="DUT66" s="1349"/>
      <c r="DUU66" s="1349"/>
      <c r="DUV66" s="1349"/>
      <c r="DUW66" s="1349"/>
      <c r="DUX66" s="1349"/>
      <c r="DUY66" s="1349"/>
      <c r="DUZ66" s="1349"/>
      <c r="DVA66" s="1349"/>
      <c r="DVB66" s="1349"/>
      <c r="DVC66" s="1349"/>
      <c r="DVD66" s="1349"/>
      <c r="DVE66" s="1349"/>
      <c r="DVF66" s="1349"/>
      <c r="DVG66" s="1349"/>
      <c r="DVH66" s="1349"/>
      <c r="DVI66" s="1349"/>
      <c r="DVJ66" s="1349"/>
      <c r="DVK66" s="1349"/>
      <c r="DVL66" s="1349"/>
      <c r="DVM66" s="1349"/>
      <c r="DVN66" s="1349"/>
      <c r="DVO66" s="1349"/>
      <c r="DVP66" s="1349"/>
      <c r="DVQ66" s="1349"/>
      <c r="DVR66" s="1349"/>
      <c r="DVS66" s="1349"/>
      <c r="DVT66" s="1349"/>
      <c r="DVU66" s="1349"/>
      <c r="DVV66" s="1349"/>
      <c r="DVW66" s="1349"/>
      <c r="DVX66" s="1349"/>
      <c r="DVY66" s="1349"/>
      <c r="DVZ66" s="1349"/>
      <c r="DWA66" s="1349"/>
      <c r="DWB66" s="1349"/>
      <c r="DWC66" s="1349"/>
      <c r="DWD66" s="1349"/>
      <c r="DWE66" s="1349"/>
      <c r="DWF66" s="1349"/>
      <c r="DWG66" s="1349"/>
      <c r="DWH66" s="1349"/>
      <c r="DWI66" s="1349"/>
      <c r="DWJ66" s="1349"/>
      <c r="DWK66" s="1349"/>
      <c r="DWL66" s="1349"/>
      <c r="DWM66" s="1349"/>
      <c r="DWN66" s="1349"/>
      <c r="DWO66" s="1349"/>
      <c r="DWP66" s="1349"/>
      <c r="DWQ66" s="1349"/>
      <c r="DWR66" s="1349"/>
      <c r="DWS66" s="1349"/>
      <c r="DWT66" s="1349"/>
      <c r="DWU66" s="1349"/>
      <c r="DWV66" s="1349"/>
      <c r="DWW66" s="1349"/>
      <c r="DWX66" s="1349"/>
      <c r="DWY66" s="1349"/>
      <c r="DWZ66" s="1349"/>
      <c r="DXA66" s="1349"/>
      <c r="DXB66" s="1349"/>
      <c r="DXC66" s="1349"/>
      <c r="DXD66" s="1349"/>
      <c r="DXE66" s="1349"/>
      <c r="DXF66" s="1349"/>
      <c r="DXG66" s="1349"/>
      <c r="DXH66" s="1349"/>
      <c r="DXI66" s="1349"/>
      <c r="DXJ66" s="1349"/>
      <c r="DXK66" s="1349"/>
      <c r="DXL66" s="1349"/>
      <c r="DXM66" s="1349"/>
      <c r="DXN66" s="1349"/>
      <c r="DXO66" s="1349"/>
      <c r="DXP66" s="1349"/>
      <c r="DXQ66" s="1349"/>
      <c r="DXR66" s="1349"/>
      <c r="DXS66" s="1349"/>
      <c r="DXT66" s="1349"/>
      <c r="DXU66" s="1349"/>
      <c r="DXV66" s="1349"/>
      <c r="DXW66" s="1349"/>
      <c r="DXX66" s="1349"/>
      <c r="DXY66" s="1349"/>
      <c r="DXZ66" s="1349"/>
      <c r="DYA66" s="1349"/>
      <c r="DYB66" s="1349"/>
      <c r="DYC66" s="1349"/>
      <c r="DYD66" s="1349"/>
      <c r="DYE66" s="1349"/>
      <c r="DYF66" s="1349"/>
      <c r="DYG66" s="1349"/>
      <c r="DYH66" s="1349"/>
      <c r="DYI66" s="1349"/>
      <c r="DYJ66" s="1349"/>
      <c r="DYK66" s="1349"/>
      <c r="DYL66" s="1349"/>
      <c r="DYM66" s="1349"/>
      <c r="DYN66" s="1349"/>
      <c r="DYO66" s="1349"/>
      <c r="DYP66" s="1349"/>
      <c r="DYQ66" s="1349"/>
      <c r="DYR66" s="1349"/>
      <c r="DYS66" s="1349"/>
      <c r="DYT66" s="1349"/>
      <c r="DYU66" s="1349"/>
      <c r="DYV66" s="1349"/>
      <c r="DYW66" s="1349"/>
      <c r="DYX66" s="1349"/>
      <c r="DYY66" s="1349"/>
      <c r="DYZ66" s="1349"/>
      <c r="DZA66" s="1349"/>
      <c r="DZB66" s="1349"/>
      <c r="DZC66" s="1349"/>
      <c r="DZD66" s="1349"/>
      <c r="DZE66" s="1349"/>
      <c r="DZF66" s="1349"/>
      <c r="DZG66" s="1349"/>
      <c r="DZH66" s="1349"/>
      <c r="DZI66" s="1349"/>
      <c r="DZJ66" s="1349"/>
      <c r="DZK66" s="1349"/>
      <c r="DZL66" s="1349"/>
      <c r="DZM66" s="1349"/>
      <c r="DZN66" s="1349"/>
      <c r="DZO66" s="1349"/>
      <c r="DZP66" s="1349"/>
      <c r="DZQ66" s="1349"/>
      <c r="DZR66" s="1349"/>
      <c r="DZS66" s="1349"/>
      <c r="DZT66" s="1349"/>
      <c r="DZU66" s="1349"/>
      <c r="DZV66" s="1349"/>
      <c r="DZW66" s="1349"/>
      <c r="DZX66" s="1349"/>
      <c r="DZY66" s="1349"/>
      <c r="DZZ66" s="1349"/>
      <c r="EAA66" s="1349"/>
      <c r="EAB66" s="1349"/>
      <c r="EAC66" s="1349"/>
      <c r="EAD66" s="1349"/>
      <c r="EAE66" s="1349"/>
      <c r="EAF66" s="1349"/>
      <c r="EAG66" s="1349"/>
      <c r="EAH66" s="1349"/>
      <c r="EAI66" s="1349"/>
      <c r="EAJ66" s="1349"/>
      <c r="EAK66" s="1349"/>
      <c r="EAL66" s="1349"/>
      <c r="EAM66" s="1349"/>
      <c r="EAN66" s="1349"/>
      <c r="EAO66" s="1349"/>
      <c r="EAP66" s="1349"/>
      <c r="EAQ66" s="1349"/>
      <c r="EAR66" s="1349"/>
      <c r="EAS66" s="1349"/>
      <c r="EAT66" s="1349"/>
      <c r="EAU66" s="1349"/>
      <c r="EAV66" s="1349"/>
      <c r="EAW66" s="1349"/>
      <c r="EAX66" s="1349"/>
      <c r="EAY66" s="1349"/>
      <c r="EAZ66" s="1349"/>
      <c r="EBA66" s="1349"/>
      <c r="EBB66" s="1349"/>
      <c r="EBC66" s="1349"/>
      <c r="EBD66" s="1349"/>
      <c r="EBE66" s="1349"/>
      <c r="EBF66" s="1349"/>
      <c r="EBG66" s="1349"/>
      <c r="EBH66" s="1349"/>
      <c r="EBI66" s="1349"/>
      <c r="EBJ66" s="1349"/>
      <c r="EBK66" s="1349"/>
      <c r="EBL66" s="1349"/>
      <c r="EBM66" s="1349"/>
      <c r="EBN66" s="1349"/>
      <c r="EBO66" s="1349"/>
      <c r="EBP66" s="1349"/>
      <c r="EBQ66" s="1349"/>
      <c r="EBR66" s="1349"/>
      <c r="EBS66" s="1349"/>
      <c r="EBT66" s="1349"/>
      <c r="EBU66" s="1349"/>
      <c r="EBV66" s="1349"/>
      <c r="EBW66" s="1349"/>
      <c r="EBX66" s="1349"/>
      <c r="EBY66" s="1349"/>
      <c r="EBZ66" s="1349"/>
      <c r="ECA66" s="1349"/>
      <c r="ECB66" s="1349"/>
      <c r="ECC66" s="1349"/>
      <c r="ECD66" s="1349"/>
      <c r="ECE66" s="1349"/>
      <c r="ECF66" s="1349"/>
      <c r="ECG66" s="1349"/>
      <c r="ECH66" s="1349"/>
      <c r="ECI66" s="1349"/>
      <c r="ECJ66" s="1349"/>
      <c r="ECK66" s="1349"/>
      <c r="ECL66" s="1349"/>
      <c r="ECM66" s="1349"/>
      <c r="ECN66" s="1349"/>
      <c r="ECO66" s="1349"/>
      <c r="ECP66" s="1349"/>
      <c r="ECQ66" s="1349"/>
      <c r="ECR66" s="1349"/>
      <c r="ECS66" s="1349"/>
      <c r="ECT66" s="1349"/>
      <c r="ECU66" s="1349"/>
      <c r="ECV66" s="1349"/>
      <c r="ECW66" s="1349"/>
      <c r="ECX66" s="1349"/>
      <c r="ECY66" s="1349"/>
      <c r="ECZ66" s="1349"/>
      <c r="EDA66" s="1349"/>
      <c r="EDB66" s="1349"/>
      <c r="EDC66" s="1349"/>
      <c r="EDD66" s="1349"/>
      <c r="EDE66" s="1349"/>
      <c r="EDF66" s="1349"/>
      <c r="EDG66" s="1349"/>
      <c r="EDH66" s="1349"/>
      <c r="EDI66" s="1349"/>
      <c r="EDJ66" s="1349"/>
      <c r="EDK66" s="1349"/>
      <c r="EDL66" s="1349"/>
      <c r="EDM66" s="1349"/>
      <c r="EDN66" s="1349"/>
      <c r="EDO66" s="1349"/>
      <c r="EDP66" s="1349"/>
      <c r="EDQ66" s="1349"/>
      <c r="EDR66" s="1349"/>
      <c r="EDS66" s="1349"/>
      <c r="EDT66" s="1349"/>
      <c r="EDU66" s="1349"/>
      <c r="EDV66" s="1349"/>
      <c r="EDW66" s="1349"/>
      <c r="EDX66" s="1349"/>
      <c r="EDY66" s="1349"/>
      <c r="EDZ66" s="1349"/>
      <c r="EEA66" s="1349"/>
      <c r="EEB66" s="1349"/>
      <c r="EEC66" s="1349"/>
      <c r="EED66" s="1349"/>
      <c r="EEE66" s="1349"/>
      <c r="EEF66" s="1349"/>
      <c r="EEG66" s="1349"/>
      <c r="EEH66" s="1349"/>
      <c r="EEI66" s="1349"/>
      <c r="EEJ66" s="1349"/>
      <c r="EEK66" s="1349"/>
      <c r="EEL66" s="1349"/>
      <c r="EEM66" s="1349"/>
      <c r="EEN66" s="1349"/>
      <c r="EEO66" s="1349"/>
      <c r="EEP66" s="1349"/>
      <c r="EEQ66" s="1349"/>
      <c r="EER66" s="1349"/>
      <c r="EES66" s="1349"/>
      <c r="EET66" s="1349"/>
      <c r="EEU66" s="1349"/>
      <c r="EEV66" s="1349"/>
      <c r="EEW66" s="1349"/>
      <c r="EEX66" s="1349"/>
      <c r="EEY66" s="1349"/>
      <c r="EEZ66" s="1349"/>
      <c r="EFA66" s="1349"/>
      <c r="EFB66" s="1349"/>
      <c r="EFC66" s="1349"/>
      <c r="EFD66" s="1349"/>
      <c r="EFE66" s="1349"/>
      <c r="EFF66" s="1349"/>
      <c r="EFG66" s="1349"/>
      <c r="EFH66" s="1349"/>
      <c r="EFI66" s="1349"/>
      <c r="EFJ66" s="1349"/>
      <c r="EFK66" s="1349"/>
      <c r="EFL66" s="1349"/>
      <c r="EFM66" s="1349"/>
      <c r="EFN66" s="1349"/>
      <c r="EFO66" s="1349"/>
      <c r="EFP66" s="1349"/>
      <c r="EFQ66" s="1349"/>
      <c r="EFR66" s="1349"/>
      <c r="EFS66" s="1349"/>
      <c r="EFT66" s="1349"/>
      <c r="EFU66" s="1349"/>
      <c r="EFV66" s="1349"/>
      <c r="EFW66" s="1349"/>
      <c r="EFX66" s="1349"/>
      <c r="EFY66" s="1349"/>
      <c r="EFZ66" s="1349"/>
      <c r="EGA66" s="1349"/>
      <c r="EGB66" s="1349"/>
      <c r="EGC66" s="1349"/>
      <c r="EGD66" s="1349"/>
      <c r="EGE66" s="1349"/>
      <c r="EGF66" s="1349"/>
      <c r="EGG66" s="1349"/>
      <c r="EGH66" s="1349"/>
      <c r="EGI66" s="1349"/>
      <c r="EGJ66" s="1349"/>
      <c r="EGK66" s="1349"/>
      <c r="EGL66" s="1349"/>
      <c r="EGM66" s="1349"/>
      <c r="EGN66" s="1349"/>
      <c r="EGO66" s="1349"/>
      <c r="EGP66" s="1349"/>
      <c r="EGQ66" s="1349"/>
      <c r="EGR66" s="1349"/>
      <c r="EGS66" s="1349"/>
      <c r="EGT66" s="1349"/>
      <c r="EGU66" s="1349"/>
      <c r="EGV66" s="1349"/>
      <c r="EGW66" s="1349"/>
      <c r="EGX66" s="1349"/>
      <c r="EGY66" s="1349"/>
      <c r="EGZ66" s="1349"/>
      <c r="EHA66" s="1349"/>
      <c r="EHB66" s="1349"/>
      <c r="EHC66" s="1349"/>
      <c r="EHD66" s="1349"/>
      <c r="EHE66" s="1349"/>
      <c r="EHF66" s="1349"/>
      <c r="EHG66" s="1349"/>
      <c r="EHH66" s="1349"/>
      <c r="EHI66" s="1349"/>
      <c r="EHJ66" s="1349"/>
      <c r="EHK66" s="1349"/>
      <c r="EHL66" s="1349"/>
      <c r="EHM66" s="1349"/>
      <c r="EHN66" s="1349"/>
      <c r="EHO66" s="1349"/>
      <c r="EHP66" s="1349"/>
      <c r="EHQ66" s="1349"/>
      <c r="EHR66" s="1349"/>
      <c r="EHS66" s="1349"/>
      <c r="EHT66" s="1349"/>
      <c r="EHU66" s="1349"/>
      <c r="EHV66" s="1349"/>
      <c r="EHW66" s="1349"/>
      <c r="EHX66" s="1349"/>
      <c r="EHY66" s="1349"/>
      <c r="EHZ66" s="1349"/>
      <c r="EIA66" s="1349"/>
      <c r="EIB66" s="1349"/>
      <c r="EIC66" s="1349"/>
      <c r="EID66" s="1349"/>
      <c r="EIE66" s="1349"/>
      <c r="EIF66" s="1349"/>
      <c r="EIG66" s="1349"/>
      <c r="EIH66" s="1349"/>
      <c r="EII66" s="1349"/>
      <c r="EIJ66" s="1349"/>
      <c r="EIK66" s="1349"/>
      <c r="EIL66" s="1349"/>
      <c r="EIM66" s="1349"/>
      <c r="EIN66" s="1349"/>
      <c r="EIO66" s="1349"/>
      <c r="EIP66" s="1349"/>
      <c r="EIQ66" s="1349"/>
      <c r="EIR66" s="1349"/>
      <c r="EIS66" s="1349"/>
      <c r="EIT66" s="1349"/>
      <c r="EIU66" s="1349"/>
      <c r="EIV66" s="1349"/>
      <c r="EIW66" s="1349"/>
      <c r="EIX66" s="1349"/>
      <c r="EIY66" s="1349"/>
      <c r="EIZ66" s="1349"/>
      <c r="EJA66" s="1349"/>
      <c r="EJB66" s="1349"/>
      <c r="EJC66" s="1349"/>
      <c r="EJD66" s="1349"/>
      <c r="EJE66" s="1349"/>
      <c r="EJF66" s="1349"/>
      <c r="EJG66" s="1349"/>
      <c r="EJH66" s="1349"/>
      <c r="EJI66" s="1349"/>
      <c r="EJJ66" s="1349"/>
      <c r="EJK66" s="1349"/>
      <c r="EJL66" s="1349"/>
      <c r="EJM66" s="1349"/>
      <c r="EJN66" s="1349"/>
      <c r="EJO66" s="1349"/>
      <c r="EJP66" s="1349"/>
      <c r="EJQ66" s="1349"/>
      <c r="EJR66" s="1349"/>
      <c r="EJS66" s="1349"/>
      <c r="EJT66" s="1349"/>
      <c r="EJU66" s="1349"/>
      <c r="EJV66" s="1349"/>
      <c r="EJW66" s="1349"/>
      <c r="EJX66" s="1349"/>
      <c r="EJY66" s="1349"/>
      <c r="EJZ66" s="1349"/>
      <c r="EKA66" s="1349"/>
      <c r="EKB66" s="1349"/>
      <c r="EKC66" s="1349"/>
      <c r="EKD66" s="1349"/>
      <c r="EKE66" s="1349"/>
      <c r="EKF66" s="1349"/>
      <c r="EKG66" s="1349"/>
      <c r="EKH66" s="1349"/>
      <c r="EKI66" s="1349"/>
      <c r="EKJ66" s="1349"/>
      <c r="EKK66" s="1349"/>
      <c r="EKL66" s="1349"/>
      <c r="EKM66" s="1349"/>
      <c r="EKN66" s="1349"/>
      <c r="EKO66" s="1349"/>
      <c r="EKP66" s="1349"/>
      <c r="EKQ66" s="1349"/>
      <c r="EKR66" s="1349"/>
      <c r="EKS66" s="1349"/>
      <c r="EKT66" s="1349"/>
      <c r="EKU66" s="1349"/>
      <c r="EKV66" s="1349"/>
      <c r="EKW66" s="1349"/>
      <c r="EKX66" s="1349"/>
      <c r="EKY66" s="1349"/>
      <c r="EKZ66" s="1349"/>
      <c r="ELA66" s="1349"/>
      <c r="ELB66" s="1349"/>
      <c r="ELC66" s="1349"/>
      <c r="ELD66" s="1349"/>
      <c r="ELE66" s="1349"/>
      <c r="ELF66" s="1349"/>
      <c r="ELG66" s="1349"/>
      <c r="ELH66" s="1349"/>
      <c r="ELI66" s="1349"/>
      <c r="ELJ66" s="1349"/>
      <c r="ELK66" s="1349"/>
      <c r="ELL66" s="1349"/>
      <c r="ELM66" s="1349"/>
      <c r="ELN66" s="1349"/>
      <c r="ELO66" s="1349"/>
      <c r="ELP66" s="1349"/>
      <c r="ELQ66" s="1349"/>
      <c r="ELR66" s="1349"/>
      <c r="ELS66" s="1349"/>
      <c r="ELT66" s="1349"/>
      <c r="ELU66" s="1349"/>
      <c r="ELV66" s="1349"/>
      <c r="ELW66" s="1349"/>
      <c r="ELX66" s="1349"/>
      <c r="ELY66" s="1349"/>
      <c r="ELZ66" s="1349"/>
      <c r="EMA66" s="1349"/>
      <c r="EMB66" s="1349"/>
      <c r="EMC66" s="1349"/>
      <c r="EMD66" s="1349"/>
      <c r="EME66" s="1349"/>
      <c r="EMF66" s="1349"/>
      <c r="EMG66" s="1349"/>
      <c r="EMH66" s="1349"/>
      <c r="EMI66" s="1349"/>
      <c r="EMJ66" s="1349"/>
      <c r="EMK66" s="1349"/>
      <c r="EML66" s="1349"/>
      <c r="EMM66" s="1349"/>
      <c r="EMN66" s="1349"/>
      <c r="EMO66" s="1349"/>
      <c r="EMP66" s="1349"/>
      <c r="EMQ66" s="1349"/>
      <c r="EMR66" s="1349"/>
      <c r="EMS66" s="1349"/>
      <c r="EMT66" s="1349"/>
      <c r="EMU66" s="1349"/>
      <c r="EMV66" s="1349"/>
      <c r="EMW66" s="1349"/>
      <c r="EMX66" s="1349"/>
      <c r="EMY66" s="1349"/>
      <c r="EMZ66" s="1349"/>
      <c r="ENA66" s="1349"/>
      <c r="ENB66" s="1349"/>
      <c r="ENC66" s="1349"/>
      <c r="END66" s="1349"/>
      <c r="ENE66" s="1349"/>
      <c r="ENF66" s="1349"/>
      <c r="ENG66" s="1349"/>
      <c r="ENH66" s="1349"/>
      <c r="ENI66" s="1349"/>
      <c r="ENJ66" s="1349"/>
      <c r="ENK66" s="1349"/>
      <c r="ENL66" s="1349"/>
      <c r="ENM66" s="1349"/>
      <c r="ENN66" s="1349"/>
      <c r="ENO66" s="1349"/>
      <c r="ENP66" s="1349"/>
      <c r="ENQ66" s="1349"/>
      <c r="ENR66" s="1349"/>
      <c r="ENS66" s="1349"/>
      <c r="ENT66" s="1349"/>
      <c r="ENU66" s="1349"/>
      <c r="ENV66" s="1349"/>
      <c r="ENW66" s="1349"/>
      <c r="ENX66" s="1349"/>
      <c r="ENY66" s="1349"/>
      <c r="ENZ66" s="1349"/>
      <c r="EOA66" s="1349"/>
      <c r="EOB66" s="1349"/>
      <c r="EOC66" s="1349"/>
      <c r="EOD66" s="1349"/>
      <c r="EOE66" s="1349"/>
      <c r="EOF66" s="1349"/>
      <c r="EOG66" s="1349"/>
      <c r="EOH66" s="1349"/>
      <c r="EOI66" s="1349"/>
      <c r="EOJ66" s="1349"/>
      <c r="EOK66" s="1349"/>
      <c r="EOL66" s="1349"/>
      <c r="EOM66" s="1349"/>
      <c r="EON66" s="1349"/>
      <c r="EOO66" s="1349"/>
      <c r="EOP66" s="1349"/>
      <c r="EOQ66" s="1349"/>
      <c r="EOR66" s="1349"/>
      <c r="EOS66" s="1349"/>
      <c r="EOT66" s="1349"/>
      <c r="EOU66" s="1349"/>
      <c r="EOV66" s="1349"/>
      <c r="EOW66" s="1349"/>
      <c r="EOX66" s="1349"/>
      <c r="EOY66" s="1349"/>
      <c r="EOZ66" s="1349"/>
      <c r="EPA66" s="1349"/>
      <c r="EPB66" s="1349"/>
      <c r="EPC66" s="1349"/>
      <c r="EPD66" s="1349"/>
      <c r="EPE66" s="1349"/>
      <c r="EPF66" s="1349"/>
      <c r="EPG66" s="1349"/>
      <c r="EPH66" s="1349"/>
      <c r="EPI66" s="1349"/>
      <c r="EPJ66" s="1349"/>
      <c r="EPK66" s="1349"/>
      <c r="EPL66" s="1349"/>
      <c r="EPM66" s="1349"/>
      <c r="EPN66" s="1349"/>
      <c r="EPO66" s="1349"/>
      <c r="EPP66" s="1349"/>
      <c r="EPQ66" s="1349"/>
      <c r="EPR66" s="1349"/>
      <c r="EPS66" s="1349"/>
      <c r="EPT66" s="1349"/>
      <c r="EPU66" s="1349"/>
      <c r="EPV66" s="1349"/>
      <c r="EPW66" s="1349"/>
      <c r="EPX66" s="1349"/>
      <c r="EPY66" s="1349"/>
      <c r="EPZ66" s="1349"/>
      <c r="EQA66" s="1349"/>
      <c r="EQB66" s="1349"/>
      <c r="EQC66" s="1349"/>
      <c r="EQD66" s="1349"/>
      <c r="EQE66" s="1349"/>
      <c r="EQF66" s="1349"/>
      <c r="EQG66" s="1349"/>
      <c r="EQH66" s="1349"/>
      <c r="EQI66" s="1349"/>
      <c r="EQJ66" s="1349"/>
      <c r="EQK66" s="1349"/>
      <c r="EQL66" s="1349"/>
      <c r="EQM66" s="1349"/>
      <c r="EQN66" s="1349"/>
      <c r="EQO66" s="1349"/>
      <c r="EQP66" s="1349"/>
      <c r="EQQ66" s="1349"/>
      <c r="EQR66" s="1349"/>
      <c r="EQS66" s="1349"/>
      <c r="EQT66" s="1349"/>
      <c r="EQU66" s="1349"/>
      <c r="EQV66" s="1349"/>
      <c r="EQW66" s="1349"/>
      <c r="EQX66" s="1349"/>
      <c r="EQY66" s="1349"/>
      <c r="EQZ66" s="1349"/>
      <c r="ERA66" s="1349"/>
      <c r="ERB66" s="1349"/>
      <c r="ERC66" s="1349"/>
      <c r="ERD66" s="1349"/>
      <c r="ERE66" s="1349"/>
      <c r="ERF66" s="1349"/>
      <c r="ERG66" s="1349"/>
      <c r="ERH66" s="1349"/>
      <c r="ERI66" s="1349"/>
      <c r="ERJ66" s="1349"/>
      <c r="ERK66" s="1349"/>
      <c r="ERL66" s="1349"/>
      <c r="ERM66" s="1349"/>
      <c r="ERN66" s="1349"/>
      <c r="ERO66" s="1349"/>
      <c r="ERP66" s="1349"/>
      <c r="ERQ66" s="1349"/>
      <c r="ERR66" s="1349"/>
      <c r="ERS66" s="1349"/>
      <c r="ERT66" s="1349"/>
      <c r="ERU66" s="1349"/>
      <c r="ERV66" s="1349"/>
      <c r="ERW66" s="1349"/>
      <c r="ERX66" s="1349"/>
      <c r="ERY66" s="1349"/>
      <c r="ERZ66" s="1349"/>
      <c r="ESA66" s="1349"/>
      <c r="ESB66" s="1349"/>
      <c r="ESC66" s="1349"/>
      <c r="ESD66" s="1349"/>
      <c r="ESE66" s="1349"/>
      <c r="ESF66" s="1349"/>
      <c r="ESG66" s="1349"/>
      <c r="ESH66" s="1349"/>
      <c r="ESI66" s="1349"/>
      <c r="ESJ66" s="1349"/>
      <c r="ESK66" s="1349"/>
      <c r="ESL66" s="1349"/>
      <c r="ESM66" s="1349"/>
      <c r="ESN66" s="1349"/>
      <c r="ESO66" s="1349"/>
      <c r="ESP66" s="1349"/>
      <c r="ESQ66" s="1349"/>
      <c r="ESR66" s="1349"/>
      <c r="ESS66" s="1349"/>
      <c r="EST66" s="1349"/>
      <c r="ESU66" s="1349"/>
      <c r="ESV66" s="1349"/>
      <c r="ESW66" s="1349"/>
      <c r="ESX66" s="1349"/>
      <c r="ESY66" s="1349"/>
      <c r="ESZ66" s="1349"/>
      <c r="ETA66" s="1349"/>
      <c r="ETB66" s="1349"/>
      <c r="ETC66" s="1349"/>
      <c r="ETD66" s="1349"/>
      <c r="ETE66" s="1349"/>
      <c r="ETF66" s="1349"/>
      <c r="ETG66" s="1349"/>
      <c r="ETH66" s="1349"/>
      <c r="ETI66" s="1349"/>
      <c r="ETJ66" s="1349"/>
      <c r="ETK66" s="1349"/>
      <c r="ETL66" s="1349"/>
      <c r="ETM66" s="1349"/>
      <c r="ETN66" s="1349"/>
      <c r="ETO66" s="1349"/>
      <c r="ETP66" s="1349"/>
      <c r="ETQ66" s="1349"/>
      <c r="ETR66" s="1349"/>
      <c r="ETS66" s="1349"/>
      <c r="ETT66" s="1349"/>
      <c r="ETU66" s="1349"/>
      <c r="ETV66" s="1349"/>
      <c r="ETW66" s="1349"/>
      <c r="ETX66" s="1349"/>
      <c r="ETY66" s="1349"/>
      <c r="ETZ66" s="1349"/>
      <c r="EUA66" s="1349"/>
      <c r="EUB66" s="1349"/>
      <c r="EUC66" s="1349"/>
      <c r="EUD66" s="1349"/>
      <c r="EUE66" s="1349"/>
      <c r="EUF66" s="1349"/>
      <c r="EUG66" s="1349"/>
      <c r="EUH66" s="1349"/>
      <c r="EUI66" s="1349"/>
      <c r="EUJ66" s="1349"/>
      <c r="EUK66" s="1349"/>
      <c r="EUL66" s="1349"/>
      <c r="EUM66" s="1349"/>
      <c r="EUN66" s="1349"/>
      <c r="EUO66" s="1349"/>
      <c r="EUP66" s="1349"/>
      <c r="EUQ66" s="1349"/>
      <c r="EUR66" s="1349"/>
      <c r="EUS66" s="1349"/>
      <c r="EUT66" s="1349"/>
      <c r="EUU66" s="1349"/>
      <c r="EUV66" s="1349"/>
      <c r="EUW66" s="1349"/>
      <c r="EUX66" s="1349"/>
      <c r="EUY66" s="1349"/>
      <c r="EUZ66" s="1349"/>
      <c r="EVA66" s="1349"/>
      <c r="EVB66" s="1349"/>
      <c r="EVC66" s="1349"/>
      <c r="EVD66" s="1349"/>
      <c r="EVE66" s="1349"/>
      <c r="EVF66" s="1349"/>
      <c r="EVG66" s="1349"/>
      <c r="EVH66" s="1349"/>
      <c r="EVI66" s="1349"/>
      <c r="EVJ66" s="1349"/>
      <c r="EVK66" s="1349"/>
      <c r="EVL66" s="1349"/>
      <c r="EVM66" s="1349"/>
      <c r="EVN66" s="1349"/>
      <c r="EVO66" s="1349"/>
      <c r="EVP66" s="1349"/>
      <c r="EVQ66" s="1349"/>
      <c r="EVR66" s="1349"/>
      <c r="EVS66" s="1349"/>
      <c r="EVT66" s="1349"/>
      <c r="EVU66" s="1349"/>
      <c r="EVV66" s="1349"/>
      <c r="EVW66" s="1349"/>
      <c r="EVX66" s="1349"/>
      <c r="EVY66" s="1349"/>
      <c r="EVZ66" s="1349"/>
      <c r="EWA66" s="1349"/>
      <c r="EWB66" s="1349"/>
      <c r="EWC66" s="1349"/>
      <c r="EWD66" s="1349"/>
      <c r="EWE66" s="1349"/>
      <c r="EWF66" s="1349"/>
      <c r="EWG66" s="1349"/>
      <c r="EWH66" s="1349"/>
      <c r="EWI66" s="1349"/>
      <c r="EWJ66" s="1349"/>
      <c r="EWK66" s="1349"/>
      <c r="EWL66" s="1349"/>
      <c r="EWM66" s="1349"/>
      <c r="EWN66" s="1349"/>
      <c r="EWO66" s="1349"/>
      <c r="EWP66" s="1349"/>
      <c r="EWQ66" s="1349"/>
      <c r="EWR66" s="1349"/>
      <c r="EWS66" s="1349"/>
      <c r="EWT66" s="1349"/>
      <c r="EWU66" s="1349"/>
      <c r="EWV66" s="1349"/>
      <c r="EWW66" s="1349"/>
      <c r="EWX66" s="1349"/>
      <c r="EWY66" s="1349"/>
      <c r="EWZ66" s="1349"/>
      <c r="EXA66" s="1349"/>
      <c r="EXB66" s="1349"/>
      <c r="EXC66" s="1349"/>
      <c r="EXD66" s="1349"/>
      <c r="EXE66" s="1349"/>
      <c r="EXF66" s="1349"/>
      <c r="EXG66" s="1349"/>
      <c r="EXH66" s="1349"/>
      <c r="EXI66" s="1349"/>
      <c r="EXJ66" s="1349"/>
      <c r="EXK66" s="1349"/>
      <c r="EXL66" s="1349"/>
      <c r="EXM66" s="1349"/>
      <c r="EXN66" s="1349"/>
      <c r="EXO66" s="1349"/>
      <c r="EXP66" s="1349"/>
      <c r="EXQ66" s="1349"/>
      <c r="EXR66" s="1349"/>
      <c r="EXS66" s="1349"/>
      <c r="EXT66" s="1349"/>
      <c r="EXU66" s="1349"/>
      <c r="EXV66" s="1349"/>
      <c r="EXW66" s="1349"/>
      <c r="EXX66" s="1349"/>
      <c r="EXY66" s="1349"/>
      <c r="EXZ66" s="1349"/>
      <c r="EYA66" s="1349"/>
      <c r="EYB66" s="1349"/>
      <c r="EYC66" s="1349"/>
      <c r="EYD66" s="1349"/>
      <c r="EYE66" s="1349"/>
      <c r="EYF66" s="1349"/>
      <c r="EYG66" s="1349"/>
      <c r="EYH66" s="1349"/>
      <c r="EYI66" s="1349"/>
      <c r="EYJ66" s="1349"/>
      <c r="EYK66" s="1349"/>
      <c r="EYL66" s="1349"/>
      <c r="EYM66" s="1349"/>
      <c r="EYN66" s="1349"/>
      <c r="EYO66" s="1349"/>
      <c r="EYP66" s="1349"/>
      <c r="EYQ66" s="1349"/>
      <c r="EYR66" s="1349"/>
      <c r="EYS66" s="1349"/>
      <c r="EYT66" s="1349"/>
      <c r="EYU66" s="1349"/>
      <c r="EYV66" s="1349"/>
      <c r="EYW66" s="1349"/>
      <c r="EYX66" s="1349"/>
      <c r="EYY66" s="1349"/>
      <c r="EYZ66" s="1349"/>
      <c r="EZA66" s="1349"/>
      <c r="EZB66" s="1349"/>
      <c r="EZC66" s="1349"/>
      <c r="EZD66" s="1349"/>
      <c r="EZE66" s="1349"/>
      <c r="EZF66" s="1349"/>
      <c r="EZG66" s="1349"/>
      <c r="EZH66" s="1349"/>
      <c r="EZI66" s="1349"/>
      <c r="EZJ66" s="1349"/>
      <c r="EZK66" s="1349"/>
      <c r="EZL66" s="1349"/>
      <c r="EZM66" s="1349"/>
      <c r="EZN66" s="1349"/>
      <c r="EZO66" s="1349"/>
      <c r="EZP66" s="1349"/>
      <c r="EZQ66" s="1349"/>
      <c r="EZR66" s="1349"/>
      <c r="EZS66" s="1349"/>
      <c r="EZT66" s="1349"/>
      <c r="EZU66" s="1349"/>
      <c r="EZV66" s="1349"/>
      <c r="EZW66" s="1349"/>
      <c r="EZX66" s="1349"/>
      <c r="EZY66" s="1349"/>
      <c r="EZZ66" s="1349"/>
      <c r="FAA66" s="1349"/>
      <c r="FAB66" s="1349"/>
      <c r="FAC66" s="1349"/>
      <c r="FAD66" s="1349"/>
      <c r="FAE66" s="1349"/>
      <c r="FAF66" s="1349"/>
      <c r="FAG66" s="1349"/>
      <c r="FAH66" s="1349"/>
      <c r="FAI66" s="1349"/>
      <c r="FAJ66" s="1349"/>
      <c r="FAK66" s="1349"/>
      <c r="FAL66" s="1349"/>
      <c r="FAM66" s="1349"/>
      <c r="FAN66" s="1349"/>
      <c r="FAO66" s="1349"/>
      <c r="FAP66" s="1349"/>
      <c r="FAQ66" s="1349"/>
      <c r="FAR66" s="1349"/>
      <c r="FAS66" s="1349"/>
      <c r="FAT66" s="1349"/>
      <c r="FAU66" s="1349"/>
      <c r="FAV66" s="1349"/>
      <c r="FAW66" s="1349"/>
      <c r="FAX66" s="1349"/>
      <c r="FAY66" s="1349"/>
      <c r="FAZ66" s="1349"/>
      <c r="FBA66" s="1349"/>
      <c r="FBB66" s="1349"/>
      <c r="FBC66" s="1349"/>
      <c r="FBD66" s="1349"/>
      <c r="FBE66" s="1349"/>
      <c r="FBF66" s="1349"/>
      <c r="FBG66" s="1349"/>
      <c r="FBH66" s="1349"/>
      <c r="FBI66" s="1349"/>
      <c r="FBJ66" s="1349"/>
      <c r="FBK66" s="1349"/>
      <c r="FBL66" s="1349"/>
      <c r="FBM66" s="1349"/>
      <c r="FBN66" s="1349"/>
      <c r="FBO66" s="1349"/>
      <c r="FBP66" s="1349"/>
      <c r="FBQ66" s="1349"/>
      <c r="FBR66" s="1349"/>
      <c r="FBS66" s="1349"/>
      <c r="FBT66" s="1349"/>
      <c r="FBU66" s="1349"/>
      <c r="FBV66" s="1349"/>
      <c r="FBW66" s="1349"/>
      <c r="FBX66" s="1349"/>
      <c r="FBY66" s="1349"/>
      <c r="FBZ66" s="1349"/>
      <c r="FCA66" s="1349"/>
      <c r="FCB66" s="1349"/>
      <c r="FCC66" s="1349"/>
      <c r="FCD66" s="1349"/>
      <c r="FCE66" s="1349"/>
      <c r="FCF66" s="1349"/>
      <c r="FCG66" s="1349"/>
      <c r="FCH66" s="1349"/>
      <c r="FCI66" s="1349"/>
      <c r="FCJ66" s="1349"/>
      <c r="FCK66" s="1349"/>
      <c r="FCL66" s="1349"/>
      <c r="FCM66" s="1349"/>
      <c r="FCN66" s="1349"/>
      <c r="FCO66" s="1349"/>
      <c r="FCP66" s="1349"/>
      <c r="FCQ66" s="1349"/>
      <c r="FCR66" s="1349"/>
      <c r="FCS66" s="1349"/>
      <c r="FCT66" s="1349"/>
      <c r="FCU66" s="1349"/>
      <c r="FCV66" s="1349"/>
      <c r="FCW66" s="1349"/>
      <c r="FCX66" s="1349"/>
      <c r="FCY66" s="1349"/>
      <c r="FCZ66" s="1349"/>
      <c r="FDA66" s="1349"/>
      <c r="FDB66" s="1349"/>
      <c r="FDC66" s="1349"/>
      <c r="FDD66" s="1349"/>
      <c r="FDE66" s="1349"/>
      <c r="FDF66" s="1349"/>
      <c r="FDG66" s="1349"/>
      <c r="FDH66" s="1349"/>
      <c r="FDI66" s="1349"/>
      <c r="FDJ66" s="1349"/>
      <c r="FDK66" s="1349"/>
      <c r="FDL66" s="1349"/>
      <c r="FDM66" s="1349"/>
      <c r="FDN66" s="1349"/>
      <c r="FDO66" s="1349"/>
      <c r="FDP66" s="1349"/>
      <c r="FDQ66" s="1349"/>
      <c r="FDR66" s="1349"/>
      <c r="FDS66" s="1349"/>
      <c r="FDT66" s="1349"/>
      <c r="FDU66" s="1349"/>
      <c r="FDV66" s="1349"/>
      <c r="FDW66" s="1349"/>
      <c r="FDX66" s="1349"/>
      <c r="FDY66" s="1349"/>
      <c r="FDZ66" s="1349"/>
      <c r="FEA66" s="1349"/>
      <c r="FEB66" s="1349"/>
      <c r="FEC66" s="1349"/>
      <c r="FED66" s="1349"/>
      <c r="FEE66" s="1349"/>
      <c r="FEF66" s="1349"/>
      <c r="FEG66" s="1349"/>
      <c r="FEH66" s="1349"/>
      <c r="FEI66" s="1349"/>
      <c r="FEJ66" s="1349"/>
      <c r="FEK66" s="1349"/>
      <c r="FEL66" s="1349"/>
      <c r="FEM66" s="1349"/>
      <c r="FEN66" s="1349"/>
      <c r="FEO66" s="1349"/>
      <c r="FEP66" s="1349"/>
      <c r="FEQ66" s="1349"/>
      <c r="FER66" s="1349"/>
      <c r="FES66" s="1349"/>
      <c r="FET66" s="1349"/>
      <c r="FEU66" s="1349"/>
      <c r="FEV66" s="1349"/>
      <c r="FEW66" s="1349"/>
      <c r="FEX66" s="1349"/>
      <c r="FEY66" s="1349"/>
      <c r="FEZ66" s="1349"/>
      <c r="FFA66" s="1349"/>
      <c r="FFB66" s="1349"/>
      <c r="FFC66" s="1349"/>
      <c r="FFD66" s="1349"/>
      <c r="FFE66" s="1349"/>
      <c r="FFF66" s="1349"/>
      <c r="FFG66" s="1349"/>
      <c r="FFH66" s="1349"/>
      <c r="FFI66" s="1349"/>
      <c r="FFJ66" s="1349"/>
      <c r="FFK66" s="1349"/>
      <c r="FFL66" s="1349"/>
      <c r="FFM66" s="1349"/>
      <c r="FFN66" s="1349"/>
      <c r="FFO66" s="1349"/>
      <c r="FFP66" s="1349"/>
      <c r="FFQ66" s="1349"/>
      <c r="FFR66" s="1349"/>
      <c r="FFS66" s="1349"/>
      <c r="FFT66" s="1349"/>
      <c r="FFU66" s="1349"/>
      <c r="FFV66" s="1349"/>
      <c r="FFW66" s="1349"/>
      <c r="FFX66" s="1349"/>
      <c r="FFY66" s="1349"/>
      <c r="FFZ66" s="1349"/>
      <c r="FGA66" s="1349"/>
      <c r="FGB66" s="1349"/>
      <c r="FGC66" s="1349"/>
      <c r="FGD66" s="1349"/>
      <c r="FGE66" s="1349"/>
      <c r="FGF66" s="1349"/>
      <c r="FGG66" s="1349"/>
      <c r="FGH66" s="1349"/>
      <c r="FGI66" s="1349"/>
      <c r="FGJ66" s="1349"/>
      <c r="FGK66" s="1349"/>
      <c r="FGL66" s="1349"/>
      <c r="FGM66" s="1349"/>
      <c r="FGN66" s="1349"/>
      <c r="FGO66" s="1349"/>
      <c r="FGP66" s="1349"/>
      <c r="FGQ66" s="1349"/>
      <c r="FGR66" s="1349"/>
      <c r="FGS66" s="1349"/>
      <c r="FGT66" s="1349"/>
      <c r="FGU66" s="1349"/>
      <c r="FGV66" s="1349"/>
      <c r="FGW66" s="1349"/>
      <c r="FGX66" s="1349"/>
      <c r="FGY66" s="1349"/>
      <c r="FGZ66" s="1349"/>
      <c r="FHA66" s="1349"/>
      <c r="FHB66" s="1349"/>
      <c r="FHC66" s="1349"/>
      <c r="FHD66" s="1349"/>
      <c r="FHE66" s="1349"/>
      <c r="FHF66" s="1349"/>
      <c r="FHG66" s="1349"/>
      <c r="FHH66" s="1349"/>
      <c r="FHI66" s="1349"/>
      <c r="FHJ66" s="1349"/>
      <c r="FHK66" s="1349"/>
      <c r="FHL66" s="1349"/>
      <c r="FHM66" s="1349"/>
      <c r="FHN66" s="1349"/>
      <c r="FHO66" s="1349"/>
      <c r="FHP66" s="1349"/>
      <c r="FHQ66" s="1349"/>
      <c r="FHR66" s="1349"/>
      <c r="FHS66" s="1349"/>
      <c r="FHT66" s="1349"/>
      <c r="FHU66" s="1349"/>
      <c r="FHV66" s="1349"/>
      <c r="FHW66" s="1349"/>
      <c r="FHX66" s="1349"/>
      <c r="FHY66" s="1349"/>
      <c r="FHZ66" s="1349"/>
      <c r="FIA66" s="1349"/>
      <c r="FIB66" s="1349"/>
      <c r="FIC66" s="1349"/>
      <c r="FID66" s="1349"/>
      <c r="FIE66" s="1349"/>
      <c r="FIF66" s="1349"/>
      <c r="FIG66" s="1349"/>
      <c r="FIH66" s="1349"/>
      <c r="FII66" s="1349"/>
      <c r="FIJ66" s="1349"/>
      <c r="FIK66" s="1349"/>
      <c r="FIL66" s="1349"/>
      <c r="FIM66" s="1349"/>
      <c r="FIN66" s="1349"/>
      <c r="FIO66" s="1349"/>
      <c r="FIP66" s="1349"/>
      <c r="FIQ66" s="1349"/>
      <c r="FIR66" s="1349"/>
      <c r="FIS66" s="1349"/>
      <c r="FIT66" s="1349"/>
      <c r="FIU66" s="1349"/>
      <c r="FIV66" s="1349"/>
      <c r="FIW66" s="1349"/>
      <c r="FIX66" s="1349"/>
      <c r="FIY66" s="1349"/>
      <c r="FIZ66" s="1349"/>
      <c r="FJA66" s="1349"/>
      <c r="FJB66" s="1349"/>
      <c r="FJC66" s="1349"/>
      <c r="FJD66" s="1349"/>
      <c r="FJE66" s="1349"/>
      <c r="FJF66" s="1349"/>
      <c r="FJG66" s="1349"/>
      <c r="FJH66" s="1349"/>
      <c r="FJI66" s="1349"/>
      <c r="FJJ66" s="1349"/>
      <c r="FJK66" s="1349"/>
      <c r="FJL66" s="1349"/>
      <c r="FJM66" s="1349"/>
      <c r="FJN66" s="1349"/>
      <c r="FJO66" s="1349"/>
      <c r="FJP66" s="1349"/>
      <c r="FJQ66" s="1349"/>
      <c r="FJR66" s="1349"/>
      <c r="FJS66" s="1349"/>
      <c r="FJT66" s="1349"/>
      <c r="FJU66" s="1349"/>
      <c r="FJV66" s="1349"/>
      <c r="FJW66" s="1349"/>
      <c r="FJX66" s="1349"/>
      <c r="FJY66" s="1349"/>
      <c r="FJZ66" s="1349"/>
      <c r="FKA66" s="1349"/>
      <c r="FKB66" s="1349"/>
      <c r="FKC66" s="1349"/>
      <c r="FKD66" s="1349"/>
      <c r="FKE66" s="1349"/>
      <c r="FKF66" s="1349"/>
      <c r="FKG66" s="1349"/>
      <c r="FKH66" s="1349"/>
      <c r="FKI66" s="1349"/>
      <c r="FKJ66" s="1349"/>
      <c r="FKK66" s="1349"/>
      <c r="FKL66" s="1349"/>
      <c r="FKM66" s="1349"/>
      <c r="FKN66" s="1349"/>
      <c r="FKO66" s="1349"/>
      <c r="FKP66" s="1349"/>
      <c r="FKQ66" s="1349"/>
      <c r="FKR66" s="1349"/>
      <c r="FKS66" s="1349"/>
      <c r="FKT66" s="1349"/>
      <c r="FKU66" s="1349"/>
      <c r="FKV66" s="1349"/>
      <c r="FKW66" s="1349"/>
      <c r="FKX66" s="1349"/>
      <c r="FKY66" s="1349"/>
      <c r="FKZ66" s="1349"/>
      <c r="FLA66" s="1349"/>
      <c r="FLB66" s="1349"/>
      <c r="FLC66" s="1349"/>
      <c r="FLD66" s="1349"/>
      <c r="FLE66" s="1349"/>
      <c r="FLF66" s="1349"/>
      <c r="FLG66" s="1349"/>
      <c r="FLH66" s="1349"/>
      <c r="FLI66" s="1349"/>
      <c r="FLJ66" s="1349"/>
      <c r="FLK66" s="1349"/>
      <c r="FLL66" s="1349"/>
      <c r="FLM66" s="1349"/>
      <c r="FLN66" s="1349"/>
      <c r="FLO66" s="1349"/>
      <c r="FLP66" s="1349"/>
      <c r="FLQ66" s="1349"/>
      <c r="FLR66" s="1349"/>
      <c r="FLS66" s="1349"/>
      <c r="FLT66" s="1349"/>
      <c r="FLU66" s="1349"/>
      <c r="FLV66" s="1349"/>
      <c r="FLW66" s="1349"/>
      <c r="FLX66" s="1349"/>
      <c r="FLY66" s="1349"/>
      <c r="FLZ66" s="1349"/>
      <c r="FMA66" s="1349"/>
      <c r="FMB66" s="1349"/>
      <c r="FMC66" s="1349"/>
      <c r="FMD66" s="1349"/>
      <c r="FME66" s="1349"/>
      <c r="FMF66" s="1349"/>
      <c r="FMG66" s="1349"/>
      <c r="FMH66" s="1349"/>
      <c r="FMI66" s="1349"/>
      <c r="FMJ66" s="1349"/>
      <c r="FMK66" s="1349"/>
      <c r="FML66" s="1349"/>
      <c r="FMM66" s="1349"/>
      <c r="FMN66" s="1349"/>
      <c r="FMO66" s="1349"/>
      <c r="FMP66" s="1349"/>
      <c r="FMQ66" s="1349"/>
      <c r="FMR66" s="1349"/>
      <c r="FMS66" s="1349"/>
      <c r="FMT66" s="1349"/>
      <c r="FMU66" s="1349"/>
      <c r="FMV66" s="1349"/>
      <c r="FMW66" s="1349"/>
      <c r="FMX66" s="1349"/>
      <c r="FMY66" s="1349"/>
      <c r="FMZ66" s="1349"/>
      <c r="FNA66" s="1349"/>
      <c r="FNB66" s="1349"/>
      <c r="FNC66" s="1349"/>
      <c r="FND66" s="1349"/>
      <c r="FNE66" s="1349"/>
      <c r="FNF66" s="1349"/>
      <c r="FNG66" s="1349"/>
      <c r="FNH66" s="1349"/>
      <c r="FNI66" s="1349"/>
      <c r="FNJ66" s="1349"/>
      <c r="FNK66" s="1349"/>
      <c r="FNL66" s="1349"/>
      <c r="FNM66" s="1349"/>
      <c r="FNN66" s="1349"/>
      <c r="FNO66" s="1349"/>
      <c r="FNP66" s="1349"/>
      <c r="FNQ66" s="1349"/>
      <c r="FNR66" s="1349"/>
      <c r="FNS66" s="1349"/>
      <c r="FNT66" s="1349"/>
      <c r="FNU66" s="1349"/>
      <c r="FNV66" s="1349"/>
      <c r="FNW66" s="1349"/>
      <c r="FNX66" s="1349"/>
      <c r="FNY66" s="1349"/>
      <c r="FNZ66" s="1349"/>
      <c r="FOA66" s="1349"/>
      <c r="FOB66" s="1349"/>
      <c r="FOC66" s="1349"/>
      <c r="FOD66" s="1349"/>
      <c r="FOE66" s="1349"/>
      <c r="FOF66" s="1349"/>
      <c r="FOG66" s="1349"/>
      <c r="FOH66" s="1349"/>
      <c r="FOI66" s="1349"/>
      <c r="FOJ66" s="1349"/>
      <c r="FOK66" s="1349"/>
      <c r="FOL66" s="1349"/>
      <c r="FOM66" s="1349"/>
      <c r="FON66" s="1349"/>
      <c r="FOO66" s="1349"/>
      <c r="FOP66" s="1349"/>
      <c r="FOQ66" s="1349"/>
      <c r="FOR66" s="1349"/>
      <c r="FOS66" s="1349"/>
      <c r="FOT66" s="1349"/>
      <c r="FOU66" s="1349"/>
      <c r="FOV66" s="1349"/>
      <c r="FOW66" s="1349"/>
      <c r="FOX66" s="1349"/>
      <c r="FOY66" s="1349"/>
      <c r="FOZ66" s="1349"/>
      <c r="FPA66" s="1349"/>
      <c r="FPB66" s="1349"/>
      <c r="FPC66" s="1349"/>
      <c r="FPD66" s="1349"/>
      <c r="FPE66" s="1349"/>
      <c r="FPF66" s="1349"/>
      <c r="FPG66" s="1349"/>
      <c r="FPH66" s="1349"/>
      <c r="FPI66" s="1349"/>
      <c r="FPJ66" s="1349"/>
      <c r="FPK66" s="1349"/>
      <c r="FPL66" s="1349"/>
      <c r="FPM66" s="1349"/>
      <c r="FPN66" s="1349"/>
      <c r="FPO66" s="1349"/>
      <c r="FPP66" s="1349"/>
      <c r="FPQ66" s="1349"/>
      <c r="FPR66" s="1349"/>
      <c r="FPS66" s="1349"/>
      <c r="FPT66" s="1349"/>
      <c r="FPU66" s="1349"/>
      <c r="FPV66" s="1349"/>
      <c r="FPW66" s="1349"/>
      <c r="FPX66" s="1349"/>
      <c r="FPY66" s="1349"/>
      <c r="FPZ66" s="1349"/>
      <c r="FQA66" s="1349"/>
      <c r="FQB66" s="1349"/>
      <c r="FQC66" s="1349"/>
      <c r="FQD66" s="1349"/>
      <c r="FQE66" s="1349"/>
      <c r="FQF66" s="1349"/>
      <c r="FQG66" s="1349"/>
      <c r="FQH66" s="1349"/>
      <c r="FQI66" s="1349"/>
      <c r="FQJ66" s="1349"/>
      <c r="FQK66" s="1349"/>
      <c r="FQL66" s="1349"/>
      <c r="FQM66" s="1349"/>
      <c r="FQN66" s="1349"/>
      <c r="FQO66" s="1349"/>
      <c r="FQP66" s="1349"/>
      <c r="FQQ66" s="1349"/>
      <c r="FQR66" s="1349"/>
      <c r="FQS66" s="1349"/>
      <c r="FQT66" s="1349"/>
      <c r="FQU66" s="1349"/>
      <c r="FQV66" s="1349"/>
      <c r="FQW66" s="1349"/>
      <c r="FQX66" s="1349"/>
      <c r="FQY66" s="1349"/>
      <c r="FQZ66" s="1349"/>
      <c r="FRA66" s="1349"/>
      <c r="FRB66" s="1349"/>
      <c r="FRC66" s="1349"/>
      <c r="FRD66" s="1349"/>
      <c r="FRE66" s="1349"/>
      <c r="FRF66" s="1349"/>
      <c r="FRG66" s="1349"/>
      <c r="FRH66" s="1349"/>
      <c r="FRI66" s="1349"/>
      <c r="FRJ66" s="1349"/>
      <c r="FRK66" s="1349"/>
      <c r="FRL66" s="1349"/>
      <c r="FRM66" s="1349"/>
      <c r="FRN66" s="1349"/>
      <c r="FRO66" s="1349"/>
      <c r="FRP66" s="1349"/>
      <c r="FRQ66" s="1349"/>
      <c r="FRR66" s="1349"/>
      <c r="FRS66" s="1349"/>
      <c r="FRT66" s="1349"/>
      <c r="FRU66" s="1349"/>
      <c r="FRV66" s="1349"/>
      <c r="FRW66" s="1349"/>
      <c r="FRX66" s="1349"/>
      <c r="FRY66" s="1349"/>
      <c r="FRZ66" s="1349"/>
      <c r="FSA66" s="1349"/>
      <c r="FSB66" s="1349"/>
      <c r="FSC66" s="1349"/>
      <c r="FSD66" s="1349"/>
      <c r="FSE66" s="1349"/>
      <c r="FSF66" s="1349"/>
      <c r="FSG66" s="1349"/>
      <c r="FSH66" s="1349"/>
      <c r="FSI66" s="1349"/>
      <c r="FSJ66" s="1349"/>
      <c r="FSK66" s="1349"/>
      <c r="FSL66" s="1349"/>
      <c r="FSM66" s="1349"/>
      <c r="FSN66" s="1349"/>
      <c r="FSO66" s="1349"/>
      <c r="FSP66" s="1349"/>
      <c r="FSQ66" s="1349"/>
      <c r="FSR66" s="1349"/>
      <c r="FSS66" s="1349"/>
      <c r="FST66" s="1349"/>
      <c r="FSU66" s="1349"/>
      <c r="FSV66" s="1349"/>
      <c r="FSW66" s="1349"/>
      <c r="FSX66" s="1349"/>
      <c r="FSY66" s="1349"/>
      <c r="FSZ66" s="1349"/>
      <c r="FTA66" s="1349"/>
      <c r="FTB66" s="1349"/>
      <c r="FTC66" s="1349"/>
      <c r="FTD66" s="1349"/>
      <c r="FTE66" s="1349"/>
      <c r="FTF66" s="1349"/>
      <c r="FTG66" s="1349"/>
      <c r="FTH66" s="1349"/>
      <c r="FTI66" s="1349"/>
      <c r="FTJ66" s="1349"/>
      <c r="FTK66" s="1349"/>
      <c r="FTL66" s="1349"/>
      <c r="FTM66" s="1349"/>
      <c r="FTN66" s="1349"/>
      <c r="FTO66" s="1349"/>
      <c r="FTP66" s="1349"/>
      <c r="FTQ66" s="1349"/>
      <c r="FTR66" s="1349"/>
      <c r="FTS66" s="1349"/>
      <c r="FTT66" s="1349"/>
      <c r="FTU66" s="1349"/>
      <c r="FTV66" s="1349"/>
      <c r="FTW66" s="1349"/>
      <c r="FTX66" s="1349"/>
      <c r="FTY66" s="1349"/>
      <c r="FTZ66" s="1349"/>
      <c r="FUA66" s="1349"/>
      <c r="FUB66" s="1349"/>
      <c r="FUC66" s="1349"/>
      <c r="FUD66" s="1349"/>
      <c r="FUE66" s="1349"/>
      <c r="FUF66" s="1349"/>
      <c r="FUG66" s="1349"/>
      <c r="FUH66" s="1349"/>
      <c r="FUI66" s="1349"/>
      <c r="FUJ66" s="1349"/>
      <c r="FUK66" s="1349"/>
      <c r="FUL66" s="1349"/>
      <c r="FUM66" s="1349"/>
      <c r="FUN66" s="1349"/>
      <c r="FUO66" s="1349"/>
      <c r="FUP66" s="1349"/>
      <c r="FUQ66" s="1349"/>
      <c r="FUR66" s="1349"/>
      <c r="FUS66" s="1349"/>
      <c r="FUT66" s="1349"/>
      <c r="FUU66" s="1349"/>
      <c r="FUV66" s="1349"/>
      <c r="FUW66" s="1349"/>
      <c r="FUX66" s="1349"/>
      <c r="FUY66" s="1349"/>
      <c r="FUZ66" s="1349"/>
      <c r="FVA66" s="1349"/>
      <c r="FVB66" s="1349"/>
      <c r="FVC66" s="1349"/>
      <c r="FVD66" s="1349"/>
      <c r="FVE66" s="1349"/>
      <c r="FVF66" s="1349"/>
      <c r="FVG66" s="1349"/>
      <c r="FVH66" s="1349"/>
      <c r="FVI66" s="1349"/>
      <c r="FVJ66" s="1349"/>
      <c r="FVK66" s="1349"/>
      <c r="FVL66" s="1349"/>
      <c r="FVM66" s="1349"/>
      <c r="FVN66" s="1349"/>
      <c r="FVO66" s="1349"/>
      <c r="FVP66" s="1349"/>
      <c r="FVQ66" s="1349"/>
      <c r="FVR66" s="1349"/>
      <c r="FVS66" s="1349"/>
      <c r="FVT66" s="1349"/>
      <c r="FVU66" s="1349"/>
      <c r="FVV66" s="1349"/>
      <c r="FVW66" s="1349"/>
      <c r="FVX66" s="1349"/>
      <c r="FVY66" s="1349"/>
      <c r="FVZ66" s="1349"/>
      <c r="FWA66" s="1349"/>
      <c r="FWB66" s="1349"/>
      <c r="FWC66" s="1349"/>
      <c r="FWD66" s="1349"/>
      <c r="FWE66" s="1349"/>
      <c r="FWF66" s="1349"/>
      <c r="FWG66" s="1349"/>
      <c r="FWH66" s="1349"/>
      <c r="FWI66" s="1349"/>
      <c r="FWJ66" s="1349"/>
      <c r="FWK66" s="1349"/>
      <c r="FWL66" s="1349"/>
      <c r="FWM66" s="1349"/>
      <c r="FWN66" s="1349"/>
      <c r="FWO66" s="1349"/>
      <c r="FWP66" s="1349"/>
      <c r="FWQ66" s="1349"/>
      <c r="FWR66" s="1349"/>
      <c r="FWS66" s="1349"/>
      <c r="FWT66" s="1349"/>
      <c r="FWU66" s="1349"/>
      <c r="FWV66" s="1349"/>
      <c r="FWW66" s="1349"/>
      <c r="FWX66" s="1349"/>
      <c r="FWY66" s="1349"/>
      <c r="FWZ66" s="1349"/>
      <c r="FXA66" s="1349"/>
      <c r="FXB66" s="1349"/>
      <c r="FXC66" s="1349"/>
      <c r="FXD66" s="1349"/>
      <c r="FXE66" s="1349"/>
      <c r="FXF66" s="1349"/>
      <c r="FXG66" s="1349"/>
      <c r="FXH66" s="1349"/>
      <c r="FXI66" s="1349"/>
      <c r="FXJ66" s="1349"/>
      <c r="FXK66" s="1349"/>
      <c r="FXL66" s="1349"/>
      <c r="FXM66" s="1349"/>
      <c r="FXN66" s="1349"/>
      <c r="FXO66" s="1349"/>
      <c r="FXP66" s="1349"/>
      <c r="FXQ66" s="1349"/>
      <c r="FXR66" s="1349"/>
      <c r="FXS66" s="1349"/>
      <c r="FXT66" s="1349"/>
      <c r="FXU66" s="1349"/>
      <c r="FXV66" s="1349"/>
      <c r="FXW66" s="1349"/>
      <c r="FXX66" s="1349"/>
      <c r="FXY66" s="1349"/>
      <c r="FXZ66" s="1349"/>
      <c r="FYA66" s="1349"/>
      <c r="FYB66" s="1349"/>
      <c r="FYC66" s="1349"/>
      <c r="FYD66" s="1349"/>
      <c r="FYE66" s="1349"/>
      <c r="FYF66" s="1349"/>
      <c r="FYG66" s="1349"/>
      <c r="FYH66" s="1349"/>
      <c r="FYI66" s="1349"/>
      <c r="FYJ66" s="1349"/>
      <c r="FYK66" s="1349"/>
      <c r="FYL66" s="1349"/>
      <c r="FYM66" s="1349"/>
      <c r="FYN66" s="1349"/>
      <c r="FYO66" s="1349"/>
      <c r="FYP66" s="1349"/>
      <c r="FYQ66" s="1349"/>
      <c r="FYR66" s="1349"/>
      <c r="FYS66" s="1349"/>
      <c r="FYT66" s="1349"/>
      <c r="FYU66" s="1349"/>
      <c r="FYV66" s="1349"/>
      <c r="FYW66" s="1349"/>
      <c r="FYX66" s="1349"/>
      <c r="FYY66" s="1349"/>
      <c r="FYZ66" s="1349"/>
      <c r="FZA66" s="1349"/>
      <c r="FZB66" s="1349"/>
      <c r="FZC66" s="1349"/>
      <c r="FZD66" s="1349"/>
      <c r="FZE66" s="1349"/>
      <c r="FZF66" s="1349"/>
      <c r="FZG66" s="1349"/>
      <c r="FZH66" s="1349"/>
      <c r="FZI66" s="1349"/>
      <c r="FZJ66" s="1349"/>
      <c r="FZK66" s="1349"/>
      <c r="FZL66" s="1349"/>
      <c r="FZM66" s="1349"/>
      <c r="FZN66" s="1349"/>
      <c r="FZO66" s="1349"/>
      <c r="FZP66" s="1349"/>
      <c r="FZQ66" s="1349"/>
      <c r="FZR66" s="1349"/>
      <c r="FZS66" s="1349"/>
      <c r="FZT66" s="1349"/>
      <c r="FZU66" s="1349"/>
      <c r="FZV66" s="1349"/>
      <c r="FZW66" s="1349"/>
      <c r="FZX66" s="1349"/>
      <c r="FZY66" s="1349"/>
      <c r="FZZ66" s="1349"/>
      <c r="GAA66" s="1349"/>
      <c r="GAB66" s="1349"/>
      <c r="GAC66" s="1349"/>
      <c r="GAD66" s="1349"/>
      <c r="GAE66" s="1349"/>
      <c r="GAF66" s="1349"/>
      <c r="GAG66" s="1349"/>
      <c r="GAH66" s="1349"/>
      <c r="GAI66" s="1349"/>
      <c r="GAJ66" s="1349"/>
      <c r="GAK66" s="1349"/>
      <c r="GAL66" s="1349"/>
      <c r="GAM66" s="1349"/>
      <c r="GAN66" s="1349"/>
      <c r="GAO66" s="1349"/>
      <c r="GAP66" s="1349"/>
      <c r="GAQ66" s="1349"/>
      <c r="GAR66" s="1349"/>
      <c r="GAS66" s="1349"/>
      <c r="GAT66" s="1349"/>
      <c r="GAU66" s="1349"/>
      <c r="GAV66" s="1349"/>
      <c r="GAW66" s="1349"/>
      <c r="GAX66" s="1349"/>
      <c r="GAY66" s="1349"/>
      <c r="GAZ66" s="1349"/>
      <c r="GBA66" s="1349"/>
      <c r="GBB66" s="1349"/>
      <c r="GBC66" s="1349"/>
      <c r="GBD66" s="1349"/>
      <c r="GBE66" s="1349"/>
      <c r="GBF66" s="1349"/>
      <c r="GBG66" s="1349"/>
      <c r="GBH66" s="1349"/>
      <c r="GBI66" s="1349"/>
      <c r="GBJ66" s="1349"/>
      <c r="GBK66" s="1349"/>
      <c r="GBL66" s="1349"/>
      <c r="GBM66" s="1349"/>
      <c r="GBN66" s="1349"/>
      <c r="GBO66" s="1349"/>
      <c r="GBP66" s="1349"/>
      <c r="GBQ66" s="1349"/>
      <c r="GBR66" s="1349"/>
      <c r="GBS66" s="1349"/>
      <c r="GBT66" s="1349"/>
      <c r="GBU66" s="1349"/>
      <c r="GBV66" s="1349"/>
      <c r="GBW66" s="1349"/>
      <c r="GBX66" s="1349"/>
      <c r="GBY66" s="1349"/>
      <c r="GBZ66" s="1349"/>
      <c r="GCA66" s="1349"/>
      <c r="GCB66" s="1349"/>
      <c r="GCC66" s="1349"/>
      <c r="GCD66" s="1349"/>
      <c r="GCE66" s="1349"/>
      <c r="GCF66" s="1349"/>
      <c r="GCG66" s="1349"/>
      <c r="GCH66" s="1349"/>
      <c r="GCI66" s="1349"/>
      <c r="GCJ66" s="1349"/>
      <c r="GCK66" s="1349"/>
      <c r="GCL66" s="1349"/>
      <c r="GCM66" s="1349"/>
      <c r="GCN66" s="1349"/>
      <c r="GCO66" s="1349"/>
      <c r="GCP66" s="1349"/>
      <c r="GCQ66" s="1349"/>
      <c r="GCR66" s="1349"/>
      <c r="GCS66" s="1349"/>
      <c r="GCT66" s="1349"/>
      <c r="GCU66" s="1349"/>
      <c r="GCV66" s="1349"/>
      <c r="GCW66" s="1349"/>
      <c r="GCX66" s="1349"/>
      <c r="GCY66" s="1349"/>
      <c r="GCZ66" s="1349"/>
      <c r="GDA66" s="1349"/>
      <c r="GDB66" s="1349"/>
      <c r="GDC66" s="1349"/>
      <c r="GDD66" s="1349"/>
      <c r="GDE66" s="1349"/>
      <c r="GDF66" s="1349"/>
      <c r="GDG66" s="1349"/>
      <c r="GDH66" s="1349"/>
      <c r="GDI66" s="1349"/>
      <c r="GDJ66" s="1349"/>
      <c r="GDK66" s="1349"/>
      <c r="GDL66" s="1349"/>
      <c r="GDM66" s="1349"/>
      <c r="GDN66" s="1349"/>
      <c r="GDO66" s="1349"/>
      <c r="GDP66" s="1349"/>
      <c r="GDQ66" s="1349"/>
      <c r="GDR66" s="1349"/>
      <c r="GDS66" s="1349"/>
      <c r="GDT66" s="1349"/>
      <c r="GDU66" s="1349"/>
      <c r="GDV66" s="1349"/>
      <c r="GDW66" s="1349"/>
      <c r="GDX66" s="1349"/>
      <c r="GDY66" s="1349"/>
      <c r="GDZ66" s="1349"/>
      <c r="GEA66" s="1349"/>
      <c r="GEB66" s="1349"/>
      <c r="GEC66" s="1349"/>
      <c r="GED66" s="1349"/>
      <c r="GEE66" s="1349"/>
      <c r="GEF66" s="1349"/>
      <c r="GEG66" s="1349"/>
      <c r="GEH66" s="1349"/>
      <c r="GEI66" s="1349"/>
      <c r="GEJ66" s="1349"/>
      <c r="GEK66" s="1349"/>
      <c r="GEL66" s="1349"/>
      <c r="GEM66" s="1349"/>
      <c r="GEN66" s="1349"/>
      <c r="GEO66" s="1349"/>
      <c r="GEP66" s="1349"/>
      <c r="GEQ66" s="1349"/>
      <c r="GER66" s="1349"/>
      <c r="GES66" s="1349"/>
      <c r="GET66" s="1349"/>
      <c r="GEU66" s="1349"/>
      <c r="GEV66" s="1349"/>
      <c r="GEW66" s="1349"/>
      <c r="GEX66" s="1349"/>
      <c r="GEY66" s="1349"/>
      <c r="GEZ66" s="1349"/>
      <c r="GFA66" s="1349"/>
      <c r="GFB66" s="1349"/>
      <c r="GFC66" s="1349"/>
      <c r="GFD66" s="1349"/>
      <c r="GFE66" s="1349"/>
      <c r="GFF66" s="1349"/>
      <c r="GFG66" s="1349"/>
      <c r="GFH66" s="1349"/>
      <c r="GFI66" s="1349"/>
      <c r="GFJ66" s="1349"/>
      <c r="GFK66" s="1349"/>
      <c r="GFL66" s="1349"/>
      <c r="GFM66" s="1349"/>
      <c r="GFN66" s="1349"/>
      <c r="GFO66" s="1349"/>
      <c r="GFP66" s="1349"/>
      <c r="GFQ66" s="1349"/>
      <c r="GFR66" s="1349"/>
      <c r="GFS66" s="1349"/>
      <c r="GFT66" s="1349"/>
      <c r="GFU66" s="1349"/>
      <c r="GFV66" s="1349"/>
      <c r="GFW66" s="1349"/>
      <c r="GFX66" s="1349"/>
      <c r="GFY66" s="1349"/>
      <c r="GFZ66" s="1349"/>
      <c r="GGA66" s="1349"/>
      <c r="GGB66" s="1349"/>
      <c r="GGC66" s="1349"/>
      <c r="GGD66" s="1349"/>
      <c r="GGE66" s="1349"/>
      <c r="GGF66" s="1349"/>
      <c r="GGG66" s="1349"/>
      <c r="GGH66" s="1349"/>
      <c r="GGI66" s="1349"/>
      <c r="GGJ66" s="1349"/>
      <c r="GGK66" s="1349"/>
      <c r="GGL66" s="1349"/>
      <c r="GGM66" s="1349"/>
      <c r="GGN66" s="1349"/>
      <c r="GGO66" s="1349"/>
      <c r="GGP66" s="1349"/>
      <c r="GGQ66" s="1349"/>
      <c r="GGR66" s="1349"/>
      <c r="GGS66" s="1349"/>
      <c r="GGT66" s="1349"/>
      <c r="GGU66" s="1349"/>
      <c r="GGV66" s="1349"/>
      <c r="GGW66" s="1349"/>
      <c r="GGX66" s="1349"/>
      <c r="GGY66" s="1349"/>
      <c r="GGZ66" s="1349"/>
      <c r="GHA66" s="1349"/>
      <c r="GHB66" s="1349"/>
      <c r="GHC66" s="1349"/>
      <c r="GHD66" s="1349"/>
      <c r="GHE66" s="1349"/>
      <c r="GHF66" s="1349"/>
      <c r="GHG66" s="1349"/>
      <c r="GHH66" s="1349"/>
      <c r="GHI66" s="1349"/>
      <c r="GHJ66" s="1349"/>
      <c r="GHK66" s="1349"/>
      <c r="GHL66" s="1349"/>
      <c r="GHM66" s="1349"/>
      <c r="GHN66" s="1349"/>
      <c r="GHO66" s="1349"/>
      <c r="GHP66" s="1349"/>
      <c r="GHQ66" s="1349"/>
      <c r="GHR66" s="1349"/>
      <c r="GHS66" s="1349"/>
      <c r="GHT66" s="1349"/>
      <c r="GHU66" s="1349"/>
      <c r="GHV66" s="1349"/>
      <c r="GHW66" s="1349"/>
      <c r="GHX66" s="1349"/>
      <c r="GHY66" s="1349"/>
      <c r="GHZ66" s="1349"/>
      <c r="GIA66" s="1349"/>
      <c r="GIB66" s="1349"/>
      <c r="GIC66" s="1349"/>
      <c r="GID66" s="1349"/>
      <c r="GIE66" s="1349"/>
      <c r="GIF66" s="1349"/>
      <c r="GIG66" s="1349"/>
      <c r="GIH66" s="1349"/>
      <c r="GII66" s="1349"/>
      <c r="GIJ66" s="1349"/>
      <c r="GIK66" s="1349"/>
      <c r="GIL66" s="1349"/>
      <c r="GIM66" s="1349"/>
      <c r="GIN66" s="1349"/>
      <c r="GIO66" s="1349"/>
      <c r="GIP66" s="1349"/>
      <c r="GIQ66" s="1349"/>
      <c r="GIR66" s="1349"/>
      <c r="GIS66" s="1349"/>
      <c r="GIT66" s="1349"/>
      <c r="GIU66" s="1349"/>
      <c r="GIV66" s="1349"/>
      <c r="GIW66" s="1349"/>
      <c r="GIX66" s="1349"/>
      <c r="GIY66" s="1349"/>
      <c r="GIZ66" s="1349"/>
      <c r="GJA66" s="1349"/>
      <c r="GJB66" s="1349"/>
      <c r="GJC66" s="1349"/>
      <c r="GJD66" s="1349"/>
      <c r="GJE66" s="1349"/>
      <c r="GJF66" s="1349"/>
      <c r="GJG66" s="1349"/>
      <c r="GJH66" s="1349"/>
      <c r="GJI66" s="1349"/>
      <c r="GJJ66" s="1349"/>
      <c r="GJK66" s="1349"/>
      <c r="GJL66" s="1349"/>
      <c r="GJM66" s="1349"/>
      <c r="GJN66" s="1349"/>
      <c r="GJO66" s="1349"/>
      <c r="GJP66" s="1349"/>
      <c r="GJQ66" s="1349"/>
      <c r="GJR66" s="1349"/>
      <c r="GJS66" s="1349"/>
      <c r="GJT66" s="1349"/>
      <c r="GJU66" s="1349"/>
      <c r="GJV66" s="1349"/>
      <c r="GJW66" s="1349"/>
      <c r="GJX66" s="1349"/>
      <c r="GJY66" s="1349"/>
      <c r="GJZ66" s="1349"/>
      <c r="GKA66" s="1349"/>
      <c r="GKB66" s="1349"/>
      <c r="GKC66" s="1349"/>
      <c r="GKD66" s="1349"/>
      <c r="GKE66" s="1349"/>
      <c r="GKF66" s="1349"/>
      <c r="GKG66" s="1349"/>
      <c r="GKH66" s="1349"/>
      <c r="GKI66" s="1349"/>
      <c r="GKJ66" s="1349"/>
      <c r="GKK66" s="1349"/>
      <c r="GKL66" s="1349"/>
      <c r="GKM66" s="1349"/>
      <c r="GKN66" s="1349"/>
      <c r="GKO66" s="1349"/>
      <c r="GKP66" s="1349"/>
      <c r="GKQ66" s="1349"/>
      <c r="GKR66" s="1349"/>
      <c r="GKS66" s="1349"/>
      <c r="GKT66" s="1349"/>
      <c r="GKU66" s="1349"/>
      <c r="GKV66" s="1349"/>
      <c r="GKW66" s="1349"/>
      <c r="GKX66" s="1349"/>
      <c r="GKY66" s="1349"/>
      <c r="GKZ66" s="1349"/>
      <c r="GLA66" s="1349"/>
      <c r="GLB66" s="1349"/>
      <c r="GLC66" s="1349"/>
      <c r="GLD66" s="1349"/>
      <c r="GLE66" s="1349"/>
      <c r="GLF66" s="1349"/>
      <c r="GLG66" s="1349"/>
      <c r="GLH66" s="1349"/>
      <c r="GLI66" s="1349"/>
      <c r="GLJ66" s="1349"/>
      <c r="GLK66" s="1349"/>
      <c r="GLL66" s="1349"/>
      <c r="GLM66" s="1349"/>
      <c r="GLN66" s="1349"/>
      <c r="GLO66" s="1349"/>
      <c r="GLP66" s="1349"/>
      <c r="GLQ66" s="1349"/>
      <c r="GLR66" s="1349"/>
      <c r="GLS66" s="1349"/>
      <c r="GLT66" s="1349"/>
      <c r="GLU66" s="1349"/>
      <c r="GLV66" s="1349"/>
      <c r="GLW66" s="1349"/>
      <c r="GLX66" s="1349"/>
      <c r="GLY66" s="1349"/>
      <c r="GLZ66" s="1349"/>
      <c r="GMA66" s="1349"/>
      <c r="GMB66" s="1349"/>
      <c r="GMC66" s="1349"/>
      <c r="GMD66" s="1349"/>
      <c r="GME66" s="1349"/>
      <c r="GMF66" s="1349"/>
      <c r="GMG66" s="1349"/>
      <c r="GMH66" s="1349"/>
      <c r="GMI66" s="1349"/>
      <c r="GMJ66" s="1349"/>
      <c r="GMK66" s="1349"/>
      <c r="GML66" s="1349"/>
      <c r="GMM66" s="1349"/>
      <c r="GMN66" s="1349"/>
      <c r="GMO66" s="1349"/>
      <c r="GMP66" s="1349"/>
      <c r="GMQ66" s="1349"/>
      <c r="GMR66" s="1349"/>
      <c r="GMS66" s="1349"/>
      <c r="GMT66" s="1349"/>
      <c r="GMU66" s="1349"/>
      <c r="GMV66" s="1349"/>
      <c r="GMW66" s="1349"/>
      <c r="GMX66" s="1349"/>
      <c r="GMY66" s="1349"/>
      <c r="GMZ66" s="1349"/>
      <c r="GNA66" s="1349"/>
      <c r="GNB66" s="1349"/>
      <c r="GNC66" s="1349"/>
      <c r="GND66" s="1349"/>
      <c r="GNE66" s="1349"/>
      <c r="GNF66" s="1349"/>
      <c r="GNG66" s="1349"/>
      <c r="GNH66" s="1349"/>
      <c r="GNI66" s="1349"/>
      <c r="GNJ66" s="1349"/>
      <c r="GNK66" s="1349"/>
      <c r="GNL66" s="1349"/>
      <c r="GNM66" s="1349"/>
      <c r="GNN66" s="1349"/>
      <c r="GNO66" s="1349"/>
      <c r="GNP66" s="1349"/>
      <c r="GNQ66" s="1349"/>
      <c r="GNR66" s="1349"/>
      <c r="GNS66" s="1349"/>
      <c r="GNT66" s="1349"/>
      <c r="GNU66" s="1349"/>
      <c r="GNV66" s="1349"/>
      <c r="GNW66" s="1349"/>
      <c r="GNX66" s="1349"/>
      <c r="GNY66" s="1349"/>
      <c r="GNZ66" s="1349"/>
      <c r="GOA66" s="1349"/>
      <c r="GOB66" s="1349"/>
      <c r="GOC66" s="1349"/>
      <c r="GOD66" s="1349"/>
      <c r="GOE66" s="1349"/>
      <c r="GOF66" s="1349"/>
      <c r="GOG66" s="1349"/>
      <c r="GOH66" s="1349"/>
      <c r="GOI66" s="1349"/>
      <c r="GOJ66" s="1349"/>
      <c r="GOK66" s="1349"/>
      <c r="GOL66" s="1349"/>
      <c r="GOM66" s="1349"/>
      <c r="GON66" s="1349"/>
      <c r="GOO66" s="1349"/>
      <c r="GOP66" s="1349"/>
      <c r="GOQ66" s="1349"/>
      <c r="GOR66" s="1349"/>
      <c r="GOS66" s="1349"/>
      <c r="GOT66" s="1349"/>
      <c r="GOU66" s="1349"/>
      <c r="GOV66" s="1349"/>
      <c r="GOW66" s="1349"/>
      <c r="GOX66" s="1349"/>
      <c r="GOY66" s="1349"/>
      <c r="GOZ66" s="1349"/>
      <c r="GPA66" s="1349"/>
      <c r="GPB66" s="1349"/>
      <c r="GPC66" s="1349"/>
      <c r="GPD66" s="1349"/>
      <c r="GPE66" s="1349"/>
      <c r="GPF66" s="1349"/>
      <c r="GPG66" s="1349"/>
      <c r="GPH66" s="1349"/>
      <c r="GPI66" s="1349"/>
      <c r="GPJ66" s="1349"/>
      <c r="GPK66" s="1349"/>
      <c r="GPL66" s="1349"/>
      <c r="GPM66" s="1349"/>
      <c r="GPN66" s="1349"/>
      <c r="GPO66" s="1349"/>
      <c r="GPP66" s="1349"/>
      <c r="GPQ66" s="1349"/>
      <c r="GPR66" s="1349"/>
      <c r="GPS66" s="1349"/>
      <c r="GPT66" s="1349"/>
      <c r="GPU66" s="1349"/>
      <c r="GPV66" s="1349"/>
      <c r="GPW66" s="1349"/>
      <c r="GPX66" s="1349"/>
      <c r="GPY66" s="1349"/>
      <c r="GPZ66" s="1349"/>
      <c r="GQA66" s="1349"/>
      <c r="GQB66" s="1349"/>
      <c r="GQC66" s="1349"/>
      <c r="GQD66" s="1349"/>
      <c r="GQE66" s="1349"/>
      <c r="GQF66" s="1349"/>
      <c r="GQG66" s="1349"/>
      <c r="GQH66" s="1349"/>
      <c r="GQI66" s="1349"/>
      <c r="GQJ66" s="1349"/>
      <c r="GQK66" s="1349"/>
      <c r="GQL66" s="1349"/>
      <c r="GQM66" s="1349"/>
      <c r="GQN66" s="1349"/>
      <c r="GQO66" s="1349"/>
      <c r="GQP66" s="1349"/>
      <c r="GQQ66" s="1349"/>
      <c r="GQR66" s="1349"/>
      <c r="GQS66" s="1349"/>
      <c r="GQT66" s="1349"/>
      <c r="GQU66" s="1349"/>
      <c r="GQV66" s="1349"/>
      <c r="GQW66" s="1349"/>
      <c r="GQX66" s="1349"/>
      <c r="GQY66" s="1349"/>
      <c r="GQZ66" s="1349"/>
      <c r="GRA66" s="1349"/>
      <c r="GRB66" s="1349"/>
      <c r="GRC66" s="1349"/>
      <c r="GRD66" s="1349"/>
      <c r="GRE66" s="1349"/>
      <c r="GRF66" s="1349"/>
      <c r="GRG66" s="1349"/>
      <c r="GRH66" s="1349"/>
      <c r="GRI66" s="1349"/>
      <c r="GRJ66" s="1349"/>
      <c r="GRK66" s="1349"/>
      <c r="GRL66" s="1349"/>
      <c r="GRM66" s="1349"/>
      <c r="GRN66" s="1349"/>
      <c r="GRO66" s="1349"/>
      <c r="GRP66" s="1349"/>
      <c r="GRQ66" s="1349"/>
      <c r="GRR66" s="1349"/>
      <c r="GRS66" s="1349"/>
      <c r="GRT66" s="1349"/>
      <c r="GRU66" s="1349"/>
      <c r="GRV66" s="1349"/>
      <c r="GRW66" s="1349"/>
      <c r="GRX66" s="1349"/>
      <c r="GRY66" s="1349"/>
      <c r="GRZ66" s="1349"/>
      <c r="GSA66" s="1349"/>
      <c r="GSB66" s="1349"/>
      <c r="GSC66" s="1349"/>
      <c r="GSD66" s="1349"/>
      <c r="GSE66" s="1349"/>
      <c r="GSF66" s="1349"/>
      <c r="GSG66" s="1349"/>
      <c r="GSH66" s="1349"/>
      <c r="GSI66" s="1349"/>
      <c r="GSJ66" s="1349"/>
      <c r="GSK66" s="1349"/>
      <c r="GSL66" s="1349"/>
      <c r="GSM66" s="1349"/>
      <c r="GSN66" s="1349"/>
      <c r="GSO66" s="1349"/>
      <c r="GSP66" s="1349"/>
      <c r="GSQ66" s="1349"/>
      <c r="GSR66" s="1349"/>
      <c r="GSS66" s="1349"/>
      <c r="GST66" s="1349"/>
      <c r="GSU66" s="1349"/>
      <c r="GSV66" s="1349"/>
      <c r="GSW66" s="1349"/>
      <c r="GSX66" s="1349"/>
      <c r="GSY66" s="1349"/>
      <c r="GSZ66" s="1349"/>
      <c r="GTA66" s="1349"/>
      <c r="GTB66" s="1349"/>
      <c r="GTC66" s="1349"/>
      <c r="GTD66" s="1349"/>
      <c r="GTE66" s="1349"/>
      <c r="GTF66" s="1349"/>
      <c r="GTG66" s="1349"/>
      <c r="GTH66" s="1349"/>
      <c r="GTI66" s="1349"/>
      <c r="GTJ66" s="1349"/>
      <c r="GTK66" s="1349"/>
      <c r="GTL66" s="1349"/>
      <c r="GTM66" s="1349"/>
      <c r="GTN66" s="1349"/>
      <c r="GTO66" s="1349"/>
      <c r="GTP66" s="1349"/>
      <c r="GTQ66" s="1349"/>
      <c r="GTR66" s="1349"/>
      <c r="GTS66" s="1349"/>
      <c r="GTT66" s="1349"/>
      <c r="GTU66" s="1349"/>
      <c r="GTV66" s="1349"/>
      <c r="GTW66" s="1349"/>
      <c r="GTX66" s="1349"/>
      <c r="GTY66" s="1349"/>
      <c r="GTZ66" s="1349"/>
      <c r="GUA66" s="1349"/>
      <c r="GUB66" s="1349"/>
      <c r="GUC66" s="1349"/>
      <c r="GUD66" s="1349"/>
      <c r="GUE66" s="1349"/>
      <c r="GUF66" s="1349"/>
      <c r="GUG66" s="1349"/>
      <c r="GUH66" s="1349"/>
      <c r="GUI66" s="1349"/>
      <c r="GUJ66" s="1349"/>
      <c r="GUK66" s="1349"/>
      <c r="GUL66" s="1349"/>
      <c r="GUM66" s="1349"/>
      <c r="GUN66" s="1349"/>
      <c r="GUO66" s="1349"/>
      <c r="GUP66" s="1349"/>
      <c r="GUQ66" s="1349"/>
      <c r="GUR66" s="1349"/>
      <c r="GUS66" s="1349"/>
      <c r="GUT66" s="1349"/>
      <c r="GUU66" s="1349"/>
      <c r="GUV66" s="1349"/>
      <c r="GUW66" s="1349"/>
      <c r="GUX66" s="1349"/>
      <c r="GUY66" s="1349"/>
      <c r="GUZ66" s="1349"/>
      <c r="GVA66" s="1349"/>
      <c r="GVB66" s="1349"/>
      <c r="GVC66" s="1349"/>
      <c r="GVD66" s="1349"/>
      <c r="GVE66" s="1349"/>
      <c r="GVF66" s="1349"/>
      <c r="GVG66" s="1349"/>
      <c r="GVH66" s="1349"/>
      <c r="GVI66" s="1349"/>
      <c r="GVJ66" s="1349"/>
      <c r="GVK66" s="1349"/>
      <c r="GVL66" s="1349"/>
      <c r="GVM66" s="1349"/>
      <c r="GVN66" s="1349"/>
      <c r="GVO66" s="1349"/>
      <c r="GVP66" s="1349"/>
      <c r="GVQ66" s="1349"/>
      <c r="GVR66" s="1349"/>
      <c r="GVS66" s="1349"/>
      <c r="GVT66" s="1349"/>
      <c r="GVU66" s="1349"/>
      <c r="GVV66" s="1349"/>
      <c r="GVW66" s="1349"/>
      <c r="GVX66" s="1349"/>
      <c r="GVY66" s="1349"/>
      <c r="GVZ66" s="1349"/>
      <c r="GWA66" s="1349"/>
      <c r="GWB66" s="1349"/>
      <c r="GWC66" s="1349"/>
      <c r="GWD66" s="1349"/>
      <c r="GWE66" s="1349"/>
      <c r="GWF66" s="1349"/>
      <c r="GWG66" s="1349"/>
      <c r="GWH66" s="1349"/>
      <c r="GWI66" s="1349"/>
      <c r="GWJ66" s="1349"/>
      <c r="GWK66" s="1349"/>
      <c r="GWL66" s="1349"/>
      <c r="GWM66" s="1349"/>
      <c r="GWN66" s="1349"/>
      <c r="GWO66" s="1349"/>
      <c r="GWP66" s="1349"/>
      <c r="GWQ66" s="1349"/>
      <c r="GWR66" s="1349"/>
      <c r="GWS66" s="1349"/>
      <c r="GWT66" s="1349"/>
      <c r="GWU66" s="1349"/>
      <c r="GWV66" s="1349"/>
      <c r="GWW66" s="1349"/>
      <c r="GWX66" s="1349"/>
      <c r="GWY66" s="1349"/>
      <c r="GWZ66" s="1349"/>
      <c r="GXA66" s="1349"/>
      <c r="GXB66" s="1349"/>
      <c r="GXC66" s="1349"/>
      <c r="GXD66" s="1349"/>
      <c r="GXE66" s="1349"/>
      <c r="GXF66" s="1349"/>
      <c r="GXG66" s="1349"/>
      <c r="GXH66" s="1349"/>
      <c r="GXI66" s="1349"/>
      <c r="GXJ66" s="1349"/>
      <c r="GXK66" s="1349"/>
      <c r="GXL66" s="1349"/>
      <c r="GXM66" s="1349"/>
      <c r="GXN66" s="1349"/>
      <c r="GXO66" s="1349"/>
      <c r="GXP66" s="1349"/>
      <c r="GXQ66" s="1349"/>
      <c r="GXR66" s="1349"/>
      <c r="GXS66" s="1349"/>
      <c r="GXT66" s="1349"/>
      <c r="GXU66" s="1349"/>
      <c r="GXV66" s="1349"/>
      <c r="GXW66" s="1349"/>
      <c r="GXX66" s="1349"/>
      <c r="GXY66" s="1349"/>
      <c r="GXZ66" s="1349"/>
      <c r="GYA66" s="1349"/>
      <c r="GYB66" s="1349"/>
      <c r="GYC66" s="1349"/>
      <c r="GYD66" s="1349"/>
      <c r="GYE66" s="1349"/>
      <c r="GYF66" s="1349"/>
      <c r="GYG66" s="1349"/>
      <c r="GYH66" s="1349"/>
      <c r="GYI66" s="1349"/>
      <c r="GYJ66" s="1349"/>
      <c r="GYK66" s="1349"/>
      <c r="GYL66" s="1349"/>
      <c r="GYM66" s="1349"/>
      <c r="GYN66" s="1349"/>
      <c r="GYO66" s="1349"/>
      <c r="GYP66" s="1349"/>
      <c r="GYQ66" s="1349"/>
      <c r="GYR66" s="1349"/>
      <c r="GYS66" s="1349"/>
      <c r="GYT66" s="1349"/>
      <c r="GYU66" s="1349"/>
      <c r="GYV66" s="1349"/>
      <c r="GYW66" s="1349"/>
      <c r="GYX66" s="1349"/>
      <c r="GYY66" s="1349"/>
      <c r="GYZ66" s="1349"/>
      <c r="GZA66" s="1349"/>
      <c r="GZB66" s="1349"/>
      <c r="GZC66" s="1349"/>
      <c r="GZD66" s="1349"/>
      <c r="GZE66" s="1349"/>
      <c r="GZF66" s="1349"/>
      <c r="GZG66" s="1349"/>
      <c r="GZH66" s="1349"/>
      <c r="GZI66" s="1349"/>
      <c r="GZJ66" s="1349"/>
      <c r="GZK66" s="1349"/>
      <c r="GZL66" s="1349"/>
      <c r="GZM66" s="1349"/>
      <c r="GZN66" s="1349"/>
      <c r="GZO66" s="1349"/>
      <c r="GZP66" s="1349"/>
      <c r="GZQ66" s="1349"/>
      <c r="GZR66" s="1349"/>
      <c r="GZS66" s="1349"/>
      <c r="GZT66" s="1349"/>
      <c r="GZU66" s="1349"/>
      <c r="GZV66" s="1349"/>
      <c r="GZW66" s="1349"/>
      <c r="GZX66" s="1349"/>
      <c r="GZY66" s="1349"/>
      <c r="GZZ66" s="1349"/>
      <c r="HAA66" s="1349"/>
      <c r="HAB66" s="1349"/>
      <c r="HAC66" s="1349"/>
      <c r="HAD66" s="1349"/>
      <c r="HAE66" s="1349"/>
      <c r="HAF66" s="1349"/>
      <c r="HAG66" s="1349"/>
      <c r="HAH66" s="1349"/>
      <c r="HAI66" s="1349"/>
      <c r="HAJ66" s="1349"/>
      <c r="HAK66" s="1349"/>
      <c r="HAL66" s="1349"/>
      <c r="HAM66" s="1349"/>
      <c r="HAN66" s="1349"/>
      <c r="HAO66" s="1349"/>
      <c r="HAP66" s="1349"/>
      <c r="HAQ66" s="1349"/>
      <c r="HAR66" s="1349"/>
      <c r="HAS66" s="1349"/>
      <c r="HAT66" s="1349"/>
      <c r="HAU66" s="1349"/>
      <c r="HAV66" s="1349"/>
      <c r="HAW66" s="1349"/>
      <c r="HAX66" s="1349"/>
      <c r="HAY66" s="1349"/>
      <c r="HAZ66" s="1349"/>
      <c r="HBA66" s="1349"/>
      <c r="HBB66" s="1349"/>
      <c r="HBC66" s="1349"/>
      <c r="HBD66" s="1349"/>
      <c r="HBE66" s="1349"/>
      <c r="HBF66" s="1349"/>
      <c r="HBG66" s="1349"/>
      <c r="HBH66" s="1349"/>
      <c r="HBI66" s="1349"/>
      <c r="HBJ66" s="1349"/>
      <c r="HBK66" s="1349"/>
      <c r="HBL66" s="1349"/>
      <c r="HBM66" s="1349"/>
      <c r="HBN66" s="1349"/>
      <c r="HBO66" s="1349"/>
      <c r="HBP66" s="1349"/>
      <c r="HBQ66" s="1349"/>
      <c r="HBR66" s="1349"/>
      <c r="HBS66" s="1349"/>
      <c r="HBT66" s="1349"/>
      <c r="HBU66" s="1349"/>
      <c r="HBV66" s="1349"/>
      <c r="HBW66" s="1349"/>
      <c r="HBX66" s="1349"/>
      <c r="HBY66" s="1349"/>
      <c r="HBZ66" s="1349"/>
      <c r="HCA66" s="1349"/>
      <c r="HCB66" s="1349"/>
      <c r="HCC66" s="1349"/>
      <c r="HCD66" s="1349"/>
      <c r="HCE66" s="1349"/>
      <c r="HCF66" s="1349"/>
      <c r="HCG66" s="1349"/>
      <c r="HCH66" s="1349"/>
      <c r="HCI66" s="1349"/>
      <c r="HCJ66" s="1349"/>
      <c r="HCK66" s="1349"/>
      <c r="HCL66" s="1349"/>
      <c r="HCM66" s="1349"/>
      <c r="HCN66" s="1349"/>
      <c r="HCO66" s="1349"/>
      <c r="HCP66" s="1349"/>
      <c r="HCQ66" s="1349"/>
      <c r="HCR66" s="1349"/>
      <c r="HCS66" s="1349"/>
      <c r="HCT66" s="1349"/>
      <c r="HCU66" s="1349"/>
      <c r="HCV66" s="1349"/>
      <c r="HCW66" s="1349"/>
      <c r="HCX66" s="1349"/>
      <c r="HCY66" s="1349"/>
      <c r="HCZ66" s="1349"/>
      <c r="HDA66" s="1349"/>
      <c r="HDB66" s="1349"/>
      <c r="HDC66" s="1349"/>
      <c r="HDD66" s="1349"/>
      <c r="HDE66" s="1349"/>
      <c r="HDF66" s="1349"/>
      <c r="HDG66" s="1349"/>
      <c r="HDH66" s="1349"/>
      <c r="HDI66" s="1349"/>
      <c r="HDJ66" s="1349"/>
      <c r="HDK66" s="1349"/>
      <c r="HDL66" s="1349"/>
      <c r="HDM66" s="1349"/>
      <c r="HDN66" s="1349"/>
      <c r="HDO66" s="1349"/>
      <c r="HDP66" s="1349"/>
      <c r="HDQ66" s="1349"/>
      <c r="HDR66" s="1349"/>
      <c r="HDS66" s="1349"/>
      <c r="HDT66" s="1349"/>
      <c r="HDU66" s="1349"/>
      <c r="HDV66" s="1349"/>
      <c r="HDW66" s="1349"/>
      <c r="HDX66" s="1349"/>
      <c r="HDY66" s="1349"/>
      <c r="HDZ66" s="1349"/>
      <c r="HEA66" s="1349"/>
      <c r="HEB66" s="1349"/>
      <c r="HEC66" s="1349"/>
      <c r="HED66" s="1349"/>
      <c r="HEE66" s="1349"/>
      <c r="HEF66" s="1349"/>
      <c r="HEG66" s="1349"/>
      <c r="HEH66" s="1349"/>
      <c r="HEI66" s="1349"/>
      <c r="HEJ66" s="1349"/>
      <c r="HEK66" s="1349"/>
      <c r="HEL66" s="1349"/>
      <c r="HEM66" s="1349"/>
      <c r="HEN66" s="1349"/>
      <c r="HEO66" s="1349"/>
      <c r="HEP66" s="1349"/>
      <c r="HEQ66" s="1349"/>
      <c r="HER66" s="1349"/>
      <c r="HES66" s="1349"/>
      <c r="HET66" s="1349"/>
      <c r="HEU66" s="1349"/>
      <c r="HEV66" s="1349"/>
      <c r="HEW66" s="1349"/>
      <c r="HEX66" s="1349"/>
      <c r="HEY66" s="1349"/>
      <c r="HEZ66" s="1349"/>
      <c r="HFA66" s="1349"/>
      <c r="HFB66" s="1349"/>
      <c r="HFC66" s="1349"/>
      <c r="HFD66" s="1349"/>
      <c r="HFE66" s="1349"/>
      <c r="HFF66" s="1349"/>
      <c r="HFG66" s="1349"/>
      <c r="HFH66" s="1349"/>
      <c r="HFI66" s="1349"/>
      <c r="HFJ66" s="1349"/>
      <c r="HFK66" s="1349"/>
      <c r="HFL66" s="1349"/>
      <c r="HFM66" s="1349"/>
      <c r="HFN66" s="1349"/>
      <c r="HFO66" s="1349"/>
      <c r="HFP66" s="1349"/>
      <c r="HFQ66" s="1349"/>
      <c r="HFR66" s="1349"/>
      <c r="HFS66" s="1349"/>
      <c r="HFT66" s="1349"/>
      <c r="HFU66" s="1349"/>
      <c r="HFV66" s="1349"/>
      <c r="HFW66" s="1349"/>
      <c r="HFX66" s="1349"/>
      <c r="HFY66" s="1349"/>
      <c r="HFZ66" s="1349"/>
      <c r="HGA66" s="1349"/>
      <c r="HGB66" s="1349"/>
      <c r="HGC66" s="1349"/>
      <c r="HGD66" s="1349"/>
      <c r="HGE66" s="1349"/>
      <c r="HGF66" s="1349"/>
      <c r="HGG66" s="1349"/>
      <c r="HGH66" s="1349"/>
      <c r="HGI66" s="1349"/>
      <c r="HGJ66" s="1349"/>
      <c r="HGK66" s="1349"/>
      <c r="HGL66" s="1349"/>
      <c r="HGM66" s="1349"/>
      <c r="HGN66" s="1349"/>
      <c r="HGO66" s="1349"/>
      <c r="HGP66" s="1349"/>
      <c r="HGQ66" s="1349"/>
      <c r="HGR66" s="1349"/>
      <c r="HGS66" s="1349"/>
      <c r="HGT66" s="1349"/>
      <c r="HGU66" s="1349"/>
      <c r="HGV66" s="1349"/>
      <c r="HGW66" s="1349"/>
      <c r="HGX66" s="1349"/>
      <c r="HGY66" s="1349"/>
      <c r="HGZ66" s="1349"/>
      <c r="HHA66" s="1349"/>
      <c r="HHB66" s="1349"/>
      <c r="HHC66" s="1349"/>
      <c r="HHD66" s="1349"/>
      <c r="HHE66" s="1349"/>
      <c r="HHF66" s="1349"/>
      <c r="HHG66" s="1349"/>
      <c r="HHH66" s="1349"/>
      <c r="HHI66" s="1349"/>
      <c r="HHJ66" s="1349"/>
      <c r="HHK66" s="1349"/>
      <c r="HHL66" s="1349"/>
      <c r="HHM66" s="1349"/>
      <c r="HHN66" s="1349"/>
      <c r="HHO66" s="1349"/>
      <c r="HHP66" s="1349"/>
      <c r="HHQ66" s="1349"/>
      <c r="HHR66" s="1349"/>
      <c r="HHS66" s="1349"/>
      <c r="HHT66" s="1349"/>
      <c r="HHU66" s="1349"/>
      <c r="HHV66" s="1349"/>
      <c r="HHW66" s="1349"/>
      <c r="HHX66" s="1349"/>
      <c r="HHY66" s="1349"/>
      <c r="HHZ66" s="1349"/>
      <c r="HIA66" s="1349"/>
      <c r="HIB66" s="1349"/>
      <c r="HIC66" s="1349"/>
      <c r="HID66" s="1349"/>
      <c r="HIE66" s="1349"/>
      <c r="HIF66" s="1349"/>
      <c r="HIG66" s="1349"/>
      <c r="HIH66" s="1349"/>
      <c r="HII66" s="1349"/>
      <c r="HIJ66" s="1349"/>
      <c r="HIK66" s="1349"/>
      <c r="HIL66" s="1349"/>
      <c r="HIM66" s="1349"/>
      <c r="HIN66" s="1349"/>
      <c r="HIO66" s="1349"/>
      <c r="HIP66" s="1349"/>
      <c r="HIQ66" s="1349"/>
      <c r="HIR66" s="1349"/>
      <c r="HIS66" s="1349"/>
      <c r="HIT66" s="1349"/>
      <c r="HIU66" s="1349"/>
      <c r="HIV66" s="1349"/>
      <c r="HIW66" s="1349"/>
      <c r="HIX66" s="1349"/>
      <c r="HIY66" s="1349"/>
      <c r="HIZ66" s="1349"/>
      <c r="HJA66" s="1349"/>
      <c r="HJB66" s="1349"/>
      <c r="HJC66" s="1349"/>
      <c r="HJD66" s="1349"/>
      <c r="HJE66" s="1349"/>
      <c r="HJF66" s="1349"/>
      <c r="HJG66" s="1349"/>
      <c r="HJH66" s="1349"/>
      <c r="HJI66" s="1349"/>
      <c r="HJJ66" s="1349"/>
      <c r="HJK66" s="1349"/>
      <c r="HJL66" s="1349"/>
      <c r="HJM66" s="1349"/>
      <c r="HJN66" s="1349"/>
      <c r="HJO66" s="1349"/>
      <c r="HJP66" s="1349"/>
      <c r="HJQ66" s="1349"/>
      <c r="HJR66" s="1349"/>
      <c r="HJS66" s="1349"/>
      <c r="HJT66" s="1349"/>
      <c r="HJU66" s="1349"/>
      <c r="HJV66" s="1349"/>
      <c r="HJW66" s="1349"/>
      <c r="HJX66" s="1349"/>
      <c r="HJY66" s="1349"/>
      <c r="HJZ66" s="1349"/>
      <c r="HKA66" s="1349"/>
      <c r="HKB66" s="1349"/>
      <c r="HKC66" s="1349"/>
      <c r="HKD66" s="1349"/>
      <c r="HKE66" s="1349"/>
      <c r="HKF66" s="1349"/>
      <c r="HKG66" s="1349"/>
      <c r="HKH66" s="1349"/>
      <c r="HKI66" s="1349"/>
      <c r="HKJ66" s="1349"/>
      <c r="HKK66" s="1349"/>
      <c r="HKL66" s="1349"/>
      <c r="HKM66" s="1349"/>
      <c r="HKN66" s="1349"/>
      <c r="HKO66" s="1349"/>
      <c r="HKP66" s="1349"/>
      <c r="HKQ66" s="1349"/>
      <c r="HKR66" s="1349"/>
      <c r="HKS66" s="1349"/>
      <c r="HKT66" s="1349"/>
      <c r="HKU66" s="1349"/>
      <c r="HKV66" s="1349"/>
      <c r="HKW66" s="1349"/>
      <c r="HKX66" s="1349"/>
      <c r="HKY66" s="1349"/>
      <c r="HKZ66" s="1349"/>
      <c r="HLA66" s="1349"/>
      <c r="HLB66" s="1349"/>
      <c r="HLC66" s="1349"/>
      <c r="HLD66" s="1349"/>
      <c r="HLE66" s="1349"/>
      <c r="HLF66" s="1349"/>
      <c r="HLG66" s="1349"/>
      <c r="HLH66" s="1349"/>
      <c r="HLI66" s="1349"/>
      <c r="HLJ66" s="1349"/>
      <c r="HLK66" s="1349"/>
      <c r="HLL66" s="1349"/>
      <c r="HLM66" s="1349"/>
      <c r="HLN66" s="1349"/>
      <c r="HLO66" s="1349"/>
      <c r="HLP66" s="1349"/>
      <c r="HLQ66" s="1349"/>
      <c r="HLR66" s="1349"/>
      <c r="HLS66" s="1349"/>
      <c r="HLT66" s="1349"/>
      <c r="HLU66" s="1349"/>
      <c r="HLV66" s="1349"/>
      <c r="HLW66" s="1349"/>
      <c r="HLX66" s="1349"/>
      <c r="HLY66" s="1349"/>
      <c r="HLZ66" s="1349"/>
      <c r="HMA66" s="1349"/>
      <c r="HMB66" s="1349"/>
      <c r="HMC66" s="1349"/>
      <c r="HMD66" s="1349"/>
      <c r="HME66" s="1349"/>
      <c r="HMF66" s="1349"/>
      <c r="HMG66" s="1349"/>
      <c r="HMH66" s="1349"/>
      <c r="HMI66" s="1349"/>
      <c r="HMJ66" s="1349"/>
      <c r="HMK66" s="1349"/>
      <c r="HML66" s="1349"/>
      <c r="HMM66" s="1349"/>
      <c r="HMN66" s="1349"/>
      <c r="HMO66" s="1349"/>
      <c r="HMP66" s="1349"/>
      <c r="HMQ66" s="1349"/>
      <c r="HMR66" s="1349"/>
      <c r="HMS66" s="1349"/>
      <c r="HMT66" s="1349"/>
      <c r="HMU66" s="1349"/>
      <c r="HMV66" s="1349"/>
      <c r="HMW66" s="1349"/>
      <c r="HMX66" s="1349"/>
      <c r="HMY66" s="1349"/>
      <c r="HMZ66" s="1349"/>
      <c r="HNA66" s="1349"/>
      <c r="HNB66" s="1349"/>
      <c r="HNC66" s="1349"/>
      <c r="HND66" s="1349"/>
      <c r="HNE66" s="1349"/>
      <c r="HNF66" s="1349"/>
      <c r="HNG66" s="1349"/>
      <c r="HNH66" s="1349"/>
      <c r="HNI66" s="1349"/>
      <c r="HNJ66" s="1349"/>
      <c r="HNK66" s="1349"/>
      <c r="HNL66" s="1349"/>
      <c r="HNM66" s="1349"/>
      <c r="HNN66" s="1349"/>
      <c r="HNO66" s="1349"/>
      <c r="HNP66" s="1349"/>
      <c r="HNQ66" s="1349"/>
      <c r="HNR66" s="1349"/>
      <c r="HNS66" s="1349"/>
      <c r="HNT66" s="1349"/>
      <c r="HNU66" s="1349"/>
      <c r="HNV66" s="1349"/>
      <c r="HNW66" s="1349"/>
      <c r="HNX66" s="1349"/>
      <c r="HNY66" s="1349"/>
      <c r="HNZ66" s="1349"/>
      <c r="HOA66" s="1349"/>
      <c r="HOB66" s="1349"/>
      <c r="HOC66" s="1349"/>
      <c r="HOD66" s="1349"/>
      <c r="HOE66" s="1349"/>
      <c r="HOF66" s="1349"/>
      <c r="HOG66" s="1349"/>
      <c r="HOH66" s="1349"/>
      <c r="HOI66" s="1349"/>
      <c r="HOJ66" s="1349"/>
      <c r="HOK66" s="1349"/>
      <c r="HOL66" s="1349"/>
      <c r="HOM66" s="1349"/>
      <c r="HON66" s="1349"/>
      <c r="HOO66" s="1349"/>
      <c r="HOP66" s="1349"/>
      <c r="HOQ66" s="1349"/>
      <c r="HOR66" s="1349"/>
      <c r="HOS66" s="1349"/>
      <c r="HOT66" s="1349"/>
      <c r="HOU66" s="1349"/>
      <c r="HOV66" s="1349"/>
      <c r="HOW66" s="1349"/>
      <c r="HOX66" s="1349"/>
      <c r="HOY66" s="1349"/>
      <c r="HOZ66" s="1349"/>
      <c r="HPA66" s="1349"/>
      <c r="HPB66" s="1349"/>
      <c r="HPC66" s="1349"/>
      <c r="HPD66" s="1349"/>
      <c r="HPE66" s="1349"/>
      <c r="HPF66" s="1349"/>
      <c r="HPG66" s="1349"/>
      <c r="HPH66" s="1349"/>
      <c r="HPI66" s="1349"/>
      <c r="HPJ66" s="1349"/>
      <c r="HPK66" s="1349"/>
      <c r="HPL66" s="1349"/>
      <c r="HPM66" s="1349"/>
      <c r="HPN66" s="1349"/>
      <c r="HPO66" s="1349"/>
      <c r="HPP66" s="1349"/>
      <c r="HPQ66" s="1349"/>
      <c r="HPR66" s="1349"/>
      <c r="HPS66" s="1349"/>
      <c r="HPT66" s="1349"/>
      <c r="HPU66" s="1349"/>
      <c r="HPV66" s="1349"/>
      <c r="HPW66" s="1349"/>
      <c r="HPX66" s="1349"/>
      <c r="HPY66" s="1349"/>
      <c r="HPZ66" s="1349"/>
      <c r="HQA66" s="1349"/>
      <c r="HQB66" s="1349"/>
      <c r="HQC66" s="1349"/>
      <c r="HQD66" s="1349"/>
      <c r="HQE66" s="1349"/>
      <c r="HQF66" s="1349"/>
      <c r="HQG66" s="1349"/>
      <c r="HQH66" s="1349"/>
      <c r="HQI66" s="1349"/>
      <c r="HQJ66" s="1349"/>
      <c r="HQK66" s="1349"/>
      <c r="HQL66" s="1349"/>
      <c r="HQM66" s="1349"/>
      <c r="HQN66" s="1349"/>
      <c r="HQO66" s="1349"/>
      <c r="HQP66" s="1349"/>
      <c r="HQQ66" s="1349"/>
      <c r="HQR66" s="1349"/>
      <c r="HQS66" s="1349"/>
      <c r="HQT66" s="1349"/>
      <c r="HQU66" s="1349"/>
      <c r="HQV66" s="1349"/>
      <c r="HQW66" s="1349"/>
      <c r="HQX66" s="1349"/>
      <c r="HQY66" s="1349"/>
      <c r="HQZ66" s="1349"/>
      <c r="HRA66" s="1349"/>
      <c r="HRB66" s="1349"/>
      <c r="HRC66" s="1349"/>
      <c r="HRD66" s="1349"/>
      <c r="HRE66" s="1349"/>
      <c r="HRF66" s="1349"/>
      <c r="HRG66" s="1349"/>
      <c r="HRH66" s="1349"/>
      <c r="HRI66" s="1349"/>
      <c r="HRJ66" s="1349"/>
      <c r="HRK66" s="1349"/>
      <c r="HRL66" s="1349"/>
      <c r="HRM66" s="1349"/>
      <c r="HRN66" s="1349"/>
      <c r="HRO66" s="1349"/>
      <c r="HRP66" s="1349"/>
      <c r="HRQ66" s="1349"/>
      <c r="HRR66" s="1349"/>
      <c r="HRS66" s="1349"/>
      <c r="HRT66" s="1349"/>
      <c r="HRU66" s="1349"/>
      <c r="HRV66" s="1349"/>
      <c r="HRW66" s="1349"/>
      <c r="HRX66" s="1349"/>
      <c r="HRY66" s="1349"/>
      <c r="HRZ66" s="1349"/>
      <c r="HSA66" s="1349"/>
      <c r="HSB66" s="1349"/>
      <c r="HSC66" s="1349"/>
      <c r="HSD66" s="1349"/>
      <c r="HSE66" s="1349"/>
      <c r="HSF66" s="1349"/>
      <c r="HSG66" s="1349"/>
      <c r="HSH66" s="1349"/>
      <c r="HSI66" s="1349"/>
      <c r="HSJ66" s="1349"/>
      <c r="HSK66" s="1349"/>
      <c r="HSL66" s="1349"/>
      <c r="HSM66" s="1349"/>
      <c r="HSN66" s="1349"/>
      <c r="HSO66" s="1349"/>
      <c r="HSP66" s="1349"/>
      <c r="HSQ66" s="1349"/>
      <c r="HSR66" s="1349"/>
      <c r="HSS66" s="1349"/>
      <c r="HST66" s="1349"/>
      <c r="HSU66" s="1349"/>
      <c r="HSV66" s="1349"/>
      <c r="HSW66" s="1349"/>
      <c r="HSX66" s="1349"/>
      <c r="HSY66" s="1349"/>
      <c r="HSZ66" s="1349"/>
      <c r="HTA66" s="1349"/>
      <c r="HTB66" s="1349"/>
      <c r="HTC66" s="1349"/>
      <c r="HTD66" s="1349"/>
      <c r="HTE66" s="1349"/>
      <c r="HTF66" s="1349"/>
      <c r="HTG66" s="1349"/>
      <c r="HTH66" s="1349"/>
      <c r="HTI66" s="1349"/>
      <c r="HTJ66" s="1349"/>
      <c r="HTK66" s="1349"/>
      <c r="HTL66" s="1349"/>
      <c r="HTM66" s="1349"/>
      <c r="HTN66" s="1349"/>
      <c r="HTO66" s="1349"/>
      <c r="HTP66" s="1349"/>
      <c r="HTQ66" s="1349"/>
      <c r="HTR66" s="1349"/>
      <c r="HTS66" s="1349"/>
      <c r="HTT66" s="1349"/>
      <c r="HTU66" s="1349"/>
      <c r="HTV66" s="1349"/>
      <c r="HTW66" s="1349"/>
      <c r="HTX66" s="1349"/>
      <c r="HTY66" s="1349"/>
      <c r="HTZ66" s="1349"/>
      <c r="HUA66" s="1349"/>
      <c r="HUB66" s="1349"/>
      <c r="HUC66" s="1349"/>
      <c r="HUD66" s="1349"/>
      <c r="HUE66" s="1349"/>
      <c r="HUF66" s="1349"/>
      <c r="HUG66" s="1349"/>
      <c r="HUH66" s="1349"/>
      <c r="HUI66" s="1349"/>
      <c r="HUJ66" s="1349"/>
      <c r="HUK66" s="1349"/>
      <c r="HUL66" s="1349"/>
      <c r="HUM66" s="1349"/>
      <c r="HUN66" s="1349"/>
      <c r="HUO66" s="1349"/>
      <c r="HUP66" s="1349"/>
      <c r="HUQ66" s="1349"/>
      <c r="HUR66" s="1349"/>
      <c r="HUS66" s="1349"/>
      <c r="HUT66" s="1349"/>
      <c r="HUU66" s="1349"/>
      <c r="HUV66" s="1349"/>
      <c r="HUW66" s="1349"/>
      <c r="HUX66" s="1349"/>
      <c r="HUY66" s="1349"/>
      <c r="HUZ66" s="1349"/>
      <c r="HVA66" s="1349"/>
      <c r="HVB66" s="1349"/>
      <c r="HVC66" s="1349"/>
      <c r="HVD66" s="1349"/>
      <c r="HVE66" s="1349"/>
      <c r="HVF66" s="1349"/>
      <c r="HVG66" s="1349"/>
      <c r="HVH66" s="1349"/>
      <c r="HVI66" s="1349"/>
      <c r="HVJ66" s="1349"/>
      <c r="HVK66" s="1349"/>
      <c r="HVL66" s="1349"/>
      <c r="HVM66" s="1349"/>
      <c r="HVN66" s="1349"/>
      <c r="HVO66" s="1349"/>
      <c r="HVP66" s="1349"/>
      <c r="HVQ66" s="1349"/>
      <c r="HVR66" s="1349"/>
      <c r="HVS66" s="1349"/>
      <c r="HVT66" s="1349"/>
      <c r="HVU66" s="1349"/>
      <c r="HVV66" s="1349"/>
      <c r="HVW66" s="1349"/>
      <c r="HVX66" s="1349"/>
      <c r="HVY66" s="1349"/>
      <c r="HVZ66" s="1349"/>
      <c r="HWA66" s="1349"/>
      <c r="HWB66" s="1349"/>
      <c r="HWC66" s="1349"/>
      <c r="HWD66" s="1349"/>
      <c r="HWE66" s="1349"/>
      <c r="HWF66" s="1349"/>
      <c r="HWG66" s="1349"/>
      <c r="HWH66" s="1349"/>
      <c r="HWI66" s="1349"/>
      <c r="HWJ66" s="1349"/>
      <c r="HWK66" s="1349"/>
      <c r="HWL66" s="1349"/>
      <c r="HWM66" s="1349"/>
      <c r="HWN66" s="1349"/>
      <c r="HWO66" s="1349"/>
      <c r="HWP66" s="1349"/>
      <c r="HWQ66" s="1349"/>
      <c r="HWR66" s="1349"/>
      <c r="HWS66" s="1349"/>
      <c r="HWT66" s="1349"/>
      <c r="HWU66" s="1349"/>
      <c r="HWV66" s="1349"/>
      <c r="HWW66" s="1349"/>
      <c r="HWX66" s="1349"/>
      <c r="HWY66" s="1349"/>
      <c r="HWZ66" s="1349"/>
      <c r="HXA66" s="1349"/>
      <c r="HXB66" s="1349"/>
      <c r="HXC66" s="1349"/>
      <c r="HXD66" s="1349"/>
      <c r="HXE66" s="1349"/>
      <c r="HXF66" s="1349"/>
      <c r="HXG66" s="1349"/>
      <c r="HXH66" s="1349"/>
      <c r="HXI66" s="1349"/>
      <c r="HXJ66" s="1349"/>
      <c r="HXK66" s="1349"/>
      <c r="HXL66" s="1349"/>
      <c r="HXM66" s="1349"/>
      <c r="HXN66" s="1349"/>
      <c r="HXO66" s="1349"/>
      <c r="HXP66" s="1349"/>
      <c r="HXQ66" s="1349"/>
      <c r="HXR66" s="1349"/>
      <c r="HXS66" s="1349"/>
      <c r="HXT66" s="1349"/>
      <c r="HXU66" s="1349"/>
      <c r="HXV66" s="1349"/>
      <c r="HXW66" s="1349"/>
      <c r="HXX66" s="1349"/>
      <c r="HXY66" s="1349"/>
      <c r="HXZ66" s="1349"/>
      <c r="HYA66" s="1349"/>
      <c r="HYB66" s="1349"/>
      <c r="HYC66" s="1349"/>
      <c r="HYD66" s="1349"/>
      <c r="HYE66" s="1349"/>
      <c r="HYF66" s="1349"/>
      <c r="HYG66" s="1349"/>
      <c r="HYH66" s="1349"/>
      <c r="HYI66" s="1349"/>
      <c r="HYJ66" s="1349"/>
      <c r="HYK66" s="1349"/>
      <c r="HYL66" s="1349"/>
      <c r="HYM66" s="1349"/>
      <c r="HYN66" s="1349"/>
      <c r="HYO66" s="1349"/>
      <c r="HYP66" s="1349"/>
      <c r="HYQ66" s="1349"/>
      <c r="HYR66" s="1349"/>
      <c r="HYS66" s="1349"/>
      <c r="HYT66" s="1349"/>
      <c r="HYU66" s="1349"/>
      <c r="HYV66" s="1349"/>
      <c r="HYW66" s="1349"/>
      <c r="HYX66" s="1349"/>
      <c r="HYY66" s="1349"/>
      <c r="HYZ66" s="1349"/>
      <c r="HZA66" s="1349"/>
      <c r="HZB66" s="1349"/>
      <c r="HZC66" s="1349"/>
      <c r="HZD66" s="1349"/>
      <c r="HZE66" s="1349"/>
      <c r="HZF66" s="1349"/>
      <c r="HZG66" s="1349"/>
      <c r="HZH66" s="1349"/>
      <c r="HZI66" s="1349"/>
      <c r="HZJ66" s="1349"/>
      <c r="HZK66" s="1349"/>
      <c r="HZL66" s="1349"/>
      <c r="HZM66" s="1349"/>
      <c r="HZN66" s="1349"/>
      <c r="HZO66" s="1349"/>
      <c r="HZP66" s="1349"/>
      <c r="HZQ66" s="1349"/>
      <c r="HZR66" s="1349"/>
      <c r="HZS66" s="1349"/>
      <c r="HZT66" s="1349"/>
      <c r="HZU66" s="1349"/>
      <c r="HZV66" s="1349"/>
      <c r="HZW66" s="1349"/>
      <c r="HZX66" s="1349"/>
      <c r="HZY66" s="1349"/>
      <c r="HZZ66" s="1349"/>
      <c r="IAA66" s="1349"/>
      <c r="IAB66" s="1349"/>
      <c r="IAC66" s="1349"/>
      <c r="IAD66" s="1349"/>
      <c r="IAE66" s="1349"/>
      <c r="IAF66" s="1349"/>
      <c r="IAG66" s="1349"/>
      <c r="IAH66" s="1349"/>
      <c r="IAI66" s="1349"/>
      <c r="IAJ66" s="1349"/>
      <c r="IAK66" s="1349"/>
      <c r="IAL66" s="1349"/>
      <c r="IAM66" s="1349"/>
      <c r="IAN66" s="1349"/>
      <c r="IAO66" s="1349"/>
      <c r="IAP66" s="1349"/>
      <c r="IAQ66" s="1349"/>
      <c r="IAR66" s="1349"/>
      <c r="IAS66" s="1349"/>
      <c r="IAT66" s="1349"/>
      <c r="IAU66" s="1349"/>
      <c r="IAV66" s="1349"/>
      <c r="IAW66" s="1349"/>
      <c r="IAX66" s="1349"/>
      <c r="IAY66" s="1349"/>
      <c r="IAZ66" s="1349"/>
      <c r="IBA66" s="1349"/>
      <c r="IBB66" s="1349"/>
      <c r="IBC66" s="1349"/>
      <c r="IBD66" s="1349"/>
      <c r="IBE66" s="1349"/>
      <c r="IBF66" s="1349"/>
      <c r="IBG66" s="1349"/>
      <c r="IBH66" s="1349"/>
      <c r="IBI66" s="1349"/>
      <c r="IBJ66" s="1349"/>
      <c r="IBK66" s="1349"/>
      <c r="IBL66" s="1349"/>
      <c r="IBM66" s="1349"/>
      <c r="IBN66" s="1349"/>
      <c r="IBO66" s="1349"/>
      <c r="IBP66" s="1349"/>
      <c r="IBQ66" s="1349"/>
      <c r="IBR66" s="1349"/>
      <c r="IBS66" s="1349"/>
      <c r="IBT66" s="1349"/>
      <c r="IBU66" s="1349"/>
      <c r="IBV66" s="1349"/>
      <c r="IBW66" s="1349"/>
      <c r="IBX66" s="1349"/>
      <c r="IBY66" s="1349"/>
      <c r="IBZ66" s="1349"/>
      <c r="ICA66" s="1349"/>
      <c r="ICB66" s="1349"/>
      <c r="ICC66" s="1349"/>
      <c r="ICD66" s="1349"/>
      <c r="ICE66" s="1349"/>
      <c r="ICF66" s="1349"/>
      <c r="ICG66" s="1349"/>
      <c r="ICH66" s="1349"/>
      <c r="ICI66" s="1349"/>
      <c r="ICJ66" s="1349"/>
      <c r="ICK66" s="1349"/>
      <c r="ICL66" s="1349"/>
      <c r="ICM66" s="1349"/>
      <c r="ICN66" s="1349"/>
      <c r="ICO66" s="1349"/>
      <c r="ICP66" s="1349"/>
      <c r="ICQ66" s="1349"/>
      <c r="ICR66" s="1349"/>
      <c r="ICS66" s="1349"/>
      <c r="ICT66" s="1349"/>
      <c r="ICU66" s="1349"/>
      <c r="ICV66" s="1349"/>
      <c r="ICW66" s="1349"/>
      <c r="ICX66" s="1349"/>
      <c r="ICY66" s="1349"/>
      <c r="ICZ66" s="1349"/>
      <c r="IDA66" s="1349"/>
      <c r="IDB66" s="1349"/>
      <c r="IDC66" s="1349"/>
      <c r="IDD66" s="1349"/>
      <c r="IDE66" s="1349"/>
      <c r="IDF66" s="1349"/>
      <c r="IDG66" s="1349"/>
      <c r="IDH66" s="1349"/>
      <c r="IDI66" s="1349"/>
      <c r="IDJ66" s="1349"/>
      <c r="IDK66" s="1349"/>
      <c r="IDL66" s="1349"/>
      <c r="IDM66" s="1349"/>
      <c r="IDN66" s="1349"/>
      <c r="IDO66" s="1349"/>
      <c r="IDP66" s="1349"/>
      <c r="IDQ66" s="1349"/>
      <c r="IDR66" s="1349"/>
      <c r="IDS66" s="1349"/>
      <c r="IDT66" s="1349"/>
      <c r="IDU66" s="1349"/>
      <c r="IDV66" s="1349"/>
      <c r="IDW66" s="1349"/>
      <c r="IDX66" s="1349"/>
      <c r="IDY66" s="1349"/>
      <c r="IDZ66" s="1349"/>
      <c r="IEA66" s="1349"/>
      <c r="IEB66" s="1349"/>
      <c r="IEC66" s="1349"/>
      <c r="IED66" s="1349"/>
      <c r="IEE66" s="1349"/>
      <c r="IEF66" s="1349"/>
      <c r="IEG66" s="1349"/>
      <c r="IEH66" s="1349"/>
      <c r="IEI66" s="1349"/>
      <c r="IEJ66" s="1349"/>
      <c r="IEK66" s="1349"/>
      <c r="IEL66" s="1349"/>
      <c r="IEM66" s="1349"/>
      <c r="IEN66" s="1349"/>
      <c r="IEO66" s="1349"/>
      <c r="IEP66" s="1349"/>
      <c r="IEQ66" s="1349"/>
      <c r="IER66" s="1349"/>
      <c r="IES66" s="1349"/>
      <c r="IET66" s="1349"/>
      <c r="IEU66" s="1349"/>
      <c r="IEV66" s="1349"/>
      <c r="IEW66" s="1349"/>
      <c r="IEX66" s="1349"/>
      <c r="IEY66" s="1349"/>
      <c r="IEZ66" s="1349"/>
      <c r="IFA66" s="1349"/>
      <c r="IFB66" s="1349"/>
      <c r="IFC66" s="1349"/>
      <c r="IFD66" s="1349"/>
      <c r="IFE66" s="1349"/>
      <c r="IFF66" s="1349"/>
      <c r="IFG66" s="1349"/>
      <c r="IFH66" s="1349"/>
      <c r="IFI66" s="1349"/>
      <c r="IFJ66" s="1349"/>
      <c r="IFK66" s="1349"/>
      <c r="IFL66" s="1349"/>
      <c r="IFM66" s="1349"/>
      <c r="IFN66" s="1349"/>
      <c r="IFO66" s="1349"/>
      <c r="IFP66" s="1349"/>
      <c r="IFQ66" s="1349"/>
      <c r="IFR66" s="1349"/>
      <c r="IFS66" s="1349"/>
      <c r="IFT66" s="1349"/>
      <c r="IFU66" s="1349"/>
      <c r="IFV66" s="1349"/>
      <c r="IFW66" s="1349"/>
      <c r="IFX66" s="1349"/>
      <c r="IFY66" s="1349"/>
      <c r="IFZ66" s="1349"/>
      <c r="IGA66" s="1349"/>
      <c r="IGB66" s="1349"/>
      <c r="IGC66" s="1349"/>
      <c r="IGD66" s="1349"/>
      <c r="IGE66" s="1349"/>
      <c r="IGF66" s="1349"/>
      <c r="IGG66" s="1349"/>
      <c r="IGH66" s="1349"/>
      <c r="IGI66" s="1349"/>
      <c r="IGJ66" s="1349"/>
      <c r="IGK66" s="1349"/>
      <c r="IGL66" s="1349"/>
      <c r="IGM66" s="1349"/>
      <c r="IGN66" s="1349"/>
      <c r="IGO66" s="1349"/>
      <c r="IGP66" s="1349"/>
      <c r="IGQ66" s="1349"/>
      <c r="IGR66" s="1349"/>
      <c r="IGS66" s="1349"/>
      <c r="IGT66" s="1349"/>
      <c r="IGU66" s="1349"/>
      <c r="IGV66" s="1349"/>
      <c r="IGW66" s="1349"/>
      <c r="IGX66" s="1349"/>
      <c r="IGY66" s="1349"/>
      <c r="IGZ66" s="1349"/>
      <c r="IHA66" s="1349"/>
      <c r="IHB66" s="1349"/>
      <c r="IHC66" s="1349"/>
      <c r="IHD66" s="1349"/>
      <c r="IHE66" s="1349"/>
      <c r="IHF66" s="1349"/>
      <c r="IHG66" s="1349"/>
      <c r="IHH66" s="1349"/>
      <c r="IHI66" s="1349"/>
      <c r="IHJ66" s="1349"/>
      <c r="IHK66" s="1349"/>
      <c r="IHL66" s="1349"/>
      <c r="IHM66" s="1349"/>
      <c r="IHN66" s="1349"/>
      <c r="IHO66" s="1349"/>
      <c r="IHP66" s="1349"/>
      <c r="IHQ66" s="1349"/>
      <c r="IHR66" s="1349"/>
      <c r="IHS66" s="1349"/>
      <c r="IHT66" s="1349"/>
      <c r="IHU66" s="1349"/>
      <c r="IHV66" s="1349"/>
      <c r="IHW66" s="1349"/>
      <c r="IHX66" s="1349"/>
      <c r="IHY66" s="1349"/>
      <c r="IHZ66" s="1349"/>
      <c r="IIA66" s="1349"/>
      <c r="IIB66" s="1349"/>
      <c r="IIC66" s="1349"/>
      <c r="IID66" s="1349"/>
      <c r="IIE66" s="1349"/>
      <c r="IIF66" s="1349"/>
      <c r="IIG66" s="1349"/>
      <c r="IIH66" s="1349"/>
      <c r="III66" s="1349"/>
      <c r="IIJ66" s="1349"/>
      <c r="IIK66" s="1349"/>
      <c r="IIL66" s="1349"/>
      <c r="IIM66" s="1349"/>
      <c r="IIN66" s="1349"/>
      <c r="IIO66" s="1349"/>
      <c r="IIP66" s="1349"/>
      <c r="IIQ66" s="1349"/>
      <c r="IIR66" s="1349"/>
      <c r="IIS66" s="1349"/>
      <c r="IIT66" s="1349"/>
      <c r="IIU66" s="1349"/>
      <c r="IIV66" s="1349"/>
      <c r="IIW66" s="1349"/>
      <c r="IIX66" s="1349"/>
      <c r="IIY66" s="1349"/>
      <c r="IIZ66" s="1349"/>
      <c r="IJA66" s="1349"/>
      <c r="IJB66" s="1349"/>
      <c r="IJC66" s="1349"/>
      <c r="IJD66" s="1349"/>
      <c r="IJE66" s="1349"/>
      <c r="IJF66" s="1349"/>
      <c r="IJG66" s="1349"/>
      <c r="IJH66" s="1349"/>
      <c r="IJI66" s="1349"/>
      <c r="IJJ66" s="1349"/>
      <c r="IJK66" s="1349"/>
      <c r="IJL66" s="1349"/>
      <c r="IJM66" s="1349"/>
      <c r="IJN66" s="1349"/>
      <c r="IJO66" s="1349"/>
      <c r="IJP66" s="1349"/>
      <c r="IJQ66" s="1349"/>
      <c r="IJR66" s="1349"/>
      <c r="IJS66" s="1349"/>
      <c r="IJT66" s="1349"/>
      <c r="IJU66" s="1349"/>
      <c r="IJV66" s="1349"/>
      <c r="IJW66" s="1349"/>
      <c r="IJX66" s="1349"/>
      <c r="IJY66" s="1349"/>
      <c r="IJZ66" s="1349"/>
      <c r="IKA66" s="1349"/>
      <c r="IKB66" s="1349"/>
      <c r="IKC66" s="1349"/>
      <c r="IKD66" s="1349"/>
      <c r="IKE66" s="1349"/>
      <c r="IKF66" s="1349"/>
      <c r="IKG66" s="1349"/>
      <c r="IKH66" s="1349"/>
      <c r="IKI66" s="1349"/>
      <c r="IKJ66" s="1349"/>
      <c r="IKK66" s="1349"/>
      <c r="IKL66" s="1349"/>
      <c r="IKM66" s="1349"/>
      <c r="IKN66" s="1349"/>
      <c r="IKO66" s="1349"/>
      <c r="IKP66" s="1349"/>
      <c r="IKQ66" s="1349"/>
      <c r="IKR66" s="1349"/>
      <c r="IKS66" s="1349"/>
      <c r="IKT66" s="1349"/>
      <c r="IKU66" s="1349"/>
      <c r="IKV66" s="1349"/>
      <c r="IKW66" s="1349"/>
      <c r="IKX66" s="1349"/>
      <c r="IKY66" s="1349"/>
      <c r="IKZ66" s="1349"/>
      <c r="ILA66" s="1349"/>
      <c r="ILB66" s="1349"/>
      <c r="ILC66" s="1349"/>
      <c r="ILD66" s="1349"/>
      <c r="ILE66" s="1349"/>
      <c r="ILF66" s="1349"/>
      <c r="ILG66" s="1349"/>
      <c r="ILH66" s="1349"/>
      <c r="ILI66" s="1349"/>
      <c r="ILJ66" s="1349"/>
      <c r="ILK66" s="1349"/>
      <c r="ILL66" s="1349"/>
      <c r="ILM66" s="1349"/>
      <c r="ILN66" s="1349"/>
      <c r="ILO66" s="1349"/>
      <c r="ILP66" s="1349"/>
      <c r="ILQ66" s="1349"/>
      <c r="ILR66" s="1349"/>
      <c r="ILS66" s="1349"/>
      <c r="ILT66" s="1349"/>
      <c r="ILU66" s="1349"/>
      <c r="ILV66" s="1349"/>
      <c r="ILW66" s="1349"/>
      <c r="ILX66" s="1349"/>
      <c r="ILY66" s="1349"/>
      <c r="ILZ66" s="1349"/>
      <c r="IMA66" s="1349"/>
      <c r="IMB66" s="1349"/>
      <c r="IMC66" s="1349"/>
      <c r="IMD66" s="1349"/>
      <c r="IME66" s="1349"/>
      <c r="IMF66" s="1349"/>
      <c r="IMG66" s="1349"/>
      <c r="IMH66" s="1349"/>
      <c r="IMI66" s="1349"/>
      <c r="IMJ66" s="1349"/>
      <c r="IMK66" s="1349"/>
      <c r="IML66" s="1349"/>
      <c r="IMM66" s="1349"/>
      <c r="IMN66" s="1349"/>
      <c r="IMO66" s="1349"/>
      <c r="IMP66" s="1349"/>
      <c r="IMQ66" s="1349"/>
      <c r="IMR66" s="1349"/>
      <c r="IMS66" s="1349"/>
      <c r="IMT66" s="1349"/>
      <c r="IMU66" s="1349"/>
      <c r="IMV66" s="1349"/>
      <c r="IMW66" s="1349"/>
      <c r="IMX66" s="1349"/>
      <c r="IMY66" s="1349"/>
      <c r="IMZ66" s="1349"/>
      <c r="INA66" s="1349"/>
      <c r="INB66" s="1349"/>
      <c r="INC66" s="1349"/>
      <c r="IND66" s="1349"/>
      <c r="INE66" s="1349"/>
      <c r="INF66" s="1349"/>
      <c r="ING66" s="1349"/>
      <c r="INH66" s="1349"/>
      <c r="INI66" s="1349"/>
      <c r="INJ66" s="1349"/>
      <c r="INK66" s="1349"/>
      <c r="INL66" s="1349"/>
      <c r="INM66" s="1349"/>
      <c r="INN66" s="1349"/>
      <c r="INO66" s="1349"/>
      <c r="INP66" s="1349"/>
      <c r="INQ66" s="1349"/>
      <c r="INR66" s="1349"/>
      <c r="INS66" s="1349"/>
      <c r="INT66" s="1349"/>
      <c r="INU66" s="1349"/>
      <c r="INV66" s="1349"/>
      <c r="INW66" s="1349"/>
      <c r="INX66" s="1349"/>
      <c r="INY66" s="1349"/>
      <c r="INZ66" s="1349"/>
      <c r="IOA66" s="1349"/>
      <c r="IOB66" s="1349"/>
      <c r="IOC66" s="1349"/>
      <c r="IOD66" s="1349"/>
      <c r="IOE66" s="1349"/>
      <c r="IOF66" s="1349"/>
      <c r="IOG66" s="1349"/>
      <c r="IOH66" s="1349"/>
      <c r="IOI66" s="1349"/>
      <c r="IOJ66" s="1349"/>
      <c r="IOK66" s="1349"/>
      <c r="IOL66" s="1349"/>
      <c r="IOM66" s="1349"/>
      <c r="ION66" s="1349"/>
      <c r="IOO66" s="1349"/>
      <c r="IOP66" s="1349"/>
      <c r="IOQ66" s="1349"/>
      <c r="IOR66" s="1349"/>
      <c r="IOS66" s="1349"/>
      <c r="IOT66" s="1349"/>
      <c r="IOU66" s="1349"/>
      <c r="IOV66" s="1349"/>
      <c r="IOW66" s="1349"/>
      <c r="IOX66" s="1349"/>
      <c r="IOY66" s="1349"/>
      <c r="IOZ66" s="1349"/>
      <c r="IPA66" s="1349"/>
      <c r="IPB66" s="1349"/>
      <c r="IPC66" s="1349"/>
      <c r="IPD66" s="1349"/>
      <c r="IPE66" s="1349"/>
      <c r="IPF66" s="1349"/>
      <c r="IPG66" s="1349"/>
      <c r="IPH66" s="1349"/>
      <c r="IPI66" s="1349"/>
      <c r="IPJ66" s="1349"/>
      <c r="IPK66" s="1349"/>
      <c r="IPL66" s="1349"/>
      <c r="IPM66" s="1349"/>
      <c r="IPN66" s="1349"/>
      <c r="IPO66" s="1349"/>
      <c r="IPP66" s="1349"/>
      <c r="IPQ66" s="1349"/>
      <c r="IPR66" s="1349"/>
      <c r="IPS66" s="1349"/>
      <c r="IPT66" s="1349"/>
      <c r="IPU66" s="1349"/>
      <c r="IPV66" s="1349"/>
      <c r="IPW66" s="1349"/>
      <c r="IPX66" s="1349"/>
      <c r="IPY66" s="1349"/>
      <c r="IPZ66" s="1349"/>
      <c r="IQA66" s="1349"/>
      <c r="IQB66" s="1349"/>
      <c r="IQC66" s="1349"/>
      <c r="IQD66" s="1349"/>
      <c r="IQE66" s="1349"/>
      <c r="IQF66" s="1349"/>
      <c r="IQG66" s="1349"/>
      <c r="IQH66" s="1349"/>
      <c r="IQI66" s="1349"/>
      <c r="IQJ66" s="1349"/>
      <c r="IQK66" s="1349"/>
      <c r="IQL66" s="1349"/>
      <c r="IQM66" s="1349"/>
      <c r="IQN66" s="1349"/>
      <c r="IQO66" s="1349"/>
      <c r="IQP66" s="1349"/>
      <c r="IQQ66" s="1349"/>
      <c r="IQR66" s="1349"/>
      <c r="IQS66" s="1349"/>
      <c r="IQT66" s="1349"/>
      <c r="IQU66" s="1349"/>
      <c r="IQV66" s="1349"/>
      <c r="IQW66" s="1349"/>
      <c r="IQX66" s="1349"/>
      <c r="IQY66" s="1349"/>
      <c r="IQZ66" s="1349"/>
      <c r="IRA66" s="1349"/>
      <c r="IRB66" s="1349"/>
      <c r="IRC66" s="1349"/>
      <c r="IRD66" s="1349"/>
      <c r="IRE66" s="1349"/>
      <c r="IRF66" s="1349"/>
      <c r="IRG66" s="1349"/>
      <c r="IRH66" s="1349"/>
      <c r="IRI66" s="1349"/>
      <c r="IRJ66" s="1349"/>
      <c r="IRK66" s="1349"/>
      <c r="IRL66" s="1349"/>
      <c r="IRM66" s="1349"/>
      <c r="IRN66" s="1349"/>
      <c r="IRO66" s="1349"/>
      <c r="IRP66" s="1349"/>
      <c r="IRQ66" s="1349"/>
      <c r="IRR66" s="1349"/>
      <c r="IRS66" s="1349"/>
      <c r="IRT66" s="1349"/>
      <c r="IRU66" s="1349"/>
      <c r="IRV66" s="1349"/>
      <c r="IRW66" s="1349"/>
      <c r="IRX66" s="1349"/>
      <c r="IRY66" s="1349"/>
      <c r="IRZ66" s="1349"/>
      <c r="ISA66" s="1349"/>
      <c r="ISB66" s="1349"/>
      <c r="ISC66" s="1349"/>
      <c r="ISD66" s="1349"/>
      <c r="ISE66" s="1349"/>
      <c r="ISF66" s="1349"/>
      <c r="ISG66" s="1349"/>
      <c r="ISH66" s="1349"/>
      <c r="ISI66" s="1349"/>
      <c r="ISJ66" s="1349"/>
      <c r="ISK66" s="1349"/>
      <c r="ISL66" s="1349"/>
      <c r="ISM66" s="1349"/>
      <c r="ISN66" s="1349"/>
      <c r="ISO66" s="1349"/>
      <c r="ISP66" s="1349"/>
      <c r="ISQ66" s="1349"/>
      <c r="ISR66" s="1349"/>
      <c r="ISS66" s="1349"/>
      <c r="IST66" s="1349"/>
      <c r="ISU66" s="1349"/>
      <c r="ISV66" s="1349"/>
      <c r="ISW66" s="1349"/>
      <c r="ISX66" s="1349"/>
      <c r="ISY66" s="1349"/>
      <c r="ISZ66" s="1349"/>
      <c r="ITA66" s="1349"/>
      <c r="ITB66" s="1349"/>
      <c r="ITC66" s="1349"/>
      <c r="ITD66" s="1349"/>
      <c r="ITE66" s="1349"/>
      <c r="ITF66" s="1349"/>
      <c r="ITG66" s="1349"/>
      <c r="ITH66" s="1349"/>
      <c r="ITI66" s="1349"/>
      <c r="ITJ66" s="1349"/>
      <c r="ITK66" s="1349"/>
      <c r="ITL66" s="1349"/>
      <c r="ITM66" s="1349"/>
      <c r="ITN66" s="1349"/>
      <c r="ITO66" s="1349"/>
      <c r="ITP66" s="1349"/>
      <c r="ITQ66" s="1349"/>
      <c r="ITR66" s="1349"/>
      <c r="ITS66" s="1349"/>
      <c r="ITT66" s="1349"/>
      <c r="ITU66" s="1349"/>
      <c r="ITV66" s="1349"/>
      <c r="ITW66" s="1349"/>
      <c r="ITX66" s="1349"/>
      <c r="ITY66" s="1349"/>
      <c r="ITZ66" s="1349"/>
      <c r="IUA66" s="1349"/>
      <c r="IUB66" s="1349"/>
      <c r="IUC66" s="1349"/>
      <c r="IUD66" s="1349"/>
      <c r="IUE66" s="1349"/>
      <c r="IUF66" s="1349"/>
      <c r="IUG66" s="1349"/>
      <c r="IUH66" s="1349"/>
      <c r="IUI66" s="1349"/>
      <c r="IUJ66" s="1349"/>
      <c r="IUK66" s="1349"/>
      <c r="IUL66" s="1349"/>
      <c r="IUM66" s="1349"/>
      <c r="IUN66" s="1349"/>
      <c r="IUO66" s="1349"/>
      <c r="IUP66" s="1349"/>
      <c r="IUQ66" s="1349"/>
      <c r="IUR66" s="1349"/>
      <c r="IUS66" s="1349"/>
      <c r="IUT66" s="1349"/>
      <c r="IUU66" s="1349"/>
      <c r="IUV66" s="1349"/>
      <c r="IUW66" s="1349"/>
      <c r="IUX66" s="1349"/>
      <c r="IUY66" s="1349"/>
      <c r="IUZ66" s="1349"/>
      <c r="IVA66" s="1349"/>
      <c r="IVB66" s="1349"/>
      <c r="IVC66" s="1349"/>
      <c r="IVD66" s="1349"/>
      <c r="IVE66" s="1349"/>
      <c r="IVF66" s="1349"/>
      <c r="IVG66" s="1349"/>
      <c r="IVH66" s="1349"/>
      <c r="IVI66" s="1349"/>
      <c r="IVJ66" s="1349"/>
      <c r="IVK66" s="1349"/>
      <c r="IVL66" s="1349"/>
      <c r="IVM66" s="1349"/>
      <c r="IVN66" s="1349"/>
      <c r="IVO66" s="1349"/>
      <c r="IVP66" s="1349"/>
      <c r="IVQ66" s="1349"/>
      <c r="IVR66" s="1349"/>
      <c r="IVS66" s="1349"/>
      <c r="IVT66" s="1349"/>
      <c r="IVU66" s="1349"/>
      <c r="IVV66" s="1349"/>
      <c r="IVW66" s="1349"/>
      <c r="IVX66" s="1349"/>
      <c r="IVY66" s="1349"/>
      <c r="IVZ66" s="1349"/>
      <c r="IWA66" s="1349"/>
      <c r="IWB66" s="1349"/>
      <c r="IWC66" s="1349"/>
      <c r="IWD66" s="1349"/>
      <c r="IWE66" s="1349"/>
      <c r="IWF66" s="1349"/>
      <c r="IWG66" s="1349"/>
      <c r="IWH66" s="1349"/>
      <c r="IWI66" s="1349"/>
      <c r="IWJ66" s="1349"/>
      <c r="IWK66" s="1349"/>
      <c r="IWL66" s="1349"/>
      <c r="IWM66" s="1349"/>
      <c r="IWN66" s="1349"/>
      <c r="IWO66" s="1349"/>
      <c r="IWP66" s="1349"/>
      <c r="IWQ66" s="1349"/>
      <c r="IWR66" s="1349"/>
      <c r="IWS66" s="1349"/>
      <c r="IWT66" s="1349"/>
      <c r="IWU66" s="1349"/>
      <c r="IWV66" s="1349"/>
      <c r="IWW66" s="1349"/>
      <c r="IWX66" s="1349"/>
      <c r="IWY66" s="1349"/>
      <c r="IWZ66" s="1349"/>
      <c r="IXA66" s="1349"/>
      <c r="IXB66" s="1349"/>
      <c r="IXC66" s="1349"/>
      <c r="IXD66" s="1349"/>
      <c r="IXE66" s="1349"/>
      <c r="IXF66" s="1349"/>
      <c r="IXG66" s="1349"/>
      <c r="IXH66" s="1349"/>
      <c r="IXI66" s="1349"/>
      <c r="IXJ66" s="1349"/>
      <c r="IXK66" s="1349"/>
      <c r="IXL66" s="1349"/>
      <c r="IXM66" s="1349"/>
      <c r="IXN66" s="1349"/>
      <c r="IXO66" s="1349"/>
      <c r="IXP66" s="1349"/>
      <c r="IXQ66" s="1349"/>
      <c r="IXR66" s="1349"/>
      <c r="IXS66" s="1349"/>
      <c r="IXT66" s="1349"/>
      <c r="IXU66" s="1349"/>
      <c r="IXV66" s="1349"/>
      <c r="IXW66" s="1349"/>
      <c r="IXX66" s="1349"/>
      <c r="IXY66" s="1349"/>
      <c r="IXZ66" s="1349"/>
      <c r="IYA66" s="1349"/>
      <c r="IYB66" s="1349"/>
      <c r="IYC66" s="1349"/>
      <c r="IYD66" s="1349"/>
      <c r="IYE66" s="1349"/>
      <c r="IYF66" s="1349"/>
      <c r="IYG66" s="1349"/>
      <c r="IYH66" s="1349"/>
      <c r="IYI66" s="1349"/>
      <c r="IYJ66" s="1349"/>
      <c r="IYK66" s="1349"/>
      <c r="IYL66" s="1349"/>
      <c r="IYM66" s="1349"/>
      <c r="IYN66" s="1349"/>
      <c r="IYO66" s="1349"/>
      <c r="IYP66" s="1349"/>
      <c r="IYQ66" s="1349"/>
      <c r="IYR66" s="1349"/>
      <c r="IYS66" s="1349"/>
      <c r="IYT66" s="1349"/>
      <c r="IYU66" s="1349"/>
      <c r="IYV66" s="1349"/>
      <c r="IYW66" s="1349"/>
      <c r="IYX66" s="1349"/>
      <c r="IYY66" s="1349"/>
      <c r="IYZ66" s="1349"/>
      <c r="IZA66" s="1349"/>
      <c r="IZB66" s="1349"/>
      <c r="IZC66" s="1349"/>
      <c r="IZD66" s="1349"/>
      <c r="IZE66" s="1349"/>
      <c r="IZF66" s="1349"/>
      <c r="IZG66" s="1349"/>
      <c r="IZH66" s="1349"/>
      <c r="IZI66" s="1349"/>
      <c r="IZJ66" s="1349"/>
      <c r="IZK66" s="1349"/>
      <c r="IZL66" s="1349"/>
      <c r="IZM66" s="1349"/>
      <c r="IZN66" s="1349"/>
      <c r="IZO66" s="1349"/>
      <c r="IZP66" s="1349"/>
      <c r="IZQ66" s="1349"/>
      <c r="IZR66" s="1349"/>
      <c r="IZS66" s="1349"/>
      <c r="IZT66" s="1349"/>
      <c r="IZU66" s="1349"/>
      <c r="IZV66" s="1349"/>
      <c r="IZW66" s="1349"/>
      <c r="IZX66" s="1349"/>
      <c r="IZY66" s="1349"/>
      <c r="IZZ66" s="1349"/>
      <c r="JAA66" s="1349"/>
      <c r="JAB66" s="1349"/>
      <c r="JAC66" s="1349"/>
      <c r="JAD66" s="1349"/>
      <c r="JAE66" s="1349"/>
      <c r="JAF66" s="1349"/>
      <c r="JAG66" s="1349"/>
      <c r="JAH66" s="1349"/>
      <c r="JAI66" s="1349"/>
      <c r="JAJ66" s="1349"/>
      <c r="JAK66" s="1349"/>
      <c r="JAL66" s="1349"/>
      <c r="JAM66" s="1349"/>
      <c r="JAN66" s="1349"/>
      <c r="JAO66" s="1349"/>
      <c r="JAP66" s="1349"/>
      <c r="JAQ66" s="1349"/>
      <c r="JAR66" s="1349"/>
      <c r="JAS66" s="1349"/>
      <c r="JAT66" s="1349"/>
      <c r="JAU66" s="1349"/>
      <c r="JAV66" s="1349"/>
      <c r="JAW66" s="1349"/>
      <c r="JAX66" s="1349"/>
      <c r="JAY66" s="1349"/>
      <c r="JAZ66" s="1349"/>
      <c r="JBA66" s="1349"/>
      <c r="JBB66" s="1349"/>
      <c r="JBC66" s="1349"/>
      <c r="JBD66" s="1349"/>
      <c r="JBE66" s="1349"/>
      <c r="JBF66" s="1349"/>
      <c r="JBG66" s="1349"/>
      <c r="JBH66" s="1349"/>
      <c r="JBI66" s="1349"/>
      <c r="JBJ66" s="1349"/>
      <c r="JBK66" s="1349"/>
      <c r="JBL66" s="1349"/>
      <c r="JBM66" s="1349"/>
      <c r="JBN66" s="1349"/>
      <c r="JBO66" s="1349"/>
      <c r="JBP66" s="1349"/>
      <c r="JBQ66" s="1349"/>
      <c r="JBR66" s="1349"/>
      <c r="JBS66" s="1349"/>
      <c r="JBT66" s="1349"/>
      <c r="JBU66" s="1349"/>
      <c r="JBV66" s="1349"/>
      <c r="JBW66" s="1349"/>
      <c r="JBX66" s="1349"/>
      <c r="JBY66" s="1349"/>
      <c r="JBZ66" s="1349"/>
      <c r="JCA66" s="1349"/>
      <c r="JCB66" s="1349"/>
      <c r="JCC66" s="1349"/>
      <c r="JCD66" s="1349"/>
      <c r="JCE66" s="1349"/>
      <c r="JCF66" s="1349"/>
      <c r="JCG66" s="1349"/>
      <c r="JCH66" s="1349"/>
      <c r="JCI66" s="1349"/>
      <c r="JCJ66" s="1349"/>
      <c r="JCK66" s="1349"/>
      <c r="JCL66" s="1349"/>
      <c r="JCM66" s="1349"/>
      <c r="JCN66" s="1349"/>
      <c r="JCO66" s="1349"/>
      <c r="JCP66" s="1349"/>
      <c r="JCQ66" s="1349"/>
      <c r="JCR66" s="1349"/>
      <c r="JCS66" s="1349"/>
      <c r="JCT66" s="1349"/>
      <c r="JCU66" s="1349"/>
      <c r="JCV66" s="1349"/>
      <c r="JCW66" s="1349"/>
      <c r="JCX66" s="1349"/>
      <c r="JCY66" s="1349"/>
      <c r="JCZ66" s="1349"/>
      <c r="JDA66" s="1349"/>
      <c r="JDB66" s="1349"/>
      <c r="JDC66" s="1349"/>
      <c r="JDD66" s="1349"/>
      <c r="JDE66" s="1349"/>
      <c r="JDF66" s="1349"/>
      <c r="JDG66" s="1349"/>
      <c r="JDH66" s="1349"/>
      <c r="JDI66" s="1349"/>
      <c r="JDJ66" s="1349"/>
      <c r="JDK66" s="1349"/>
      <c r="JDL66" s="1349"/>
      <c r="JDM66" s="1349"/>
      <c r="JDN66" s="1349"/>
      <c r="JDO66" s="1349"/>
      <c r="JDP66" s="1349"/>
      <c r="JDQ66" s="1349"/>
      <c r="JDR66" s="1349"/>
      <c r="JDS66" s="1349"/>
      <c r="JDT66" s="1349"/>
      <c r="JDU66" s="1349"/>
      <c r="JDV66" s="1349"/>
      <c r="JDW66" s="1349"/>
      <c r="JDX66" s="1349"/>
      <c r="JDY66" s="1349"/>
      <c r="JDZ66" s="1349"/>
      <c r="JEA66" s="1349"/>
      <c r="JEB66" s="1349"/>
      <c r="JEC66" s="1349"/>
      <c r="JED66" s="1349"/>
      <c r="JEE66" s="1349"/>
      <c r="JEF66" s="1349"/>
      <c r="JEG66" s="1349"/>
      <c r="JEH66" s="1349"/>
      <c r="JEI66" s="1349"/>
      <c r="JEJ66" s="1349"/>
      <c r="JEK66" s="1349"/>
      <c r="JEL66" s="1349"/>
      <c r="JEM66" s="1349"/>
      <c r="JEN66" s="1349"/>
      <c r="JEO66" s="1349"/>
      <c r="JEP66" s="1349"/>
      <c r="JEQ66" s="1349"/>
      <c r="JER66" s="1349"/>
      <c r="JES66" s="1349"/>
      <c r="JET66" s="1349"/>
      <c r="JEU66" s="1349"/>
      <c r="JEV66" s="1349"/>
      <c r="JEW66" s="1349"/>
      <c r="JEX66" s="1349"/>
      <c r="JEY66" s="1349"/>
      <c r="JEZ66" s="1349"/>
      <c r="JFA66" s="1349"/>
      <c r="JFB66" s="1349"/>
      <c r="JFC66" s="1349"/>
      <c r="JFD66" s="1349"/>
      <c r="JFE66" s="1349"/>
      <c r="JFF66" s="1349"/>
      <c r="JFG66" s="1349"/>
      <c r="JFH66" s="1349"/>
      <c r="JFI66" s="1349"/>
      <c r="JFJ66" s="1349"/>
      <c r="JFK66" s="1349"/>
      <c r="JFL66" s="1349"/>
      <c r="JFM66" s="1349"/>
      <c r="JFN66" s="1349"/>
      <c r="JFO66" s="1349"/>
      <c r="JFP66" s="1349"/>
      <c r="JFQ66" s="1349"/>
      <c r="JFR66" s="1349"/>
      <c r="JFS66" s="1349"/>
      <c r="JFT66" s="1349"/>
      <c r="JFU66" s="1349"/>
      <c r="JFV66" s="1349"/>
      <c r="JFW66" s="1349"/>
      <c r="JFX66" s="1349"/>
      <c r="JFY66" s="1349"/>
      <c r="JFZ66" s="1349"/>
      <c r="JGA66" s="1349"/>
      <c r="JGB66" s="1349"/>
      <c r="JGC66" s="1349"/>
      <c r="JGD66" s="1349"/>
      <c r="JGE66" s="1349"/>
      <c r="JGF66" s="1349"/>
      <c r="JGG66" s="1349"/>
      <c r="JGH66" s="1349"/>
      <c r="JGI66" s="1349"/>
      <c r="JGJ66" s="1349"/>
      <c r="JGK66" s="1349"/>
      <c r="JGL66" s="1349"/>
      <c r="JGM66" s="1349"/>
      <c r="JGN66" s="1349"/>
      <c r="JGO66" s="1349"/>
      <c r="JGP66" s="1349"/>
      <c r="JGQ66" s="1349"/>
      <c r="JGR66" s="1349"/>
      <c r="JGS66" s="1349"/>
      <c r="JGT66" s="1349"/>
      <c r="JGU66" s="1349"/>
      <c r="JGV66" s="1349"/>
      <c r="JGW66" s="1349"/>
      <c r="JGX66" s="1349"/>
      <c r="JGY66" s="1349"/>
      <c r="JGZ66" s="1349"/>
      <c r="JHA66" s="1349"/>
      <c r="JHB66" s="1349"/>
      <c r="JHC66" s="1349"/>
      <c r="JHD66" s="1349"/>
      <c r="JHE66" s="1349"/>
      <c r="JHF66" s="1349"/>
      <c r="JHG66" s="1349"/>
      <c r="JHH66" s="1349"/>
      <c r="JHI66" s="1349"/>
      <c r="JHJ66" s="1349"/>
      <c r="JHK66" s="1349"/>
      <c r="JHL66" s="1349"/>
      <c r="JHM66" s="1349"/>
      <c r="JHN66" s="1349"/>
      <c r="JHO66" s="1349"/>
      <c r="JHP66" s="1349"/>
      <c r="JHQ66" s="1349"/>
      <c r="JHR66" s="1349"/>
      <c r="JHS66" s="1349"/>
      <c r="JHT66" s="1349"/>
      <c r="JHU66" s="1349"/>
      <c r="JHV66" s="1349"/>
      <c r="JHW66" s="1349"/>
      <c r="JHX66" s="1349"/>
      <c r="JHY66" s="1349"/>
      <c r="JHZ66" s="1349"/>
      <c r="JIA66" s="1349"/>
      <c r="JIB66" s="1349"/>
      <c r="JIC66" s="1349"/>
      <c r="JID66" s="1349"/>
      <c r="JIE66" s="1349"/>
      <c r="JIF66" s="1349"/>
      <c r="JIG66" s="1349"/>
      <c r="JIH66" s="1349"/>
      <c r="JII66" s="1349"/>
      <c r="JIJ66" s="1349"/>
      <c r="JIK66" s="1349"/>
      <c r="JIL66" s="1349"/>
      <c r="JIM66" s="1349"/>
      <c r="JIN66" s="1349"/>
      <c r="JIO66" s="1349"/>
      <c r="JIP66" s="1349"/>
      <c r="JIQ66" s="1349"/>
      <c r="JIR66" s="1349"/>
      <c r="JIS66" s="1349"/>
      <c r="JIT66" s="1349"/>
      <c r="JIU66" s="1349"/>
      <c r="JIV66" s="1349"/>
      <c r="JIW66" s="1349"/>
      <c r="JIX66" s="1349"/>
      <c r="JIY66" s="1349"/>
      <c r="JIZ66" s="1349"/>
      <c r="JJA66" s="1349"/>
      <c r="JJB66" s="1349"/>
      <c r="JJC66" s="1349"/>
      <c r="JJD66" s="1349"/>
      <c r="JJE66" s="1349"/>
      <c r="JJF66" s="1349"/>
      <c r="JJG66" s="1349"/>
      <c r="JJH66" s="1349"/>
      <c r="JJI66" s="1349"/>
      <c r="JJJ66" s="1349"/>
      <c r="JJK66" s="1349"/>
      <c r="JJL66" s="1349"/>
      <c r="JJM66" s="1349"/>
      <c r="JJN66" s="1349"/>
      <c r="JJO66" s="1349"/>
      <c r="JJP66" s="1349"/>
      <c r="JJQ66" s="1349"/>
      <c r="JJR66" s="1349"/>
      <c r="JJS66" s="1349"/>
      <c r="JJT66" s="1349"/>
      <c r="JJU66" s="1349"/>
      <c r="JJV66" s="1349"/>
      <c r="JJW66" s="1349"/>
      <c r="JJX66" s="1349"/>
      <c r="JJY66" s="1349"/>
      <c r="JJZ66" s="1349"/>
      <c r="JKA66" s="1349"/>
      <c r="JKB66" s="1349"/>
      <c r="JKC66" s="1349"/>
      <c r="JKD66" s="1349"/>
      <c r="JKE66" s="1349"/>
      <c r="JKF66" s="1349"/>
      <c r="JKG66" s="1349"/>
      <c r="JKH66" s="1349"/>
      <c r="JKI66" s="1349"/>
      <c r="JKJ66" s="1349"/>
      <c r="JKK66" s="1349"/>
      <c r="JKL66" s="1349"/>
      <c r="JKM66" s="1349"/>
      <c r="JKN66" s="1349"/>
      <c r="JKO66" s="1349"/>
      <c r="JKP66" s="1349"/>
      <c r="JKQ66" s="1349"/>
      <c r="JKR66" s="1349"/>
      <c r="JKS66" s="1349"/>
      <c r="JKT66" s="1349"/>
      <c r="JKU66" s="1349"/>
      <c r="JKV66" s="1349"/>
      <c r="JKW66" s="1349"/>
      <c r="JKX66" s="1349"/>
      <c r="JKY66" s="1349"/>
      <c r="JKZ66" s="1349"/>
      <c r="JLA66" s="1349"/>
      <c r="JLB66" s="1349"/>
      <c r="JLC66" s="1349"/>
      <c r="JLD66" s="1349"/>
      <c r="JLE66" s="1349"/>
      <c r="JLF66" s="1349"/>
      <c r="JLG66" s="1349"/>
      <c r="JLH66" s="1349"/>
      <c r="JLI66" s="1349"/>
      <c r="JLJ66" s="1349"/>
      <c r="JLK66" s="1349"/>
      <c r="JLL66" s="1349"/>
      <c r="JLM66" s="1349"/>
      <c r="JLN66" s="1349"/>
      <c r="JLO66" s="1349"/>
      <c r="JLP66" s="1349"/>
      <c r="JLQ66" s="1349"/>
      <c r="JLR66" s="1349"/>
      <c r="JLS66" s="1349"/>
      <c r="JLT66" s="1349"/>
      <c r="JLU66" s="1349"/>
      <c r="JLV66" s="1349"/>
      <c r="JLW66" s="1349"/>
      <c r="JLX66" s="1349"/>
      <c r="JLY66" s="1349"/>
      <c r="JLZ66" s="1349"/>
      <c r="JMA66" s="1349"/>
      <c r="JMB66" s="1349"/>
      <c r="JMC66" s="1349"/>
      <c r="JMD66" s="1349"/>
      <c r="JME66" s="1349"/>
      <c r="JMF66" s="1349"/>
      <c r="JMG66" s="1349"/>
      <c r="JMH66" s="1349"/>
      <c r="JMI66" s="1349"/>
      <c r="JMJ66" s="1349"/>
      <c r="JMK66" s="1349"/>
      <c r="JML66" s="1349"/>
      <c r="JMM66" s="1349"/>
      <c r="JMN66" s="1349"/>
      <c r="JMO66" s="1349"/>
      <c r="JMP66" s="1349"/>
      <c r="JMQ66" s="1349"/>
      <c r="JMR66" s="1349"/>
      <c r="JMS66" s="1349"/>
      <c r="JMT66" s="1349"/>
      <c r="JMU66" s="1349"/>
      <c r="JMV66" s="1349"/>
      <c r="JMW66" s="1349"/>
      <c r="JMX66" s="1349"/>
      <c r="JMY66" s="1349"/>
      <c r="JMZ66" s="1349"/>
      <c r="JNA66" s="1349"/>
      <c r="JNB66" s="1349"/>
      <c r="JNC66" s="1349"/>
      <c r="JND66" s="1349"/>
      <c r="JNE66" s="1349"/>
      <c r="JNF66" s="1349"/>
      <c r="JNG66" s="1349"/>
      <c r="JNH66" s="1349"/>
      <c r="JNI66" s="1349"/>
      <c r="JNJ66" s="1349"/>
      <c r="JNK66" s="1349"/>
      <c r="JNL66" s="1349"/>
      <c r="JNM66" s="1349"/>
      <c r="JNN66" s="1349"/>
      <c r="JNO66" s="1349"/>
      <c r="JNP66" s="1349"/>
      <c r="JNQ66" s="1349"/>
      <c r="JNR66" s="1349"/>
      <c r="JNS66" s="1349"/>
      <c r="JNT66" s="1349"/>
      <c r="JNU66" s="1349"/>
      <c r="JNV66" s="1349"/>
      <c r="JNW66" s="1349"/>
      <c r="JNX66" s="1349"/>
      <c r="JNY66" s="1349"/>
      <c r="JNZ66" s="1349"/>
      <c r="JOA66" s="1349"/>
      <c r="JOB66" s="1349"/>
      <c r="JOC66" s="1349"/>
      <c r="JOD66" s="1349"/>
      <c r="JOE66" s="1349"/>
      <c r="JOF66" s="1349"/>
      <c r="JOG66" s="1349"/>
      <c r="JOH66" s="1349"/>
      <c r="JOI66" s="1349"/>
      <c r="JOJ66" s="1349"/>
      <c r="JOK66" s="1349"/>
      <c r="JOL66" s="1349"/>
      <c r="JOM66" s="1349"/>
      <c r="JON66" s="1349"/>
      <c r="JOO66" s="1349"/>
      <c r="JOP66" s="1349"/>
      <c r="JOQ66" s="1349"/>
      <c r="JOR66" s="1349"/>
      <c r="JOS66" s="1349"/>
      <c r="JOT66" s="1349"/>
      <c r="JOU66" s="1349"/>
      <c r="JOV66" s="1349"/>
      <c r="JOW66" s="1349"/>
      <c r="JOX66" s="1349"/>
      <c r="JOY66" s="1349"/>
      <c r="JOZ66" s="1349"/>
      <c r="JPA66" s="1349"/>
      <c r="JPB66" s="1349"/>
      <c r="JPC66" s="1349"/>
      <c r="JPD66" s="1349"/>
      <c r="JPE66" s="1349"/>
      <c r="JPF66" s="1349"/>
      <c r="JPG66" s="1349"/>
      <c r="JPH66" s="1349"/>
      <c r="JPI66" s="1349"/>
      <c r="JPJ66" s="1349"/>
      <c r="JPK66" s="1349"/>
      <c r="JPL66" s="1349"/>
      <c r="JPM66" s="1349"/>
      <c r="JPN66" s="1349"/>
      <c r="JPO66" s="1349"/>
      <c r="JPP66" s="1349"/>
      <c r="JPQ66" s="1349"/>
      <c r="JPR66" s="1349"/>
      <c r="JPS66" s="1349"/>
      <c r="JPT66" s="1349"/>
      <c r="JPU66" s="1349"/>
      <c r="JPV66" s="1349"/>
      <c r="JPW66" s="1349"/>
      <c r="JPX66" s="1349"/>
      <c r="JPY66" s="1349"/>
      <c r="JPZ66" s="1349"/>
      <c r="JQA66" s="1349"/>
      <c r="JQB66" s="1349"/>
      <c r="JQC66" s="1349"/>
      <c r="JQD66" s="1349"/>
      <c r="JQE66" s="1349"/>
      <c r="JQF66" s="1349"/>
      <c r="JQG66" s="1349"/>
      <c r="JQH66" s="1349"/>
      <c r="JQI66" s="1349"/>
      <c r="JQJ66" s="1349"/>
      <c r="JQK66" s="1349"/>
      <c r="JQL66" s="1349"/>
      <c r="JQM66" s="1349"/>
      <c r="JQN66" s="1349"/>
      <c r="JQO66" s="1349"/>
      <c r="JQP66" s="1349"/>
      <c r="JQQ66" s="1349"/>
      <c r="JQR66" s="1349"/>
      <c r="JQS66" s="1349"/>
      <c r="JQT66" s="1349"/>
      <c r="JQU66" s="1349"/>
      <c r="JQV66" s="1349"/>
      <c r="JQW66" s="1349"/>
      <c r="JQX66" s="1349"/>
      <c r="JQY66" s="1349"/>
      <c r="JQZ66" s="1349"/>
      <c r="JRA66" s="1349"/>
      <c r="JRB66" s="1349"/>
      <c r="JRC66" s="1349"/>
      <c r="JRD66" s="1349"/>
      <c r="JRE66" s="1349"/>
      <c r="JRF66" s="1349"/>
      <c r="JRG66" s="1349"/>
      <c r="JRH66" s="1349"/>
      <c r="JRI66" s="1349"/>
      <c r="JRJ66" s="1349"/>
      <c r="JRK66" s="1349"/>
      <c r="JRL66" s="1349"/>
      <c r="JRM66" s="1349"/>
      <c r="JRN66" s="1349"/>
      <c r="JRO66" s="1349"/>
      <c r="JRP66" s="1349"/>
      <c r="JRQ66" s="1349"/>
      <c r="JRR66" s="1349"/>
      <c r="JRS66" s="1349"/>
      <c r="JRT66" s="1349"/>
      <c r="JRU66" s="1349"/>
      <c r="JRV66" s="1349"/>
      <c r="JRW66" s="1349"/>
      <c r="JRX66" s="1349"/>
      <c r="JRY66" s="1349"/>
      <c r="JRZ66" s="1349"/>
      <c r="JSA66" s="1349"/>
      <c r="JSB66" s="1349"/>
      <c r="JSC66" s="1349"/>
      <c r="JSD66" s="1349"/>
      <c r="JSE66" s="1349"/>
      <c r="JSF66" s="1349"/>
      <c r="JSG66" s="1349"/>
      <c r="JSH66" s="1349"/>
      <c r="JSI66" s="1349"/>
      <c r="JSJ66" s="1349"/>
      <c r="JSK66" s="1349"/>
      <c r="JSL66" s="1349"/>
      <c r="JSM66" s="1349"/>
      <c r="JSN66" s="1349"/>
      <c r="JSO66" s="1349"/>
      <c r="JSP66" s="1349"/>
      <c r="JSQ66" s="1349"/>
      <c r="JSR66" s="1349"/>
      <c r="JSS66" s="1349"/>
      <c r="JST66" s="1349"/>
      <c r="JSU66" s="1349"/>
      <c r="JSV66" s="1349"/>
      <c r="JSW66" s="1349"/>
      <c r="JSX66" s="1349"/>
      <c r="JSY66" s="1349"/>
      <c r="JSZ66" s="1349"/>
      <c r="JTA66" s="1349"/>
      <c r="JTB66" s="1349"/>
      <c r="JTC66" s="1349"/>
      <c r="JTD66" s="1349"/>
      <c r="JTE66" s="1349"/>
      <c r="JTF66" s="1349"/>
      <c r="JTG66" s="1349"/>
      <c r="JTH66" s="1349"/>
      <c r="JTI66" s="1349"/>
      <c r="JTJ66" s="1349"/>
      <c r="JTK66" s="1349"/>
      <c r="JTL66" s="1349"/>
      <c r="JTM66" s="1349"/>
      <c r="JTN66" s="1349"/>
      <c r="JTO66" s="1349"/>
      <c r="JTP66" s="1349"/>
      <c r="JTQ66" s="1349"/>
      <c r="JTR66" s="1349"/>
      <c r="JTS66" s="1349"/>
      <c r="JTT66" s="1349"/>
      <c r="JTU66" s="1349"/>
      <c r="JTV66" s="1349"/>
      <c r="JTW66" s="1349"/>
      <c r="JTX66" s="1349"/>
      <c r="JTY66" s="1349"/>
      <c r="JTZ66" s="1349"/>
      <c r="JUA66" s="1349"/>
      <c r="JUB66" s="1349"/>
      <c r="JUC66" s="1349"/>
      <c r="JUD66" s="1349"/>
      <c r="JUE66" s="1349"/>
      <c r="JUF66" s="1349"/>
      <c r="JUG66" s="1349"/>
      <c r="JUH66" s="1349"/>
      <c r="JUI66" s="1349"/>
      <c r="JUJ66" s="1349"/>
      <c r="JUK66" s="1349"/>
      <c r="JUL66" s="1349"/>
      <c r="JUM66" s="1349"/>
      <c r="JUN66" s="1349"/>
      <c r="JUO66" s="1349"/>
      <c r="JUP66" s="1349"/>
      <c r="JUQ66" s="1349"/>
      <c r="JUR66" s="1349"/>
      <c r="JUS66" s="1349"/>
      <c r="JUT66" s="1349"/>
      <c r="JUU66" s="1349"/>
      <c r="JUV66" s="1349"/>
      <c r="JUW66" s="1349"/>
      <c r="JUX66" s="1349"/>
      <c r="JUY66" s="1349"/>
      <c r="JUZ66" s="1349"/>
      <c r="JVA66" s="1349"/>
      <c r="JVB66" s="1349"/>
      <c r="JVC66" s="1349"/>
      <c r="JVD66" s="1349"/>
      <c r="JVE66" s="1349"/>
      <c r="JVF66" s="1349"/>
      <c r="JVG66" s="1349"/>
      <c r="JVH66" s="1349"/>
      <c r="JVI66" s="1349"/>
      <c r="JVJ66" s="1349"/>
      <c r="JVK66" s="1349"/>
      <c r="JVL66" s="1349"/>
      <c r="JVM66" s="1349"/>
      <c r="JVN66" s="1349"/>
      <c r="JVO66" s="1349"/>
      <c r="JVP66" s="1349"/>
      <c r="JVQ66" s="1349"/>
      <c r="JVR66" s="1349"/>
      <c r="JVS66" s="1349"/>
      <c r="JVT66" s="1349"/>
      <c r="JVU66" s="1349"/>
      <c r="JVV66" s="1349"/>
      <c r="JVW66" s="1349"/>
      <c r="JVX66" s="1349"/>
      <c r="JVY66" s="1349"/>
      <c r="JVZ66" s="1349"/>
      <c r="JWA66" s="1349"/>
      <c r="JWB66" s="1349"/>
      <c r="JWC66" s="1349"/>
      <c r="JWD66" s="1349"/>
      <c r="JWE66" s="1349"/>
      <c r="JWF66" s="1349"/>
      <c r="JWG66" s="1349"/>
      <c r="JWH66" s="1349"/>
      <c r="JWI66" s="1349"/>
      <c r="JWJ66" s="1349"/>
      <c r="JWK66" s="1349"/>
      <c r="JWL66" s="1349"/>
      <c r="JWM66" s="1349"/>
      <c r="JWN66" s="1349"/>
      <c r="JWO66" s="1349"/>
      <c r="JWP66" s="1349"/>
      <c r="JWQ66" s="1349"/>
      <c r="JWR66" s="1349"/>
      <c r="JWS66" s="1349"/>
      <c r="JWT66" s="1349"/>
      <c r="JWU66" s="1349"/>
      <c r="JWV66" s="1349"/>
      <c r="JWW66" s="1349"/>
      <c r="JWX66" s="1349"/>
      <c r="JWY66" s="1349"/>
      <c r="JWZ66" s="1349"/>
      <c r="JXA66" s="1349"/>
      <c r="JXB66" s="1349"/>
      <c r="JXC66" s="1349"/>
      <c r="JXD66" s="1349"/>
      <c r="JXE66" s="1349"/>
      <c r="JXF66" s="1349"/>
      <c r="JXG66" s="1349"/>
      <c r="JXH66" s="1349"/>
      <c r="JXI66" s="1349"/>
      <c r="JXJ66" s="1349"/>
      <c r="JXK66" s="1349"/>
      <c r="JXL66" s="1349"/>
      <c r="JXM66" s="1349"/>
      <c r="JXN66" s="1349"/>
      <c r="JXO66" s="1349"/>
      <c r="JXP66" s="1349"/>
      <c r="JXQ66" s="1349"/>
      <c r="JXR66" s="1349"/>
      <c r="JXS66" s="1349"/>
      <c r="JXT66" s="1349"/>
      <c r="JXU66" s="1349"/>
      <c r="JXV66" s="1349"/>
      <c r="JXW66" s="1349"/>
      <c r="JXX66" s="1349"/>
      <c r="JXY66" s="1349"/>
      <c r="JXZ66" s="1349"/>
      <c r="JYA66" s="1349"/>
      <c r="JYB66" s="1349"/>
      <c r="JYC66" s="1349"/>
      <c r="JYD66" s="1349"/>
      <c r="JYE66" s="1349"/>
      <c r="JYF66" s="1349"/>
      <c r="JYG66" s="1349"/>
      <c r="JYH66" s="1349"/>
      <c r="JYI66" s="1349"/>
      <c r="JYJ66" s="1349"/>
      <c r="JYK66" s="1349"/>
      <c r="JYL66" s="1349"/>
      <c r="JYM66" s="1349"/>
      <c r="JYN66" s="1349"/>
      <c r="JYO66" s="1349"/>
      <c r="JYP66" s="1349"/>
      <c r="JYQ66" s="1349"/>
      <c r="JYR66" s="1349"/>
      <c r="JYS66" s="1349"/>
      <c r="JYT66" s="1349"/>
      <c r="JYU66" s="1349"/>
      <c r="JYV66" s="1349"/>
      <c r="JYW66" s="1349"/>
      <c r="JYX66" s="1349"/>
      <c r="JYY66" s="1349"/>
      <c r="JYZ66" s="1349"/>
      <c r="JZA66" s="1349"/>
      <c r="JZB66" s="1349"/>
      <c r="JZC66" s="1349"/>
      <c r="JZD66" s="1349"/>
      <c r="JZE66" s="1349"/>
      <c r="JZF66" s="1349"/>
      <c r="JZG66" s="1349"/>
      <c r="JZH66" s="1349"/>
      <c r="JZI66" s="1349"/>
      <c r="JZJ66" s="1349"/>
      <c r="JZK66" s="1349"/>
      <c r="JZL66" s="1349"/>
      <c r="JZM66" s="1349"/>
      <c r="JZN66" s="1349"/>
      <c r="JZO66" s="1349"/>
      <c r="JZP66" s="1349"/>
      <c r="JZQ66" s="1349"/>
      <c r="JZR66" s="1349"/>
      <c r="JZS66" s="1349"/>
      <c r="JZT66" s="1349"/>
      <c r="JZU66" s="1349"/>
      <c r="JZV66" s="1349"/>
      <c r="JZW66" s="1349"/>
      <c r="JZX66" s="1349"/>
      <c r="JZY66" s="1349"/>
      <c r="JZZ66" s="1349"/>
      <c r="KAA66" s="1349"/>
      <c r="KAB66" s="1349"/>
      <c r="KAC66" s="1349"/>
      <c r="KAD66" s="1349"/>
      <c r="KAE66" s="1349"/>
      <c r="KAF66" s="1349"/>
      <c r="KAG66" s="1349"/>
      <c r="KAH66" s="1349"/>
      <c r="KAI66" s="1349"/>
      <c r="KAJ66" s="1349"/>
      <c r="KAK66" s="1349"/>
      <c r="KAL66" s="1349"/>
      <c r="KAM66" s="1349"/>
      <c r="KAN66" s="1349"/>
      <c r="KAO66" s="1349"/>
      <c r="KAP66" s="1349"/>
      <c r="KAQ66" s="1349"/>
      <c r="KAR66" s="1349"/>
      <c r="KAS66" s="1349"/>
      <c r="KAT66" s="1349"/>
      <c r="KAU66" s="1349"/>
      <c r="KAV66" s="1349"/>
      <c r="KAW66" s="1349"/>
      <c r="KAX66" s="1349"/>
      <c r="KAY66" s="1349"/>
      <c r="KAZ66" s="1349"/>
      <c r="KBA66" s="1349"/>
      <c r="KBB66" s="1349"/>
      <c r="KBC66" s="1349"/>
      <c r="KBD66" s="1349"/>
      <c r="KBE66" s="1349"/>
      <c r="KBF66" s="1349"/>
      <c r="KBG66" s="1349"/>
      <c r="KBH66" s="1349"/>
      <c r="KBI66" s="1349"/>
      <c r="KBJ66" s="1349"/>
      <c r="KBK66" s="1349"/>
      <c r="KBL66" s="1349"/>
      <c r="KBM66" s="1349"/>
      <c r="KBN66" s="1349"/>
      <c r="KBO66" s="1349"/>
      <c r="KBP66" s="1349"/>
      <c r="KBQ66" s="1349"/>
      <c r="KBR66" s="1349"/>
      <c r="KBS66" s="1349"/>
      <c r="KBT66" s="1349"/>
      <c r="KBU66" s="1349"/>
      <c r="KBV66" s="1349"/>
      <c r="KBW66" s="1349"/>
      <c r="KBX66" s="1349"/>
      <c r="KBY66" s="1349"/>
      <c r="KBZ66" s="1349"/>
      <c r="KCA66" s="1349"/>
      <c r="KCB66" s="1349"/>
      <c r="KCC66" s="1349"/>
      <c r="KCD66" s="1349"/>
      <c r="KCE66" s="1349"/>
      <c r="KCF66" s="1349"/>
      <c r="KCG66" s="1349"/>
      <c r="KCH66" s="1349"/>
      <c r="KCI66" s="1349"/>
      <c r="KCJ66" s="1349"/>
      <c r="KCK66" s="1349"/>
      <c r="KCL66" s="1349"/>
      <c r="KCM66" s="1349"/>
      <c r="KCN66" s="1349"/>
      <c r="KCO66" s="1349"/>
      <c r="KCP66" s="1349"/>
      <c r="KCQ66" s="1349"/>
      <c r="KCR66" s="1349"/>
      <c r="KCS66" s="1349"/>
      <c r="KCT66" s="1349"/>
      <c r="KCU66" s="1349"/>
      <c r="KCV66" s="1349"/>
      <c r="KCW66" s="1349"/>
      <c r="KCX66" s="1349"/>
      <c r="KCY66" s="1349"/>
      <c r="KCZ66" s="1349"/>
      <c r="KDA66" s="1349"/>
      <c r="KDB66" s="1349"/>
      <c r="KDC66" s="1349"/>
      <c r="KDD66" s="1349"/>
      <c r="KDE66" s="1349"/>
      <c r="KDF66" s="1349"/>
      <c r="KDG66" s="1349"/>
      <c r="KDH66" s="1349"/>
      <c r="KDI66" s="1349"/>
      <c r="KDJ66" s="1349"/>
      <c r="KDK66" s="1349"/>
      <c r="KDL66" s="1349"/>
      <c r="KDM66" s="1349"/>
      <c r="KDN66" s="1349"/>
      <c r="KDO66" s="1349"/>
      <c r="KDP66" s="1349"/>
      <c r="KDQ66" s="1349"/>
      <c r="KDR66" s="1349"/>
      <c r="KDS66" s="1349"/>
      <c r="KDT66" s="1349"/>
      <c r="KDU66" s="1349"/>
      <c r="KDV66" s="1349"/>
      <c r="KDW66" s="1349"/>
      <c r="KDX66" s="1349"/>
      <c r="KDY66" s="1349"/>
      <c r="KDZ66" s="1349"/>
      <c r="KEA66" s="1349"/>
      <c r="KEB66" s="1349"/>
      <c r="KEC66" s="1349"/>
      <c r="KED66" s="1349"/>
      <c r="KEE66" s="1349"/>
      <c r="KEF66" s="1349"/>
      <c r="KEG66" s="1349"/>
      <c r="KEH66" s="1349"/>
      <c r="KEI66" s="1349"/>
      <c r="KEJ66" s="1349"/>
      <c r="KEK66" s="1349"/>
      <c r="KEL66" s="1349"/>
      <c r="KEM66" s="1349"/>
      <c r="KEN66" s="1349"/>
      <c r="KEO66" s="1349"/>
      <c r="KEP66" s="1349"/>
      <c r="KEQ66" s="1349"/>
      <c r="KER66" s="1349"/>
      <c r="KES66" s="1349"/>
      <c r="KET66" s="1349"/>
      <c r="KEU66" s="1349"/>
      <c r="KEV66" s="1349"/>
      <c r="KEW66" s="1349"/>
      <c r="KEX66" s="1349"/>
      <c r="KEY66" s="1349"/>
      <c r="KEZ66" s="1349"/>
      <c r="KFA66" s="1349"/>
      <c r="KFB66" s="1349"/>
      <c r="KFC66" s="1349"/>
      <c r="KFD66" s="1349"/>
      <c r="KFE66" s="1349"/>
      <c r="KFF66" s="1349"/>
      <c r="KFG66" s="1349"/>
      <c r="KFH66" s="1349"/>
      <c r="KFI66" s="1349"/>
      <c r="KFJ66" s="1349"/>
      <c r="KFK66" s="1349"/>
      <c r="KFL66" s="1349"/>
      <c r="KFM66" s="1349"/>
      <c r="KFN66" s="1349"/>
      <c r="KFO66" s="1349"/>
      <c r="KFP66" s="1349"/>
      <c r="KFQ66" s="1349"/>
      <c r="KFR66" s="1349"/>
      <c r="KFS66" s="1349"/>
      <c r="KFT66" s="1349"/>
      <c r="KFU66" s="1349"/>
      <c r="KFV66" s="1349"/>
      <c r="KFW66" s="1349"/>
      <c r="KFX66" s="1349"/>
      <c r="KFY66" s="1349"/>
      <c r="KFZ66" s="1349"/>
      <c r="KGA66" s="1349"/>
      <c r="KGB66" s="1349"/>
      <c r="KGC66" s="1349"/>
      <c r="KGD66" s="1349"/>
      <c r="KGE66" s="1349"/>
      <c r="KGF66" s="1349"/>
      <c r="KGG66" s="1349"/>
      <c r="KGH66" s="1349"/>
      <c r="KGI66" s="1349"/>
      <c r="KGJ66" s="1349"/>
      <c r="KGK66" s="1349"/>
      <c r="KGL66" s="1349"/>
      <c r="KGM66" s="1349"/>
      <c r="KGN66" s="1349"/>
      <c r="KGO66" s="1349"/>
      <c r="KGP66" s="1349"/>
      <c r="KGQ66" s="1349"/>
      <c r="KGR66" s="1349"/>
      <c r="KGS66" s="1349"/>
      <c r="KGT66" s="1349"/>
      <c r="KGU66" s="1349"/>
      <c r="KGV66" s="1349"/>
      <c r="KGW66" s="1349"/>
      <c r="KGX66" s="1349"/>
      <c r="KGY66" s="1349"/>
      <c r="KGZ66" s="1349"/>
      <c r="KHA66" s="1349"/>
      <c r="KHB66" s="1349"/>
      <c r="KHC66" s="1349"/>
      <c r="KHD66" s="1349"/>
      <c r="KHE66" s="1349"/>
      <c r="KHF66" s="1349"/>
      <c r="KHG66" s="1349"/>
      <c r="KHH66" s="1349"/>
      <c r="KHI66" s="1349"/>
      <c r="KHJ66" s="1349"/>
      <c r="KHK66" s="1349"/>
      <c r="KHL66" s="1349"/>
      <c r="KHM66" s="1349"/>
      <c r="KHN66" s="1349"/>
      <c r="KHO66" s="1349"/>
      <c r="KHP66" s="1349"/>
      <c r="KHQ66" s="1349"/>
      <c r="KHR66" s="1349"/>
      <c r="KHS66" s="1349"/>
      <c r="KHT66" s="1349"/>
      <c r="KHU66" s="1349"/>
      <c r="KHV66" s="1349"/>
      <c r="KHW66" s="1349"/>
      <c r="KHX66" s="1349"/>
      <c r="KHY66" s="1349"/>
      <c r="KHZ66" s="1349"/>
      <c r="KIA66" s="1349"/>
      <c r="KIB66" s="1349"/>
      <c r="KIC66" s="1349"/>
      <c r="KID66" s="1349"/>
      <c r="KIE66" s="1349"/>
      <c r="KIF66" s="1349"/>
      <c r="KIG66" s="1349"/>
      <c r="KIH66" s="1349"/>
      <c r="KII66" s="1349"/>
      <c r="KIJ66" s="1349"/>
      <c r="KIK66" s="1349"/>
      <c r="KIL66" s="1349"/>
      <c r="KIM66" s="1349"/>
      <c r="KIN66" s="1349"/>
      <c r="KIO66" s="1349"/>
      <c r="KIP66" s="1349"/>
      <c r="KIQ66" s="1349"/>
      <c r="KIR66" s="1349"/>
      <c r="KIS66" s="1349"/>
      <c r="KIT66" s="1349"/>
      <c r="KIU66" s="1349"/>
      <c r="KIV66" s="1349"/>
      <c r="KIW66" s="1349"/>
      <c r="KIX66" s="1349"/>
      <c r="KIY66" s="1349"/>
      <c r="KIZ66" s="1349"/>
      <c r="KJA66" s="1349"/>
      <c r="KJB66" s="1349"/>
      <c r="KJC66" s="1349"/>
      <c r="KJD66" s="1349"/>
      <c r="KJE66" s="1349"/>
      <c r="KJF66" s="1349"/>
      <c r="KJG66" s="1349"/>
      <c r="KJH66" s="1349"/>
      <c r="KJI66" s="1349"/>
      <c r="KJJ66" s="1349"/>
      <c r="KJK66" s="1349"/>
      <c r="KJL66" s="1349"/>
      <c r="KJM66" s="1349"/>
      <c r="KJN66" s="1349"/>
      <c r="KJO66" s="1349"/>
      <c r="KJP66" s="1349"/>
      <c r="KJQ66" s="1349"/>
      <c r="KJR66" s="1349"/>
      <c r="KJS66" s="1349"/>
      <c r="KJT66" s="1349"/>
      <c r="KJU66" s="1349"/>
      <c r="KJV66" s="1349"/>
      <c r="KJW66" s="1349"/>
      <c r="KJX66" s="1349"/>
      <c r="KJY66" s="1349"/>
      <c r="KJZ66" s="1349"/>
      <c r="KKA66" s="1349"/>
      <c r="KKB66" s="1349"/>
      <c r="KKC66" s="1349"/>
      <c r="KKD66" s="1349"/>
      <c r="KKE66" s="1349"/>
      <c r="KKF66" s="1349"/>
      <c r="KKG66" s="1349"/>
      <c r="KKH66" s="1349"/>
      <c r="KKI66" s="1349"/>
      <c r="KKJ66" s="1349"/>
      <c r="KKK66" s="1349"/>
      <c r="KKL66" s="1349"/>
      <c r="KKM66" s="1349"/>
      <c r="KKN66" s="1349"/>
      <c r="KKO66" s="1349"/>
      <c r="KKP66" s="1349"/>
      <c r="KKQ66" s="1349"/>
      <c r="KKR66" s="1349"/>
      <c r="KKS66" s="1349"/>
      <c r="KKT66" s="1349"/>
      <c r="KKU66" s="1349"/>
      <c r="KKV66" s="1349"/>
      <c r="KKW66" s="1349"/>
      <c r="KKX66" s="1349"/>
      <c r="KKY66" s="1349"/>
      <c r="KKZ66" s="1349"/>
      <c r="KLA66" s="1349"/>
      <c r="KLB66" s="1349"/>
      <c r="KLC66" s="1349"/>
      <c r="KLD66" s="1349"/>
      <c r="KLE66" s="1349"/>
      <c r="KLF66" s="1349"/>
      <c r="KLG66" s="1349"/>
      <c r="KLH66" s="1349"/>
      <c r="KLI66" s="1349"/>
      <c r="KLJ66" s="1349"/>
      <c r="KLK66" s="1349"/>
      <c r="KLL66" s="1349"/>
      <c r="KLM66" s="1349"/>
      <c r="KLN66" s="1349"/>
      <c r="KLO66" s="1349"/>
      <c r="KLP66" s="1349"/>
      <c r="KLQ66" s="1349"/>
      <c r="KLR66" s="1349"/>
      <c r="KLS66" s="1349"/>
      <c r="KLT66" s="1349"/>
      <c r="KLU66" s="1349"/>
      <c r="KLV66" s="1349"/>
      <c r="KLW66" s="1349"/>
      <c r="KLX66" s="1349"/>
      <c r="KLY66" s="1349"/>
      <c r="KLZ66" s="1349"/>
      <c r="KMA66" s="1349"/>
      <c r="KMB66" s="1349"/>
      <c r="KMC66" s="1349"/>
      <c r="KMD66" s="1349"/>
      <c r="KME66" s="1349"/>
      <c r="KMF66" s="1349"/>
      <c r="KMG66" s="1349"/>
      <c r="KMH66" s="1349"/>
      <c r="KMI66" s="1349"/>
      <c r="KMJ66" s="1349"/>
      <c r="KMK66" s="1349"/>
      <c r="KML66" s="1349"/>
      <c r="KMM66" s="1349"/>
      <c r="KMN66" s="1349"/>
      <c r="KMO66" s="1349"/>
      <c r="KMP66" s="1349"/>
      <c r="KMQ66" s="1349"/>
      <c r="KMR66" s="1349"/>
      <c r="KMS66" s="1349"/>
      <c r="KMT66" s="1349"/>
      <c r="KMU66" s="1349"/>
      <c r="KMV66" s="1349"/>
      <c r="KMW66" s="1349"/>
      <c r="KMX66" s="1349"/>
      <c r="KMY66" s="1349"/>
      <c r="KMZ66" s="1349"/>
      <c r="KNA66" s="1349"/>
      <c r="KNB66" s="1349"/>
      <c r="KNC66" s="1349"/>
      <c r="KND66" s="1349"/>
      <c r="KNE66" s="1349"/>
      <c r="KNF66" s="1349"/>
      <c r="KNG66" s="1349"/>
      <c r="KNH66" s="1349"/>
      <c r="KNI66" s="1349"/>
      <c r="KNJ66" s="1349"/>
      <c r="KNK66" s="1349"/>
      <c r="KNL66" s="1349"/>
      <c r="KNM66" s="1349"/>
      <c r="KNN66" s="1349"/>
      <c r="KNO66" s="1349"/>
      <c r="KNP66" s="1349"/>
      <c r="KNQ66" s="1349"/>
      <c r="KNR66" s="1349"/>
      <c r="KNS66" s="1349"/>
      <c r="KNT66" s="1349"/>
      <c r="KNU66" s="1349"/>
      <c r="KNV66" s="1349"/>
      <c r="KNW66" s="1349"/>
      <c r="KNX66" s="1349"/>
      <c r="KNY66" s="1349"/>
      <c r="KNZ66" s="1349"/>
      <c r="KOA66" s="1349"/>
      <c r="KOB66" s="1349"/>
      <c r="KOC66" s="1349"/>
      <c r="KOD66" s="1349"/>
      <c r="KOE66" s="1349"/>
      <c r="KOF66" s="1349"/>
      <c r="KOG66" s="1349"/>
      <c r="KOH66" s="1349"/>
      <c r="KOI66" s="1349"/>
      <c r="KOJ66" s="1349"/>
      <c r="KOK66" s="1349"/>
      <c r="KOL66" s="1349"/>
      <c r="KOM66" s="1349"/>
      <c r="KON66" s="1349"/>
      <c r="KOO66" s="1349"/>
      <c r="KOP66" s="1349"/>
      <c r="KOQ66" s="1349"/>
      <c r="KOR66" s="1349"/>
      <c r="KOS66" s="1349"/>
      <c r="KOT66" s="1349"/>
      <c r="KOU66" s="1349"/>
      <c r="KOV66" s="1349"/>
      <c r="KOW66" s="1349"/>
      <c r="KOX66" s="1349"/>
      <c r="KOY66" s="1349"/>
      <c r="KOZ66" s="1349"/>
      <c r="KPA66" s="1349"/>
      <c r="KPB66" s="1349"/>
      <c r="KPC66" s="1349"/>
      <c r="KPD66" s="1349"/>
      <c r="KPE66" s="1349"/>
      <c r="KPF66" s="1349"/>
      <c r="KPG66" s="1349"/>
      <c r="KPH66" s="1349"/>
      <c r="KPI66" s="1349"/>
      <c r="KPJ66" s="1349"/>
      <c r="KPK66" s="1349"/>
      <c r="KPL66" s="1349"/>
      <c r="KPM66" s="1349"/>
      <c r="KPN66" s="1349"/>
      <c r="KPO66" s="1349"/>
      <c r="KPP66" s="1349"/>
      <c r="KPQ66" s="1349"/>
      <c r="KPR66" s="1349"/>
      <c r="KPS66" s="1349"/>
      <c r="KPT66" s="1349"/>
      <c r="KPU66" s="1349"/>
      <c r="KPV66" s="1349"/>
      <c r="KPW66" s="1349"/>
      <c r="KPX66" s="1349"/>
      <c r="KPY66" s="1349"/>
      <c r="KPZ66" s="1349"/>
      <c r="KQA66" s="1349"/>
      <c r="KQB66" s="1349"/>
      <c r="KQC66" s="1349"/>
      <c r="KQD66" s="1349"/>
      <c r="KQE66" s="1349"/>
      <c r="KQF66" s="1349"/>
      <c r="KQG66" s="1349"/>
      <c r="KQH66" s="1349"/>
      <c r="KQI66" s="1349"/>
      <c r="KQJ66" s="1349"/>
      <c r="KQK66" s="1349"/>
      <c r="KQL66" s="1349"/>
      <c r="KQM66" s="1349"/>
      <c r="KQN66" s="1349"/>
      <c r="KQO66" s="1349"/>
      <c r="KQP66" s="1349"/>
      <c r="KQQ66" s="1349"/>
      <c r="KQR66" s="1349"/>
      <c r="KQS66" s="1349"/>
      <c r="KQT66" s="1349"/>
      <c r="KQU66" s="1349"/>
      <c r="KQV66" s="1349"/>
      <c r="KQW66" s="1349"/>
      <c r="KQX66" s="1349"/>
      <c r="KQY66" s="1349"/>
      <c r="KQZ66" s="1349"/>
      <c r="KRA66" s="1349"/>
      <c r="KRB66" s="1349"/>
      <c r="KRC66" s="1349"/>
      <c r="KRD66" s="1349"/>
      <c r="KRE66" s="1349"/>
      <c r="KRF66" s="1349"/>
      <c r="KRG66" s="1349"/>
      <c r="KRH66" s="1349"/>
      <c r="KRI66" s="1349"/>
      <c r="KRJ66" s="1349"/>
      <c r="KRK66" s="1349"/>
      <c r="KRL66" s="1349"/>
      <c r="KRM66" s="1349"/>
      <c r="KRN66" s="1349"/>
      <c r="KRO66" s="1349"/>
      <c r="KRP66" s="1349"/>
      <c r="KRQ66" s="1349"/>
      <c r="KRR66" s="1349"/>
      <c r="KRS66" s="1349"/>
      <c r="KRT66" s="1349"/>
      <c r="KRU66" s="1349"/>
      <c r="KRV66" s="1349"/>
      <c r="KRW66" s="1349"/>
      <c r="KRX66" s="1349"/>
      <c r="KRY66" s="1349"/>
      <c r="KRZ66" s="1349"/>
      <c r="KSA66" s="1349"/>
      <c r="KSB66" s="1349"/>
      <c r="KSC66" s="1349"/>
      <c r="KSD66" s="1349"/>
      <c r="KSE66" s="1349"/>
      <c r="KSF66" s="1349"/>
      <c r="KSG66" s="1349"/>
      <c r="KSH66" s="1349"/>
      <c r="KSI66" s="1349"/>
      <c r="KSJ66" s="1349"/>
      <c r="KSK66" s="1349"/>
      <c r="KSL66" s="1349"/>
      <c r="KSM66" s="1349"/>
      <c r="KSN66" s="1349"/>
      <c r="KSO66" s="1349"/>
      <c r="KSP66" s="1349"/>
      <c r="KSQ66" s="1349"/>
      <c r="KSR66" s="1349"/>
      <c r="KSS66" s="1349"/>
      <c r="KST66" s="1349"/>
      <c r="KSU66" s="1349"/>
      <c r="KSV66" s="1349"/>
      <c r="KSW66" s="1349"/>
      <c r="KSX66" s="1349"/>
      <c r="KSY66" s="1349"/>
      <c r="KSZ66" s="1349"/>
      <c r="KTA66" s="1349"/>
      <c r="KTB66" s="1349"/>
      <c r="KTC66" s="1349"/>
      <c r="KTD66" s="1349"/>
      <c r="KTE66" s="1349"/>
      <c r="KTF66" s="1349"/>
      <c r="KTG66" s="1349"/>
      <c r="KTH66" s="1349"/>
      <c r="KTI66" s="1349"/>
      <c r="KTJ66" s="1349"/>
      <c r="KTK66" s="1349"/>
      <c r="KTL66" s="1349"/>
      <c r="KTM66" s="1349"/>
      <c r="KTN66" s="1349"/>
      <c r="KTO66" s="1349"/>
      <c r="KTP66" s="1349"/>
      <c r="KTQ66" s="1349"/>
      <c r="KTR66" s="1349"/>
      <c r="KTS66" s="1349"/>
      <c r="KTT66" s="1349"/>
      <c r="KTU66" s="1349"/>
      <c r="KTV66" s="1349"/>
      <c r="KTW66" s="1349"/>
      <c r="KTX66" s="1349"/>
      <c r="KTY66" s="1349"/>
      <c r="KTZ66" s="1349"/>
      <c r="KUA66" s="1349"/>
      <c r="KUB66" s="1349"/>
      <c r="KUC66" s="1349"/>
      <c r="KUD66" s="1349"/>
      <c r="KUE66" s="1349"/>
      <c r="KUF66" s="1349"/>
      <c r="KUG66" s="1349"/>
      <c r="KUH66" s="1349"/>
      <c r="KUI66" s="1349"/>
      <c r="KUJ66" s="1349"/>
      <c r="KUK66" s="1349"/>
      <c r="KUL66" s="1349"/>
      <c r="KUM66" s="1349"/>
      <c r="KUN66" s="1349"/>
      <c r="KUO66" s="1349"/>
      <c r="KUP66" s="1349"/>
      <c r="KUQ66" s="1349"/>
      <c r="KUR66" s="1349"/>
      <c r="KUS66" s="1349"/>
      <c r="KUT66" s="1349"/>
      <c r="KUU66" s="1349"/>
      <c r="KUV66" s="1349"/>
      <c r="KUW66" s="1349"/>
      <c r="KUX66" s="1349"/>
      <c r="KUY66" s="1349"/>
      <c r="KUZ66" s="1349"/>
      <c r="KVA66" s="1349"/>
      <c r="KVB66" s="1349"/>
      <c r="KVC66" s="1349"/>
      <c r="KVD66" s="1349"/>
      <c r="KVE66" s="1349"/>
      <c r="KVF66" s="1349"/>
      <c r="KVG66" s="1349"/>
      <c r="KVH66" s="1349"/>
      <c r="KVI66" s="1349"/>
      <c r="KVJ66" s="1349"/>
      <c r="KVK66" s="1349"/>
      <c r="KVL66" s="1349"/>
      <c r="KVM66" s="1349"/>
      <c r="KVN66" s="1349"/>
      <c r="KVO66" s="1349"/>
      <c r="KVP66" s="1349"/>
      <c r="KVQ66" s="1349"/>
      <c r="KVR66" s="1349"/>
      <c r="KVS66" s="1349"/>
      <c r="KVT66" s="1349"/>
      <c r="KVU66" s="1349"/>
      <c r="KVV66" s="1349"/>
      <c r="KVW66" s="1349"/>
      <c r="KVX66" s="1349"/>
      <c r="KVY66" s="1349"/>
      <c r="KVZ66" s="1349"/>
      <c r="KWA66" s="1349"/>
      <c r="KWB66" s="1349"/>
      <c r="KWC66" s="1349"/>
      <c r="KWD66" s="1349"/>
      <c r="KWE66" s="1349"/>
      <c r="KWF66" s="1349"/>
      <c r="KWG66" s="1349"/>
      <c r="KWH66" s="1349"/>
      <c r="KWI66" s="1349"/>
      <c r="KWJ66" s="1349"/>
      <c r="KWK66" s="1349"/>
      <c r="KWL66" s="1349"/>
      <c r="KWM66" s="1349"/>
      <c r="KWN66" s="1349"/>
      <c r="KWO66" s="1349"/>
      <c r="KWP66" s="1349"/>
      <c r="KWQ66" s="1349"/>
      <c r="KWR66" s="1349"/>
      <c r="KWS66" s="1349"/>
      <c r="KWT66" s="1349"/>
      <c r="KWU66" s="1349"/>
      <c r="KWV66" s="1349"/>
      <c r="KWW66" s="1349"/>
      <c r="KWX66" s="1349"/>
      <c r="KWY66" s="1349"/>
      <c r="KWZ66" s="1349"/>
      <c r="KXA66" s="1349"/>
      <c r="KXB66" s="1349"/>
      <c r="KXC66" s="1349"/>
      <c r="KXD66" s="1349"/>
      <c r="KXE66" s="1349"/>
      <c r="KXF66" s="1349"/>
      <c r="KXG66" s="1349"/>
      <c r="KXH66" s="1349"/>
      <c r="KXI66" s="1349"/>
      <c r="KXJ66" s="1349"/>
      <c r="KXK66" s="1349"/>
      <c r="KXL66" s="1349"/>
      <c r="KXM66" s="1349"/>
      <c r="KXN66" s="1349"/>
      <c r="KXO66" s="1349"/>
      <c r="KXP66" s="1349"/>
      <c r="KXQ66" s="1349"/>
      <c r="KXR66" s="1349"/>
      <c r="KXS66" s="1349"/>
      <c r="KXT66" s="1349"/>
      <c r="KXU66" s="1349"/>
      <c r="KXV66" s="1349"/>
      <c r="KXW66" s="1349"/>
      <c r="KXX66" s="1349"/>
      <c r="KXY66" s="1349"/>
      <c r="KXZ66" s="1349"/>
      <c r="KYA66" s="1349"/>
      <c r="KYB66" s="1349"/>
      <c r="KYC66" s="1349"/>
      <c r="KYD66" s="1349"/>
      <c r="KYE66" s="1349"/>
      <c r="KYF66" s="1349"/>
      <c r="KYG66" s="1349"/>
      <c r="KYH66" s="1349"/>
      <c r="KYI66" s="1349"/>
      <c r="KYJ66" s="1349"/>
      <c r="KYK66" s="1349"/>
      <c r="KYL66" s="1349"/>
      <c r="KYM66" s="1349"/>
      <c r="KYN66" s="1349"/>
      <c r="KYO66" s="1349"/>
      <c r="KYP66" s="1349"/>
      <c r="KYQ66" s="1349"/>
      <c r="KYR66" s="1349"/>
      <c r="KYS66" s="1349"/>
      <c r="KYT66" s="1349"/>
      <c r="KYU66" s="1349"/>
      <c r="KYV66" s="1349"/>
      <c r="KYW66" s="1349"/>
      <c r="KYX66" s="1349"/>
      <c r="KYY66" s="1349"/>
      <c r="KYZ66" s="1349"/>
      <c r="KZA66" s="1349"/>
      <c r="KZB66" s="1349"/>
      <c r="KZC66" s="1349"/>
      <c r="KZD66" s="1349"/>
      <c r="KZE66" s="1349"/>
      <c r="KZF66" s="1349"/>
      <c r="KZG66" s="1349"/>
      <c r="KZH66" s="1349"/>
      <c r="KZI66" s="1349"/>
      <c r="KZJ66" s="1349"/>
      <c r="KZK66" s="1349"/>
      <c r="KZL66" s="1349"/>
      <c r="KZM66" s="1349"/>
      <c r="KZN66" s="1349"/>
      <c r="KZO66" s="1349"/>
      <c r="KZP66" s="1349"/>
      <c r="KZQ66" s="1349"/>
      <c r="KZR66" s="1349"/>
      <c r="KZS66" s="1349"/>
      <c r="KZT66" s="1349"/>
      <c r="KZU66" s="1349"/>
      <c r="KZV66" s="1349"/>
      <c r="KZW66" s="1349"/>
      <c r="KZX66" s="1349"/>
      <c r="KZY66" s="1349"/>
      <c r="KZZ66" s="1349"/>
      <c r="LAA66" s="1349"/>
      <c r="LAB66" s="1349"/>
      <c r="LAC66" s="1349"/>
      <c r="LAD66" s="1349"/>
      <c r="LAE66" s="1349"/>
      <c r="LAF66" s="1349"/>
      <c r="LAG66" s="1349"/>
      <c r="LAH66" s="1349"/>
      <c r="LAI66" s="1349"/>
      <c r="LAJ66" s="1349"/>
      <c r="LAK66" s="1349"/>
      <c r="LAL66" s="1349"/>
      <c r="LAM66" s="1349"/>
      <c r="LAN66" s="1349"/>
      <c r="LAO66" s="1349"/>
      <c r="LAP66" s="1349"/>
      <c r="LAQ66" s="1349"/>
      <c r="LAR66" s="1349"/>
      <c r="LAS66" s="1349"/>
      <c r="LAT66" s="1349"/>
      <c r="LAU66" s="1349"/>
      <c r="LAV66" s="1349"/>
      <c r="LAW66" s="1349"/>
      <c r="LAX66" s="1349"/>
      <c r="LAY66" s="1349"/>
      <c r="LAZ66" s="1349"/>
      <c r="LBA66" s="1349"/>
      <c r="LBB66" s="1349"/>
      <c r="LBC66" s="1349"/>
      <c r="LBD66" s="1349"/>
      <c r="LBE66" s="1349"/>
      <c r="LBF66" s="1349"/>
      <c r="LBG66" s="1349"/>
      <c r="LBH66" s="1349"/>
      <c r="LBI66" s="1349"/>
      <c r="LBJ66" s="1349"/>
      <c r="LBK66" s="1349"/>
      <c r="LBL66" s="1349"/>
      <c r="LBM66" s="1349"/>
      <c r="LBN66" s="1349"/>
      <c r="LBO66" s="1349"/>
      <c r="LBP66" s="1349"/>
      <c r="LBQ66" s="1349"/>
      <c r="LBR66" s="1349"/>
      <c r="LBS66" s="1349"/>
      <c r="LBT66" s="1349"/>
      <c r="LBU66" s="1349"/>
      <c r="LBV66" s="1349"/>
      <c r="LBW66" s="1349"/>
      <c r="LBX66" s="1349"/>
      <c r="LBY66" s="1349"/>
      <c r="LBZ66" s="1349"/>
      <c r="LCA66" s="1349"/>
      <c r="LCB66" s="1349"/>
      <c r="LCC66" s="1349"/>
      <c r="LCD66" s="1349"/>
      <c r="LCE66" s="1349"/>
      <c r="LCF66" s="1349"/>
      <c r="LCG66" s="1349"/>
      <c r="LCH66" s="1349"/>
      <c r="LCI66" s="1349"/>
      <c r="LCJ66" s="1349"/>
      <c r="LCK66" s="1349"/>
      <c r="LCL66" s="1349"/>
      <c r="LCM66" s="1349"/>
      <c r="LCN66" s="1349"/>
      <c r="LCO66" s="1349"/>
      <c r="LCP66" s="1349"/>
      <c r="LCQ66" s="1349"/>
      <c r="LCR66" s="1349"/>
      <c r="LCS66" s="1349"/>
      <c r="LCT66" s="1349"/>
      <c r="LCU66" s="1349"/>
      <c r="LCV66" s="1349"/>
      <c r="LCW66" s="1349"/>
      <c r="LCX66" s="1349"/>
      <c r="LCY66" s="1349"/>
      <c r="LCZ66" s="1349"/>
      <c r="LDA66" s="1349"/>
      <c r="LDB66" s="1349"/>
      <c r="LDC66" s="1349"/>
      <c r="LDD66" s="1349"/>
      <c r="LDE66" s="1349"/>
      <c r="LDF66" s="1349"/>
      <c r="LDG66" s="1349"/>
      <c r="LDH66" s="1349"/>
      <c r="LDI66" s="1349"/>
      <c r="LDJ66" s="1349"/>
      <c r="LDK66" s="1349"/>
      <c r="LDL66" s="1349"/>
      <c r="LDM66" s="1349"/>
      <c r="LDN66" s="1349"/>
      <c r="LDO66" s="1349"/>
      <c r="LDP66" s="1349"/>
      <c r="LDQ66" s="1349"/>
      <c r="LDR66" s="1349"/>
      <c r="LDS66" s="1349"/>
      <c r="LDT66" s="1349"/>
      <c r="LDU66" s="1349"/>
      <c r="LDV66" s="1349"/>
      <c r="LDW66" s="1349"/>
      <c r="LDX66" s="1349"/>
      <c r="LDY66" s="1349"/>
      <c r="LDZ66" s="1349"/>
      <c r="LEA66" s="1349"/>
      <c r="LEB66" s="1349"/>
      <c r="LEC66" s="1349"/>
      <c r="LED66" s="1349"/>
      <c r="LEE66" s="1349"/>
      <c r="LEF66" s="1349"/>
      <c r="LEG66" s="1349"/>
      <c r="LEH66" s="1349"/>
      <c r="LEI66" s="1349"/>
      <c r="LEJ66" s="1349"/>
      <c r="LEK66" s="1349"/>
      <c r="LEL66" s="1349"/>
      <c r="LEM66" s="1349"/>
      <c r="LEN66" s="1349"/>
      <c r="LEO66" s="1349"/>
      <c r="LEP66" s="1349"/>
      <c r="LEQ66" s="1349"/>
      <c r="LER66" s="1349"/>
      <c r="LES66" s="1349"/>
      <c r="LET66" s="1349"/>
      <c r="LEU66" s="1349"/>
      <c r="LEV66" s="1349"/>
      <c r="LEW66" s="1349"/>
      <c r="LEX66" s="1349"/>
      <c r="LEY66" s="1349"/>
      <c r="LEZ66" s="1349"/>
      <c r="LFA66" s="1349"/>
      <c r="LFB66" s="1349"/>
      <c r="LFC66" s="1349"/>
      <c r="LFD66" s="1349"/>
      <c r="LFE66" s="1349"/>
      <c r="LFF66" s="1349"/>
      <c r="LFG66" s="1349"/>
      <c r="LFH66" s="1349"/>
      <c r="LFI66" s="1349"/>
      <c r="LFJ66" s="1349"/>
      <c r="LFK66" s="1349"/>
      <c r="LFL66" s="1349"/>
      <c r="LFM66" s="1349"/>
      <c r="LFN66" s="1349"/>
      <c r="LFO66" s="1349"/>
      <c r="LFP66" s="1349"/>
      <c r="LFQ66" s="1349"/>
      <c r="LFR66" s="1349"/>
      <c r="LFS66" s="1349"/>
      <c r="LFT66" s="1349"/>
      <c r="LFU66" s="1349"/>
      <c r="LFV66" s="1349"/>
      <c r="LFW66" s="1349"/>
      <c r="LFX66" s="1349"/>
      <c r="LFY66" s="1349"/>
      <c r="LFZ66" s="1349"/>
      <c r="LGA66" s="1349"/>
      <c r="LGB66" s="1349"/>
      <c r="LGC66" s="1349"/>
      <c r="LGD66" s="1349"/>
      <c r="LGE66" s="1349"/>
      <c r="LGF66" s="1349"/>
      <c r="LGG66" s="1349"/>
      <c r="LGH66" s="1349"/>
      <c r="LGI66" s="1349"/>
      <c r="LGJ66" s="1349"/>
      <c r="LGK66" s="1349"/>
      <c r="LGL66" s="1349"/>
      <c r="LGM66" s="1349"/>
      <c r="LGN66" s="1349"/>
      <c r="LGO66" s="1349"/>
      <c r="LGP66" s="1349"/>
      <c r="LGQ66" s="1349"/>
      <c r="LGR66" s="1349"/>
      <c r="LGS66" s="1349"/>
      <c r="LGT66" s="1349"/>
      <c r="LGU66" s="1349"/>
      <c r="LGV66" s="1349"/>
      <c r="LGW66" s="1349"/>
      <c r="LGX66" s="1349"/>
      <c r="LGY66" s="1349"/>
      <c r="LGZ66" s="1349"/>
      <c r="LHA66" s="1349"/>
      <c r="LHB66" s="1349"/>
      <c r="LHC66" s="1349"/>
      <c r="LHD66" s="1349"/>
      <c r="LHE66" s="1349"/>
      <c r="LHF66" s="1349"/>
      <c r="LHG66" s="1349"/>
      <c r="LHH66" s="1349"/>
      <c r="LHI66" s="1349"/>
      <c r="LHJ66" s="1349"/>
      <c r="LHK66" s="1349"/>
      <c r="LHL66" s="1349"/>
      <c r="LHM66" s="1349"/>
      <c r="LHN66" s="1349"/>
      <c r="LHO66" s="1349"/>
      <c r="LHP66" s="1349"/>
      <c r="LHQ66" s="1349"/>
      <c r="LHR66" s="1349"/>
      <c r="LHS66" s="1349"/>
      <c r="LHT66" s="1349"/>
      <c r="LHU66" s="1349"/>
      <c r="LHV66" s="1349"/>
      <c r="LHW66" s="1349"/>
      <c r="LHX66" s="1349"/>
      <c r="LHY66" s="1349"/>
      <c r="LHZ66" s="1349"/>
      <c r="LIA66" s="1349"/>
      <c r="LIB66" s="1349"/>
      <c r="LIC66" s="1349"/>
      <c r="LID66" s="1349"/>
      <c r="LIE66" s="1349"/>
      <c r="LIF66" s="1349"/>
      <c r="LIG66" s="1349"/>
      <c r="LIH66" s="1349"/>
      <c r="LII66" s="1349"/>
      <c r="LIJ66" s="1349"/>
      <c r="LIK66" s="1349"/>
      <c r="LIL66" s="1349"/>
      <c r="LIM66" s="1349"/>
      <c r="LIN66" s="1349"/>
      <c r="LIO66" s="1349"/>
      <c r="LIP66" s="1349"/>
      <c r="LIQ66" s="1349"/>
      <c r="LIR66" s="1349"/>
      <c r="LIS66" s="1349"/>
      <c r="LIT66" s="1349"/>
      <c r="LIU66" s="1349"/>
      <c r="LIV66" s="1349"/>
      <c r="LIW66" s="1349"/>
      <c r="LIX66" s="1349"/>
      <c r="LIY66" s="1349"/>
      <c r="LIZ66" s="1349"/>
      <c r="LJA66" s="1349"/>
      <c r="LJB66" s="1349"/>
      <c r="LJC66" s="1349"/>
      <c r="LJD66" s="1349"/>
      <c r="LJE66" s="1349"/>
      <c r="LJF66" s="1349"/>
      <c r="LJG66" s="1349"/>
      <c r="LJH66" s="1349"/>
      <c r="LJI66" s="1349"/>
      <c r="LJJ66" s="1349"/>
      <c r="LJK66" s="1349"/>
      <c r="LJL66" s="1349"/>
      <c r="LJM66" s="1349"/>
      <c r="LJN66" s="1349"/>
      <c r="LJO66" s="1349"/>
      <c r="LJP66" s="1349"/>
      <c r="LJQ66" s="1349"/>
      <c r="LJR66" s="1349"/>
      <c r="LJS66" s="1349"/>
      <c r="LJT66" s="1349"/>
      <c r="LJU66" s="1349"/>
      <c r="LJV66" s="1349"/>
      <c r="LJW66" s="1349"/>
      <c r="LJX66" s="1349"/>
      <c r="LJY66" s="1349"/>
      <c r="LJZ66" s="1349"/>
      <c r="LKA66" s="1349"/>
      <c r="LKB66" s="1349"/>
      <c r="LKC66" s="1349"/>
      <c r="LKD66" s="1349"/>
      <c r="LKE66" s="1349"/>
      <c r="LKF66" s="1349"/>
      <c r="LKG66" s="1349"/>
      <c r="LKH66" s="1349"/>
      <c r="LKI66" s="1349"/>
      <c r="LKJ66" s="1349"/>
      <c r="LKK66" s="1349"/>
      <c r="LKL66" s="1349"/>
      <c r="LKM66" s="1349"/>
      <c r="LKN66" s="1349"/>
      <c r="LKO66" s="1349"/>
      <c r="LKP66" s="1349"/>
      <c r="LKQ66" s="1349"/>
      <c r="LKR66" s="1349"/>
      <c r="LKS66" s="1349"/>
      <c r="LKT66" s="1349"/>
      <c r="LKU66" s="1349"/>
      <c r="LKV66" s="1349"/>
      <c r="LKW66" s="1349"/>
      <c r="LKX66" s="1349"/>
      <c r="LKY66" s="1349"/>
      <c r="LKZ66" s="1349"/>
      <c r="LLA66" s="1349"/>
      <c r="LLB66" s="1349"/>
      <c r="LLC66" s="1349"/>
      <c r="LLD66" s="1349"/>
      <c r="LLE66" s="1349"/>
      <c r="LLF66" s="1349"/>
      <c r="LLG66" s="1349"/>
      <c r="LLH66" s="1349"/>
      <c r="LLI66" s="1349"/>
      <c r="LLJ66" s="1349"/>
      <c r="LLK66" s="1349"/>
      <c r="LLL66" s="1349"/>
      <c r="LLM66" s="1349"/>
      <c r="LLN66" s="1349"/>
      <c r="LLO66" s="1349"/>
      <c r="LLP66" s="1349"/>
      <c r="LLQ66" s="1349"/>
      <c r="LLR66" s="1349"/>
      <c r="LLS66" s="1349"/>
      <c r="LLT66" s="1349"/>
      <c r="LLU66" s="1349"/>
      <c r="LLV66" s="1349"/>
      <c r="LLW66" s="1349"/>
      <c r="LLX66" s="1349"/>
      <c r="LLY66" s="1349"/>
      <c r="LLZ66" s="1349"/>
      <c r="LMA66" s="1349"/>
      <c r="LMB66" s="1349"/>
      <c r="LMC66" s="1349"/>
      <c r="LMD66" s="1349"/>
      <c r="LME66" s="1349"/>
      <c r="LMF66" s="1349"/>
      <c r="LMG66" s="1349"/>
      <c r="LMH66" s="1349"/>
      <c r="LMI66" s="1349"/>
      <c r="LMJ66" s="1349"/>
      <c r="LMK66" s="1349"/>
      <c r="LML66" s="1349"/>
      <c r="LMM66" s="1349"/>
      <c r="LMN66" s="1349"/>
      <c r="LMO66" s="1349"/>
      <c r="LMP66" s="1349"/>
      <c r="LMQ66" s="1349"/>
      <c r="LMR66" s="1349"/>
      <c r="LMS66" s="1349"/>
      <c r="LMT66" s="1349"/>
      <c r="LMU66" s="1349"/>
      <c r="LMV66" s="1349"/>
      <c r="LMW66" s="1349"/>
      <c r="LMX66" s="1349"/>
      <c r="LMY66" s="1349"/>
      <c r="LMZ66" s="1349"/>
      <c r="LNA66" s="1349"/>
      <c r="LNB66" s="1349"/>
      <c r="LNC66" s="1349"/>
      <c r="LND66" s="1349"/>
      <c r="LNE66" s="1349"/>
      <c r="LNF66" s="1349"/>
      <c r="LNG66" s="1349"/>
      <c r="LNH66" s="1349"/>
      <c r="LNI66" s="1349"/>
      <c r="LNJ66" s="1349"/>
      <c r="LNK66" s="1349"/>
      <c r="LNL66" s="1349"/>
      <c r="LNM66" s="1349"/>
      <c r="LNN66" s="1349"/>
      <c r="LNO66" s="1349"/>
      <c r="LNP66" s="1349"/>
      <c r="LNQ66" s="1349"/>
      <c r="LNR66" s="1349"/>
      <c r="LNS66" s="1349"/>
      <c r="LNT66" s="1349"/>
      <c r="LNU66" s="1349"/>
      <c r="LNV66" s="1349"/>
      <c r="LNW66" s="1349"/>
      <c r="LNX66" s="1349"/>
      <c r="LNY66" s="1349"/>
      <c r="LNZ66" s="1349"/>
      <c r="LOA66" s="1349"/>
      <c r="LOB66" s="1349"/>
      <c r="LOC66" s="1349"/>
      <c r="LOD66" s="1349"/>
      <c r="LOE66" s="1349"/>
      <c r="LOF66" s="1349"/>
      <c r="LOG66" s="1349"/>
      <c r="LOH66" s="1349"/>
      <c r="LOI66" s="1349"/>
      <c r="LOJ66" s="1349"/>
      <c r="LOK66" s="1349"/>
      <c r="LOL66" s="1349"/>
      <c r="LOM66" s="1349"/>
      <c r="LON66" s="1349"/>
      <c r="LOO66" s="1349"/>
      <c r="LOP66" s="1349"/>
      <c r="LOQ66" s="1349"/>
      <c r="LOR66" s="1349"/>
      <c r="LOS66" s="1349"/>
      <c r="LOT66" s="1349"/>
      <c r="LOU66" s="1349"/>
      <c r="LOV66" s="1349"/>
      <c r="LOW66" s="1349"/>
      <c r="LOX66" s="1349"/>
      <c r="LOY66" s="1349"/>
      <c r="LOZ66" s="1349"/>
      <c r="LPA66" s="1349"/>
      <c r="LPB66" s="1349"/>
      <c r="LPC66" s="1349"/>
      <c r="LPD66" s="1349"/>
      <c r="LPE66" s="1349"/>
      <c r="LPF66" s="1349"/>
      <c r="LPG66" s="1349"/>
      <c r="LPH66" s="1349"/>
      <c r="LPI66" s="1349"/>
      <c r="LPJ66" s="1349"/>
      <c r="LPK66" s="1349"/>
      <c r="LPL66" s="1349"/>
      <c r="LPM66" s="1349"/>
      <c r="LPN66" s="1349"/>
      <c r="LPO66" s="1349"/>
      <c r="LPP66" s="1349"/>
      <c r="LPQ66" s="1349"/>
      <c r="LPR66" s="1349"/>
      <c r="LPS66" s="1349"/>
      <c r="LPT66" s="1349"/>
      <c r="LPU66" s="1349"/>
      <c r="LPV66" s="1349"/>
      <c r="LPW66" s="1349"/>
      <c r="LPX66" s="1349"/>
      <c r="LPY66" s="1349"/>
      <c r="LPZ66" s="1349"/>
      <c r="LQA66" s="1349"/>
      <c r="LQB66" s="1349"/>
      <c r="LQC66" s="1349"/>
      <c r="LQD66" s="1349"/>
      <c r="LQE66" s="1349"/>
      <c r="LQF66" s="1349"/>
      <c r="LQG66" s="1349"/>
      <c r="LQH66" s="1349"/>
      <c r="LQI66" s="1349"/>
      <c r="LQJ66" s="1349"/>
      <c r="LQK66" s="1349"/>
      <c r="LQL66" s="1349"/>
      <c r="LQM66" s="1349"/>
      <c r="LQN66" s="1349"/>
      <c r="LQO66" s="1349"/>
      <c r="LQP66" s="1349"/>
      <c r="LQQ66" s="1349"/>
      <c r="LQR66" s="1349"/>
      <c r="LQS66" s="1349"/>
      <c r="LQT66" s="1349"/>
      <c r="LQU66" s="1349"/>
      <c r="LQV66" s="1349"/>
      <c r="LQW66" s="1349"/>
      <c r="LQX66" s="1349"/>
      <c r="LQY66" s="1349"/>
      <c r="LQZ66" s="1349"/>
      <c r="LRA66" s="1349"/>
      <c r="LRB66" s="1349"/>
      <c r="LRC66" s="1349"/>
      <c r="LRD66" s="1349"/>
      <c r="LRE66" s="1349"/>
      <c r="LRF66" s="1349"/>
      <c r="LRG66" s="1349"/>
      <c r="LRH66" s="1349"/>
      <c r="LRI66" s="1349"/>
      <c r="LRJ66" s="1349"/>
      <c r="LRK66" s="1349"/>
      <c r="LRL66" s="1349"/>
      <c r="LRM66" s="1349"/>
      <c r="LRN66" s="1349"/>
      <c r="LRO66" s="1349"/>
      <c r="LRP66" s="1349"/>
      <c r="LRQ66" s="1349"/>
      <c r="LRR66" s="1349"/>
      <c r="LRS66" s="1349"/>
      <c r="LRT66" s="1349"/>
      <c r="LRU66" s="1349"/>
      <c r="LRV66" s="1349"/>
      <c r="LRW66" s="1349"/>
      <c r="LRX66" s="1349"/>
      <c r="LRY66" s="1349"/>
      <c r="LRZ66" s="1349"/>
      <c r="LSA66" s="1349"/>
      <c r="LSB66" s="1349"/>
      <c r="LSC66" s="1349"/>
      <c r="LSD66" s="1349"/>
      <c r="LSE66" s="1349"/>
      <c r="LSF66" s="1349"/>
      <c r="LSG66" s="1349"/>
      <c r="LSH66" s="1349"/>
      <c r="LSI66" s="1349"/>
      <c r="LSJ66" s="1349"/>
      <c r="LSK66" s="1349"/>
      <c r="LSL66" s="1349"/>
      <c r="LSM66" s="1349"/>
      <c r="LSN66" s="1349"/>
      <c r="LSO66" s="1349"/>
      <c r="LSP66" s="1349"/>
      <c r="LSQ66" s="1349"/>
      <c r="LSR66" s="1349"/>
      <c r="LSS66" s="1349"/>
      <c r="LST66" s="1349"/>
      <c r="LSU66" s="1349"/>
      <c r="LSV66" s="1349"/>
      <c r="LSW66" s="1349"/>
      <c r="LSX66" s="1349"/>
      <c r="LSY66" s="1349"/>
      <c r="LSZ66" s="1349"/>
      <c r="LTA66" s="1349"/>
      <c r="LTB66" s="1349"/>
      <c r="LTC66" s="1349"/>
      <c r="LTD66" s="1349"/>
      <c r="LTE66" s="1349"/>
      <c r="LTF66" s="1349"/>
      <c r="LTG66" s="1349"/>
      <c r="LTH66" s="1349"/>
      <c r="LTI66" s="1349"/>
      <c r="LTJ66" s="1349"/>
      <c r="LTK66" s="1349"/>
      <c r="LTL66" s="1349"/>
      <c r="LTM66" s="1349"/>
      <c r="LTN66" s="1349"/>
      <c r="LTO66" s="1349"/>
      <c r="LTP66" s="1349"/>
      <c r="LTQ66" s="1349"/>
      <c r="LTR66" s="1349"/>
      <c r="LTS66" s="1349"/>
      <c r="LTT66" s="1349"/>
      <c r="LTU66" s="1349"/>
      <c r="LTV66" s="1349"/>
      <c r="LTW66" s="1349"/>
      <c r="LTX66" s="1349"/>
      <c r="LTY66" s="1349"/>
      <c r="LTZ66" s="1349"/>
      <c r="LUA66" s="1349"/>
      <c r="LUB66" s="1349"/>
      <c r="LUC66" s="1349"/>
      <c r="LUD66" s="1349"/>
      <c r="LUE66" s="1349"/>
      <c r="LUF66" s="1349"/>
      <c r="LUG66" s="1349"/>
      <c r="LUH66" s="1349"/>
      <c r="LUI66" s="1349"/>
      <c r="LUJ66" s="1349"/>
      <c r="LUK66" s="1349"/>
      <c r="LUL66" s="1349"/>
      <c r="LUM66" s="1349"/>
      <c r="LUN66" s="1349"/>
      <c r="LUO66" s="1349"/>
      <c r="LUP66" s="1349"/>
      <c r="LUQ66" s="1349"/>
      <c r="LUR66" s="1349"/>
      <c r="LUS66" s="1349"/>
      <c r="LUT66" s="1349"/>
      <c r="LUU66" s="1349"/>
      <c r="LUV66" s="1349"/>
      <c r="LUW66" s="1349"/>
      <c r="LUX66" s="1349"/>
      <c r="LUY66" s="1349"/>
      <c r="LUZ66" s="1349"/>
      <c r="LVA66" s="1349"/>
      <c r="LVB66" s="1349"/>
      <c r="LVC66" s="1349"/>
      <c r="LVD66" s="1349"/>
      <c r="LVE66" s="1349"/>
      <c r="LVF66" s="1349"/>
      <c r="LVG66" s="1349"/>
      <c r="LVH66" s="1349"/>
      <c r="LVI66" s="1349"/>
      <c r="LVJ66" s="1349"/>
      <c r="LVK66" s="1349"/>
      <c r="LVL66" s="1349"/>
      <c r="LVM66" s="1349"/>
      <c r="LVN66" s="1349"/>
      <c r="LVO66" s="1349"/>
      <c r="LVP66" s="1349"/>
      <c r="LVQ66" s="1349"/>
      <c r="LVR66" s="1349"/>
      <c r="LVS66" s="1349"/>
      <c r="LVT66" s="1349"/>
      <c r="LVU66" s="1349"/>
      <c r="LVV66" s="1349"/>
      <c r="LVW66" s="1349"/>
      <c r="LVX66" s="1349"/>
      <c r="LVY66" s="1349"/>
      <c r="LVZ66" s="1349"/>
      <c r="LWA66" s="1349"/>
      <c r="LWB66" s="1349"/>
      <c r="LWC66" s="1349"/>
      <c r="LWD66" s="1349"/>
      <c r="LWE66" s="1349"/>
      <c r="LWF66" s="1349"/>
      <c r="LWG66" s="1349"/>
      <c r="LWH66" s="1349"/>
      <c r="LWI66" s="1349"/>
      <c r="LWJ66" s="1349"/>
      <c r="LWK66" s="1349"/>
      <c r="LWL66" s="1349"/>
      <c r="LWM66" s="1349"/>
      <c r="LWN66" s="1349"/>
      <c r="LWO66" s="1349"/>
      <c r="LWP66" s="1349"/>
      <c r="LWQ66" s="1349"/>
      <c r="LWR66" s="1349"/>
      <c r="LWS66" s="1349"/>
      <c r="LWT66" s="1349"/>
      <c r="LWU66" s="1349"/>
      <c r="LWV66" s="1349"/>
      <c r="LWW66" s="1349"/>
      <c r="LWX66" s="1349"/>
      <c r="LWY66" s="1349"/>
      <c r="LWZ66" s="1349"/>
      <c r="LXA66" s="1349"/>
      <c r="LXB66" s="1349"/>
      <c r="LXC66" s="1349"/>
      <c r="LXD66" s="1349"/>
      <c r="LXE66" s="1349"/>
      <c r="LXF66" s="1349"/>
      <c r="LXG66" s="1349"/>
      <c r="LXH66" s="1349"/>
      <c r="LXI66" s="1349"/>
      <c r="LXJ66" s="1349"/>
      <c r="LXK66" s="1349"/>
      <c r="LXL66" s="1349"/>
      <c r="LXM66" s="1349"/>
      <c r="LXN66" s="1349"/>
      <c r="LXO66" s="1349"/>
      <c r="LXP66" s="1349"/>
      <c r="LXQ66" s="1349"/>
      <c r="LXR66" s="1349"/>
      <c r="LXS66" s="1349"/>
      <c r="LXT66" s="1349"/>
      <c r="LXU66" s="1349"/>
      <c r="LXV66" s="1349"/>
      <c r="LXW66" s="1349"/>
      <c r="LXX66" s="1349"/>
      <c r="LXY66" s="1349"/>
      <c r="LXZ66" s="1349"/>
      <c r="LYA66" s="1349"/>
      <c r="LYB66" s="1349"/>
      <c r="LYC66" s="1349"/>
      <c r="LYD66" s="1349"/>
      <c r="LYE66" s="1349"/>
      <c r="LYF66" s="1349"/>
      <c r="LYG66" s="1349"/>
      <c r="LYH66" s="1349"/>
      <c r="LYI66" s="1349"/>
      <c r="LYJ66" s="1349"/>
      <c r="LYK66" s="1349"/>
      <c r="LYL66" s="1349"/>
      <c r="LYM66" s="1349"/>
      <c r="LYN66" s="1349"/>
      <c r="LYO66" s="1349"/>
      <c r="LYP66" s="1349"/>
      <c r="LYQ66" s="1349"/>
      <c r="LYR66" s="1349"/>
      <c r="LYS66" s="1349"/>
      <c r="LYT66" s="1349"/>
      <c r="LYU66" s="1349"/>
      <c r="LYV66" s="1349"/>
      <c r="LYW66" s="1349"/>
      <c r="LYX66" s="1349"/>
      <c r="LYY66" s="1349"/>
      <c r="LYZ66" s="1349"/>
      <c r="LZA66" s="1349"/>
      <c r="LZB66" s="1349"/>
      <c r="LZC66" s="1349"/>
      <c r="LZD66" s="1349"/>
      <c r="LZE66" s="1349"/>
      <c r="LZF66" s="1349"/>
      <c r="LZG66" s="1349"/>
      <c r="LZH66" s="1349"/>
      <c r="LZI66" s="1349"/>
      <c r="LZJ66" s="1349"/>
      <c r="LZK66" s="1349"/>
      <c r="LZL66" s="1349"/>
      <c r="LZM66" s="1349"/>
      <c r="LZN66" s="1349"/>
      <c r="LZO66" s="1349"/>
      <c r="LZP66" s="1349"/>
      <c r="LZQ66" s="1349"/>
      <c r="LZR66" s="1349"/>
      <c r="LZS66" s="1349"/>
      <c r="LZT66" s="1349"/>
      <c r="LZU66" s="1349"/>
      <c r="LZV66" s="1349"/>
      <c r="LZW66" s="1349"/>
      <c r="LZX66" s="1349"/>
      <c r="LZY66" s="1349"/>
      <c r="LZZ66" s="1349"/>
      <c r="MAA66" s="1349"/>
      <c r="MAB66" s="1349"/>
      <c r="MAC66" s="1349"/>
      <c r="MAD66" s="1349"/>
      <c r="MAE66" s="1349"/>
      <c r="MAF66" s="1349"/>
      <c r="MAG66" s="1349"/>
      <c r="MAH66" s="1349"/>
      <c r="MAI66" s="1349"/>
      <c r="MAJ66" s="1349"/>
      <c r="MAK66" s="1349"/>
      <c r="MAL66" s="1349"/>
      <c r="MAM66" s="1349"/>
      <c r="MAN66" s="1349"/>
      <c r="MAO66" s="1349"/>
      <c r="MAP66" s="1349"/>
      <c r="MAQ66" s="1349"/>
      <c r="MAR66" s="1349"/>
      <c r="MAS66" s="1349"/>
      <c r="MAT66" s="1349"/>
      <c r="MAU66" s="1349"/>
      <c r="MAV66" s="1349"/>
      <c r="MAW66" s="1349"/>
      <c r="MAX66" s="1349"/>
      <c r="MAY66" s="1349"/>
      <c r="MAZ66" s="1349"/>
      <c r="MBA66" s="1349"/>
      <c r="MBB66" s="1349"/>
      <c r="MBC66" s="1349"/>
      <c r="MBD66" s="1349"/>
      <c r="MBE66" s="1349"/>
      <c r="MBF66" s="1349"/>
      <c r="MBG66" s="1349"/>
      <c r="MBH66" s="1349"/>
      <c r="MBI66" s="1349"/>
      <c r="MBJ66" s="1349"/>
      <c r="MBK66" s="1349"/>
      <c r="MBL66" s="1349"/>
      <c r="MBM66" s="1349"/>
      <c r="MBN66" s="1349"/>
      <c r="MBO66" s="1349"/>
      <c r="MBP66" s="1349"/>
      <c r="MBQ66" s="1349"/>
      <c r="MBR66" s="1349"/>
      <c r="MBS66" s="1349"/>
      <c r="MBT66" s="1349"/>
      <c r="MBU66" s="1349"/>
      <c r="MBV66" s="1349"/>
      <c r="MBW66" s="1349"/>
      <c r="MBX66" s="1349"/>
      <c r="MBY66" s="1349"/>
      <c r="MBZ66" s="1349"/>
      <c r="MCA66" s="1349"/>
      <c r="MCB66" s="1349"/>
      <c r="MCC66" s="1349"/>
      <c r="MCD66" s="1349"/>
      <c r="MCE66" s="1349"/>
      <c r="MCF66" s="1349"/>
      <c r="MCG66" s="1349"/>
      <c r="MCH66" s="1349"/>
      <c r="MCI66" s="1349"/>
      <c r="MCJ66" s="1349"/>
      <c r="MCK66" s="1349"/>
      <c r="MCL66" s="1349"/>
      <c r="MCM66" s="1349"/>
      <c r="MCN66" s="1349"/>
      <c r="MCO66" s="1349"/>
      <c r="MCP66" s="1349"/>
      <c r="MCQ66" s="1349"/>
      <c r="MCR66" s="1349"/>
      <c r="MCS66" s="1349"/>
      <c r="MCT66" s="1349"/>
      <c r="MCU66" s="1349"/>
      <c r="MCV66" s="1349"/>
      <c r="MCW66" s="1349"/>
      <c r="MCX66" s="1349"/>
      <c r="MCY66" s="1349"/>
      <c r="MCZ66" s="1349"/>
      <c r="MDA66" s="1349"/>
      <c r="MDB66" s="1349"/>
      <c r="MDC66" s="1349"/>
      <c r="MDD66" s="1349"/>
      <c r="MDE66" s="1349"/>
      <c r="MDF66" s="1349"/>
      <c r="MDG66" s="1349"/>
      <c r="MDH66" s="1349"/>
      <c r="MDI66" s="1349"/>
      <c r="MDJ66" s="1349"/>
      <c r="MDK66" s="1349"/>
      <c r="MDL66" s="1349"/>
      <c r="MDM66" s="1349"/>
      <c r="MDN66" s="1349"/>
      <c r="MDO66" s="1349"/>
      <c r="MDP66" s="1349"/>
      <c r="MDQ66" s="1349"/>
      <c r="MDR66" s="1349"/>
      <c r="MDS66" s="1349"/>
      <c r="MDT66" s="1349"/>
      <c r="MDU66" s="1349"/>
      <c r="MDV66" s="1349"/>
      <c r="MDW66" s="1349"/>
      <c r="MDX66" s="1349"/>
      <c r="MDY66" s="1349"/>
      <c r="MDZ66" s="1349"/>
      <c r="MEA66" s="1349"/>
      <c r="MEB66" s="1349"/>
      <c r="MEC66" s="1349"/>
      <c r="MED66" s="1349"/>
      <c r="MEE66" s="1349"/>
      <c r="MEF66" s="1349"/>
      <c r="MEG66" s="1349"/>
      <c r="MEH66" s="1349"/>
      <c r="MEI66" s="1349"/>
      <c r="MEJ66" s="1349"/>
      <c r="MEK66" s="1349"/>
      <c r="MEL66" s="1349"/>
      <c r="MEM66" s="1349"/>
      <c r="MEN66" s="1349"/>
      <c r="MEO66" s="1349"/>
      <c r="MEP66" s="1349"/>
      <c r="MEQ66" s="1349"/>
      <c r="MER66" s="1349"/>
      <c r="MES66" s="1349"/>
      <c r="MET66" s="1349"/>
      <c r="MEU66" s="1349"/>
      <c r="MEV66" s="1349"/>
      <c r="MEW66" s="1349"/>
      <c r="MEX66" s="1349"/>
      <c r="MEY66" s="1349"/>
      <c r="MEZ66" s="1349"/>
      <c r="MFA66" s="1349"/>
      <c r="MFB66" s="1349"/>
      <c r="MFC66" s="1349"/>
      <c r="MFD66" s="1349"/>
      <c r="MFE66" s="1349"/>
      <c r="MFF66" s="1349"/>
      <c r="MFG66" s="1349"/>
      <c r="MFH66" s="1349"/>
      <c r="MFI66" s="1349"/>
      <c r="MFJ66" s="1349"/>
      <c r="MFK66" s="1349"/>
      <c r="MFL66" s="1349"/>
      <c r="MFM66" s="1349"/>
      <c r="MFN66" s="1349"/>
      <c r="MFO66" s="1349"/>
      <c r="MFP66" s="1349"/>
      <c r="MFQ66" s="1349"/>
      <c r="MFR66" s="1349"/>
      <c r="MFS66" s="1349"/>
      <c r="MFT66" s="1349"/>
      <c r="MFU66" s="1349"/>
      <c r="MFV66" s="1349"/>
      <c r="MFW66" s="1349"/>
      <c r="MFX66" s="1349"/>
      <c r="MFY66" s="1349"/>
      <c r="MFZ66" s="1349"/>
      <c r="MGA66" s="1349"/>
      <c r="MGB66" s="1349"/>
      <c r="MGC66" s="1349"/>
      <c r="MGD66" s="1349"/>
      <c r="MGE66" s="1349"/>
      <c r="MGF66" s="1349"/>
      <c r="MGG66" s="1349"/>
      <c r="MGH66" s="1349"/>
      <c r="MGI66" s="1349"/>
      <c r="MGJ66" s="1349"/>
      <c r="MGK66" s="1349"/>
      <c r="MGL66" s="1349"/>
      <c r="MGM66" s="1349"/>
      <c r="MGN66" s="1349"/>
      <c r="MGO66" s="1349"/>
      <c r="MGP66" s="1349"/>
      <c r="MGQ66" s="1349"/>
      <c r="MGR66" s="1349"/>
      <c r="MGS66" s="1349"/>
      <c r="MGT66" s="1349"/>
      <c r="MGU66" s="1349"/>
      <c r="MGV66" s="1349"/>
      <c r="MGW66" s="1349"/>
      <c r="MGX66" s="1349"/>
      <c r="MGY66" s="1349"/>
      <c r="MGZ66" s="1349"/>
      <c r="MHA66" s="1349"/>
      <c r="MHB66" s="1349"/>
      <c r="MHC66" s="1349"/>
      <c r="MHD66" s="1349"/>
      <c r="MHE66" s="1349"/>
      <c r="MHF66" s="1349"/>
      <c r="MHG66" s="1349"/>
      <c r="MHH66" s="1349"/>
      <c r="MHI66" s="1349"/>
      <c r="MHJ66" s="1349"/>
      <c r="MHK66" s="1349"/>
      <c r="MHL66" s="1349"/>
      <c r="MHM66" s="1349"/>
      <c r="MHN66" s="1349"/>
      <c r="MHO66" s="1349"/>
      <c r="MHP66" s="1349"/>
      <c r="MHQ66" s="1349"/>
      <c r="MHR66" s="1349"/>
      <c r="MHS66" s="1349"/>
      <c r="MHT66" s="1349"/>
      <c r="MHU66" s="1349"/>
      <c r="MHV66" s="1349"/>
      <c r="MHW66" s="1349"/>
      <c r="MHX66" s="1349"/>
      <c r="MHY66" s="1349"/>
      <c r="MHZ66" s="1349"/>
      <c r="MIA66" s="1349"/>
      <c r="MIB66" s="1349"/>
      <c r="MIC66" s="1349"/>
      <c r="MID66" s="1349"/>
      <c r="MIE66" s="1349"/>
      <c r="MIF66" s="1349"/>
      <c r="MIG66" s="1349"/>
      <c r="MIH66" s="1349"/>
      <c r="MII66" s="1349"/>
      <c r="MIJ66" s="1349"/>
      <c r="MIK66" s="1349"/>
      <c r="MIL66" s="1349"/>
      <c r="MIM66" s="1349"/>
      <c r="MIN66" s="1349"/>
      <c r="MIO66" s="1349"/>
      <c r="MIP66" s="1349"/>
      <c r="MIQ66" s="1349"/>
      <c r="MIR66" s="1349"/>
      <c r="MIS66" s="1349"/>
      <c r="MIT66" s="1349"/>
      <c r="MIU66" s="1349"/>
      <c r="MIV66" s="1349"/>
      <c r="MIW66" s="1349"/>
      <c r="MIX66" s="1349"/>
      <c r="MIY66" s="1349"/>
      <c r="MIZ66" s="1349"/>
      <c r="MJA66" s="1349"/>
      <c r="MJB66" s="1349"/>
      <c r="MJC66" s="1349"/>
      <c r="MJD66" s="1349"/>
      <c r="MJE66" s="1349"/>
      <c r="MJF66" s="1349"/>
      <c r="MJG66" s="1349"/>
      <c r="MJH66" s="1349"/>
      <c r="MJI66" s="1349"/>
      <c r="MJJ66" s="1349"/>
      <c r="MJK66" s="1349"/>
      <c r="MJL66" s="1349"/>
      <c r="MJM66" s="1349"/>
      <c r="MJN66" s="1349"/>
      <c r="MJO66" s="1349"/>
      <c r="MJP66" s="1349"/>
      <c r="MJQ66" s="1349"/>
      <c r="MJR66" s="1349"/>
      <c r="MJS66" s="1349"/>
      <c r="MJT66" s="1349"/>
      <c r="MJU66" s="1349"/>
      <c r="MJV66" s="1349"/>
      <c r="MJW66" s="1349"/>
      <c r="MJX66" s="1349"/>
      <c r="MJY66" s="1349"/>
      <c r="MJZ66" s="1349"/>
      <c r="MKA66" s="1349"/>
      <c r="MKB66" s="1349"/>
      <c r="MKC66" s="1349"/>
      <c r="MKD66" s="1349"/>
      <c r="MKE66" s="1349"/>
      <c r="MKF66" s="1349"/>
      <c r="MKG66" s="1349"/>
      <c r="MKH66" s="1349"/>
      <c r="MKI66" s="1349"/>
      <c r="MKJ66" s="1349"/>
      <c r="MKK66" s="1349"/>
      <c r="MKL66" s="1349"/>
      <c r="MKM66" s="1349"/>
      <c r="MKN66" s="1349"/>
      <c r="MKO66" s="1349"/>
      <c r="MKP66" s="1349"/>
      <c r="MKQ66" s="1349"/>
      <c r="MKR66" s="1349"/>
      <c r="MKS66" s="1349"/>
      <c r="MKT66" s="1349"/>
      <c r="MKU66" s="1349"/>
      <c r="MKV66" s="1349"/>
      <c r="MKW66" s="1349"/>
      <c r="MKX66" s="1349"/>
      <c r="MKY66" s="1349"/>
      <c r="MKZ66" s="1349"/>
      <c r="MLA66" s="1349"/>
      <c r="MLB66" s="1349"/>
      <c r="MLC66" s="1349"/>
      <c r="MLD66" s="1349"/>
      <c r="MLE66" s="1349"/>
      <c r="MLF66" s="1349"/>
      <c r="MLG66" s="1349"/>
      <c r="MLH66" s="1349"/>
      <c r="MLI66" s="1349"/>
      <c r="MLJ66" s="1349"/>
      <c r="MLK66" s="1349"/>
      <c r="MLL66" s="1349"/>
      <c r="MLM66" s="1349"/>
      <c r="MLN66" s="1349"/>
      <c r="MLO66" s="1349"/>
      <c r="MLP66" s="1349"/>
      <c r="MLQ66" s="1349"/>
      <c r="MLR66" s="1349"/>
      <c r="MLS66" s="1349"/>
      <c r="MLT66" s="1349"/>
      <c r="MLU66" s="1349"/>
      <c r="MLV66" s="1349"/>
      <c r="MLW66" s="1349"/>
      <c r="MLX66" s="1349"/>
      <c r="MLY66" s="1349"/>
      <c r="MLZ66" s="1349"/>
      <c r="MMA66" s="1349"/>
      <c r="MMB66" s="1349"/>
      <c r="MMC66" s="1349"/>
      <c r="MMD66" s="1349"/>
      <c r="MME66" s="1349"/>
      <c r="MMF66" s="1349"/>
      <c r="MMG66" s="1349"/>
      <c r="MMH66" s="1349"/>
      <c r="MMI66" s="1349"/>
      <c r="MMJ66" s="1349"/>
      <c r="MMK66" s="1349"/>
      <c r="MML66" s="1349"/>
      <c r="MMM66" s="1349"/>
      <c r="MMN66" s="1349"/>
      <c r="MMO66" s="1349"/>
      <c r="MMP66" s="1349"/>
      <c r="MMQ66" s="1349"/>
      <c r="MMR66" s="1349"/>
      <c r="MMS66" s="1349"/>
      <c r="MMT66" s="1349"/>
      <c r="MMU66" s="1349"/>
      <c r="MMV66" s="1349"/>
      <c r="MMW66" s="1349"/>
      <c r="MMX66" s="1349"/>
      <c r="MMY66" s="1349"/>
      <c r="MMZ66" s="1349"/>
      <c r="MNA66" s="1349"/>
      <c r="MNB66" s="1349"/>
      <c r="MNC66" s="1349"/>
      <c r="MND66" s="1349"/>
      <c r="MNE66" s="1349"/>
      <c r="MNF66" s="1349"/>
      <c r="MNG66" s="1349"/>
      <c r="MNH66" s="1349"/>
      <c r="MNI66" s="1349"/>
      <c r="MNJ66" s="1349"/>
      <c r="MNK66" s="1349"/>
      <c r="MNL66" s="1349"/>
      <c r="MNM66" s="1349"/>
      <c r="MNN66" s="1349"/>
      <c r="MNO66" s="1349"/>
      <c r="MNP66" s="1349"/>
      <c r="MNQ66" s="1349"/>
      <c r="MNR66" s="1349"/>
      <c r="MNS66" s="1349"/>
      <c r="MNT66" s="1349"/>
      <c r="MNU66" s="1349"/>
      <c r="MNV66" s="1349"/>
      <c r="MNW66" s="1349"/>
      <c r="MNX66" s="1349"/>
      <c r="MNY66" s="1349"/>
      <c r="MNZ66" s="1349"/>
      <c r="MOA66" s="1349"/>
      <c r="MOB66" s="1349"/>
      <c r="MOC66" s="1349"/>
      <c r="MOD66" s="1349"/>
      <c r="MOE66" s="1349"/>
      <c r="MOF66" s="1349"/>
      <c r="MOG66" s="1349"/>
      <c r="MOH66" s="1349"/>
      <c r="MOI66" s="1349"/>
      <c r="MOJ66" s="1349"/>
      <c r="MOK66" s="1349"/>
      <c r="MOL66" s="1349"/>
      <c r="MOM66" s="1349"/>
      <c r="MON66" s="1349"/>
      <c r="MOO66" s="1349"/>
      <c r="MOP66" s="1349"/>
      <c r="MOQ66" s="1349"/>
      <c r="MOR66" s="1349"/>
      <c r="MOS66" s="1349"/>
      <c r="MOT66" s="1349"/>
      <c r="MOU66" s="1349"/>
      <c r="MOV66" s="1349"/>
      <c r="MOW66" s="1349"/>
      <c r="MOX66" s="1349"/>
      <c r="MOY66" s="1349"/>
      <c r="MOZ66" s="1349"/>
      <c r="MPA66" s="1349"/>
      <c r="MPB66" s="1349"/>
      <c r="MPC66" s="1349"/>
      <c r="MPD66" s="1349"/>
      <c r="MPE66" s="1349"/>
      <c r="MPF66" s="1349"/>
      <c r="MPG66" s="1349"/>
      <c r="MPH66" s="1349"/>
      <c r="MPI66" s="1349"/>
      <c r="MPJ66" s="1349"/>
      <c r="MPK66" s="1349"/>
      <c r="MPL66" s="1349"/>
      <c r="MPM66" s="1349"/>
      <c r="MPN66" s="1349"/>
      <c r="MPO66" s="1349"/>
      <c r="MPP66" s="1349"/>
      <c r="MPQ66" s="1349"/>
      <c r="MPR66" s="1349"/>
      <c r="MPS66" s="1349"/>
      <c r="MPT66" s="1349"/>
      <c r="MPU66" s="1349"/>
      <c r="MPV66" s="1349"/>
      <c r="MPW66" s="1349"/>
      <c r="MPX66" s="1349"/>
      <c r="MPY66" s="1349"/>
      <c r="MPZ66" s="1349"/>
      <c r="MQA66" s="1349"/>
      <c r="MQB66" s="1349"/>
      <c r="MQC66" s="1349"/>
      <c r="MQD66" s="1349"/>
      <c r="MQE66" s="1349"/>
      <c r="MQF66" s="1349"/>
      <c r="MQG66" s="1349"/>
      <c r="MQH66" s="1349"/>
      <c r="MQI66" s="1349"/>
      <c r="MQJ66" s="1349"/>
      <c r="MQK66" s="1349"/>
      <c r="MQL66" s="1349"/>
      <c r="MQM66" s="1349"/>
      <c r="MQN66" s="1349"/>
      <c r="MQO66" s="1349"/>
      <c r="MQP66" s="1349"/>
      <c r="MQQ66" s="1349"/>
      <c r="MQR66" s="1349"/>
      <c r="MQS66" s="1349"/>
      <c r="MQT66" s="1349"/>
      <c r="MQU66" s="1349"/>
      <c r="MQV66" s="1349"/>
      <c r="MQW66" s="1349"/>
      <c r="MQX66" s="1349"/>
      <c r="MQY66" s="1349"/>
      <c r="MQZ66" s="1349"/>
      <c r="MRA66" s="1349"/>
      <c r="MRB66" s="1349"/>
      <c r="MRC66" s="1349"/>
      <c r="MRD66" s="1349"/>
      <c r="MRE66" s="1349"/>
      <c r="MRF66" s="1349"/>
      <c r="MRG66" s="1349"/>
      <c r="MRH66" s="1349"/>
      <c r="MRI66" s="1349"/>
      <c r="MRJ66" s="1349"/>
      <c r="MRK66" s="1349"/>
      <c r="MRL66" s="1349"/>
      <c r="MRM66" s="1349"/>
      <c r="MRN66" s="1349"/>
      <c r="MRO66" s="1349"/>
      <c r="MRP66" s="1349"/>
      <c r="MRQ66" s="1349"/>
      <c r="MRR66" s="1349"/>
      <c r="MRS66" s="1349"/>
      <c r="MRT66" s="1349"/>
      <c r="MRU66" s="1349"/>
      <c r="MRV66" s="1349"/>
      <c r="MRW66" s="1349"/>
      <c r="MRX66" s="1349"/>
      <c r="MRY66" s="1349"/>
      <c r="MRZ66" s="1349"/>
      <c r="MSA66" s="1349"/>
      <c r="MSB66" s="1349"/>
      <c r="MSC66" s="1349"/>
      <c r="MSD66" s="1349"/>
      <c r="MSE66" s="1349"/>
      <c r="MSF66" s="1349"/>
      <c r="MSG66" s="1349"/>
      <c r="MSH66" s="1349"/>
      <c r="MSI66" s="1349"/>
      <c r="MSJ66" s="1349"/>
      <c r="MSK66" s="1349"/>
      <c r="MSL66" s="1349"/>
      <c r="MSM66" s="1349"/>
      <c r="MSN66" s="1349"/>
      <c r="MSO66" s="1349"/>
      <c r="MSP66" s="1349"/>
      <c r="MSQ66" s="1349"/>
      <c r="MSR66" s="1349"/>
      <c r="MSS66" s="1349"/>
      <c r="MST66" s="1349"/>
      <c r="MSU66" s="1349"/>
      <c r="MSV66" s="1349"/>
      <c r="MSW66" s="1349"/>
      <c r="MSX66" s="1349"/>
      <c r="MSY66" s="1349"/>
      <c r="MSZ66" s="1349"/>
      <c r="MTA66" s="1349"/>
      <c r="MTB66" s="1349"/>
      <c r="MTC66" s="1349"/>
      <c r="MTD66" s="1349"/>
      <c r="MTE66" s="1349"/>
      <c r="MTF66" s="1349"/>
      <c r="MTG66" s="1349"/>
      <c r="MTH66" s="1349"/>
      <c r="MTI66" s="1349"/>
      <c r="MTJ66" s="1349"/>
      <c r="MTK66" s="1349"/>
      <c r="MTL66" s="1349"/>
      <c r="MTM66" s="1349"/>
      <c r="MTN66" s="1349"/>
      <c r="MTO66" s="1349"/>
      <c r="MTP66" s="1349"/>
      <c r="MTQ66" s="1349"/>
      <c r="MTR66" s="1349"/>
      <c r="MTS66" s="1349"/>
      <c r="MTT66" s="1349"/>
      <c r="MTU66" s="1349"/>
      <c r="MTV66" s="1349"/>
      <c r="MTW66" s="1349"/>
      <c r="MTX66" s="1349"/>
      <c r="MTY66" s="1349"/>
      <c r="MTZ66" s="1349"/>
      <c r="MUA66" s="1349"/>
      <c r="MUB66" s="1349"/>
      <c r="MUC66" s="1349"/>
      <c r="MUD66" s="1349"/>
      <c r="MUE66" s="1349"/>
      <c r="MUF66" s="1349"/>
      <c r="MUG66" s="1349"/>
      <c r="MUH66" s="1349"/>
      <c r="MUI66" s="1349"/>
      <c r="MUJ66" s="1349"/>
      <c r="MUK66" s="1349"/>
      <c r="MUL66" s="1349"/>
      <c r="MUM66" s="1349"/>
      <c r="MUN66" s="1349"/>
      <c r="MUO66" s="1349"/>
      <c r="MUP66" s="1349"/>
      <c r="MUQ66" s="1349"/>
      <c r="MUR66" s="1349"/>
      <c r="MUS66" s="1349"/>
      <c r="MUT66" s="1349"/>
      <c r="MUU66" s="1349"/>
      <c r="MUV66" s="1349"/>
      <c r="MUW66" s="1349"/>
      <c r="MUX66" s="1349"/>
      <c r="MUY66" s="1349"/>
      <c r="MUZ66" s="1349"/>
      <c r="MVA66" s="1349"/>
      <c r="MVB66" s="1349"/>
      <c r="MVC66" s="1349"/>
      <c r="MVD66" s="1349"/>
      <c r="MVE66" s="1349"/>
      <c r="MVF66" s="1349"/>
      <c r="MVG66" s="1349"/>
      <c r="MVH66" s="1349"/>
      <c r="MVI66" s="1349"/>
      <c r="MVJ66" s="1349"/>
      <c r="MVK66" s="1349"/>
      <c r="MVL66" s="1349"/>
      <c r="MVM66" s="1349"/>
      <c r="MVN66" s="1349"/>
      <c r="MVO66" s="1349"/>
      <c r="MVP66" s="1349"/>
      <c r="MVQ66" s="1349"/>
      <c r="MVR66" s="1349"/>
      <c r="MVS66" s="1349"/>
      <c r="MVT66" s="1349"/>
      <c r="MVU66" s="1349"/>
      <c r="MVV66" s="1349"/>
      <c r="MVW66" s="1349"/>
      <c r="MVX66" s="1349"/>
      <c r="MVY66" s="1349"/>
      <c r="MVZ66" s="1349"/>
      <c r="MWA66" s="1349"/>
      <c r="MWB66" s="1349"/>
      <c r="MWC66" s="1349"/>
      <c r="MWD66" s="1349"/>
      <c r="MWE66" s="1349"/>
      <c r="MWF66" s="1349"/>
      <c r="MWG66" s="1349"/>
      <c r="MWH66" s="1349"/>
      <c r="MWI66" s="1349"/>
      <c r="MWJ66" s="1349"/>
      <c r="MWK66" s="1349"/>
      <c r="MWL66" s="1349"/>
      <c r="MWM66" s="1349"/>
      <c r="MWN66" s="1349"/>
      <c r="MWO66" s="1349"/>
      <c r="MWP66" s="1349"/>
      <c r="MWQ66" s="1349"/>
      <c r="MWR66" s="1349"/>
      <c r="MWS66" s="1349"/>
      <c r="MWT66" s="1349"/>
      <c r="MWU66" s="1349"/>
      <c r="MWV66" s="1349"/>
      <c r="MWW66" s="1349"/>
      <c r="MWX66" s="1349"/>
      <c r="MWY66" s="1349"/>
      <c r="MWZ66" s="1349"/>
      <c r="MXA66" s="1349"/>
      <c r="MXB66" s="1349"/>
      <c r="MXC66" s="1349"/>
      <c r="MXD66" s="1349"/>
      <c r="MXE66" s="1349"/>
      <c r="MXF66" s="1349"/>
      <c r="MXG66" s="1349"/>
      <c r="MXH66" s="1349"/>
      <c r="MXI66" s="1349"/>
      <c r="MXJ66" s="1349"/>
      <c r="MXK66" s="1349"/>
      <c r="MXL66" s="1349"/>
      <c r="MXM66" s="1349"/>
      <c r="MXN66" s="1349"/>
      <c r="MXO66" s="1349"/>
      <c r="MXP66" s="1349"/>
      <c r="MXQ66" s="1349"/>
      <c r="MXR66" s="1349"/>
      <c r="MXS66" s="1349"/>
      <c r="MXT66" s="1349"/>
      <c r="MXU66" s="1349"/>
      <c r="MXV66" s="1349"/>
      <c r="MXW66" s="1349"/>
      <c r="MXX66" s="1349"/>
      <c r="MXY66" s="1349"/>
      <c r="MXZ66" s="1349"/>
      <c r="MYA66" s="1349"/>
      <c r="MYB66" s="1349"/>
      <c r="MYC66" s="1349"/>
      <c r="MYD66" s="1349"/>
      <c r="MYE66" s="1349"/>
      <c r="MYF66" s="1349"/>
      <c r="MYG66" s="1349"/>
      <c r="MYH66" s="1349"/>
      <c r="MYI66" s="1349"/>
      <c r="MYJ66" s="1349"/>
      <c r="MYK66" s="1349"/>
      <c r="MYL66" s="1349"/>
      <c r="MYM66" s="1349"/>
      <c r="MYN66" s="1349"/>
      <c r="MYO66" s="1349"/>
      <c r="MYP66" s="1349"/>
      <c r="MYQ66" s="1349"/>
      <c r="MYR66" s="1349"/>
      <c r="MYS66" s="1349"/>
      <c r="MYT66" s="1349"/>
      <c r="MYU66" s="1349"/>
      <c r="MYV66" s="1349"/>
      <c r="MYW66" s="1349"/>
      <c r="MYX66" s="1349"/>
      <c r="MYY66" s="1349"/>
      <c r="MYZ66" s="1349"/>
      <c r="MZA66" s="1349"/>
      <c r="MZB66" s="1349"/>
      <c r="MZC66" s="1349"/>
      <c r="MZD66" s="1349"/>
      <c r="MZE66" s="1349"/>
      <c r="MZF66" s="1349"/>
      <c r="MZG66" s="1349"/>
      <c r="MZH66" s="1349"/>
      <c r="MZI66" s="1349"/>
      <c r="MZJ66" s="1349"/>
      <c r="MZK66" s="1349"/>
      <c r="MZL66" s="1349"/>
      <c r="MZM66" s="1349"/>
      <c r="MZN66" s="1349"/>
      <c r="MZO66" s="1349"/>
      <c r="MZP66" s="1349"/>
      <c r="MZQ66" s="1349"/>
      <c r="MZR66" s="1349"/>
      <c r="MZS66" s="1349"/>
      <c r="MZT66" s="1349"/>
      <c r="MZU66" s="1349"/>
      <c r="MZV66" s="1349"/>
      <c r="MZW66" s="1349"/>
      <c r="MZX66" s="1349"/>
      <c r="MZY66" s="1349"/>
      <c r="MZZ66" s="1349"/>
      <c r="NAA66" s="1349"/>
      <c r="NAB66" s="1349"/>
      <c r="NAC66" s="1349"/>
      <c r="NAD66" s="1349"/>
      <c r="NAE66" s="1349"/>
      <c r="NAF66" s="1349"/>
      <c r="NAG66" s="1349"/>
      <c r="NAH66" s="1349"/>
      <c r="NAI66" s="1349"/>
      <c r="NAJ66" s="1349"/>
      <c r="NAK66" s="1349"/>
      <c r="NAL66" s="1349"/>
      <c r="NAM66" s="1349"/>
      <c r="NAN66" s="1349"/>
      <c r="NAO66" s="1349"/>
      <c r="NAP66" s="1349"/>
      <c r="NAQ66" s="1349"/>
      <c r="NAR66" s="1349"/>
      <c r="NAS66" s="1349"/>
      <c r="NAT66" s="1349"/>
      <c r="NAU66" s="1349"/>
      <c r="NAV66" s="1349"/>
      <c r="NAW66" s="1349"/>
      <c r="NAX66" s="1349"/>
      <c r="NAY66" s="1349"/>
      <c r="NAZ66" s="1349"/>
      <c r="NBA66" s="1349"/>
      <c r="NBB66" s="1349"/>
      <c r="NBC66" s="1349"/>
      <c r="NBD66" s="1349"/>
      <c r="NBE66" s="1349"/>
      <c r="NBF66" s="1349"/>
      <c r="NBG66" s="1349"/>
      <c r="NBH66" s="1349"/>
      <c r="NBI66" s="1349"/>
      <c r="NBJ66" s="1349"/>
      <c r="NBK66" s="1349"/>
      <c r="NBL66" s="1349"/>
      <c r="NBM66" s="1349"/>
      <c r="NBN66" s="1349"/>
      <c r="NBO66" s="1349"/>
      <c r="NBP66" s="1349"/>
      <c r="NBQ66" s="1349"/>
      <c r="NBR66" s="1349"/>
      <c r="NBS66" s="1349"/>
      <c r="NBT66" s="1349"/>
      <c r="NBU66" s="1349"/>
      <c r="NBV66" s="1349"/>
      <c r="NBW66" s="1349"/>
      <c r="NBX66" s="1349"/>
      <c r="NBY66" s="1349"/>
      <c r="NBZ66" s="1349"/>
      <c r="NCA66" s="1349"/>
      <c r="NCB66" s="1349"/>
      <c r="NCC66" s="1349"/>
      <c r="NCD66" s="1349"/>
      <c r="NCE66" s="1349"/>
      <c r="NCF66" s="1349"/>
      <c r="NCG66" s="1349"/>
      <c r="NCH66" s="1349"/>
      <c r="NCI66" s="1349"/>
      <c r="NCJ66" s="1349"/>
      <c r="NCK66" s="1349"/>
      <c r="NCL66" s="1349"/>
      <c r="NCM66" s="1349"/>
      <c r="NCN66" s="1349"/>
      <c r="NCO66" s="1349"/>
      <c r="NCP66" s="1349"/>
      <c r="NCQ66" s="1349"/>
      <c r="NCR66" s="1349"/>
      <c r="NCS66" s="1349"/>
      <c r="NCT66" s="1349"/>
      <c r="NCU66" s="1349"/>
      <c r="NCV66" s="1349"/>
      <c r="NCW66" s="1349"/>
      <c r="NCX66" s="1349"/>
      <c r="NCY66" s="1349"/>
      <c r="NCZ66" s="1349"/>
      <c r="NDA66" s="1349"/>
      <c r="NDB66" s="1349"/>
      <c r="NDC66" s="1349"/>
      <c r="NDD66" s="1349"/>
      <c r="NDE66" s="1349"/>
      <c r="NDF66" s="1349"/>
      <c r="NDG66" s="1349"/>
      <c r="NDH66" s="1349"/>
      <c r="NDI66" s="1349"/>
      <c r="NDJ66" s="1349"/>
      <c r="NDK66" s="1349"/>
      <c r="NDL66" s="1349"/>
      <c r="NDM66" s="1349"/>
      <c r="NDN66" s="1349"/>
      <c r="NDO66" s="1349"/>
      <c r="NDP66" s="1349"/>
      <c r="NDQ66" s="1349"/>
      <c r="NDR66" s="1349"/>
      <c r="NDS66" s="1349"/>
      <c r="NDT66" s="1349"/>
      <c r="NDU66" s="1349"/>
      <c r="NDV66" s="1349"/>
      <c r="NDW66" s="1349"/>
      <c r="NDX66" s="1349"/>
      <c r="NDY66" s="1349"/>
      <c r="NDZ66" s="1349"/>
      <c r="NEA66" s="1349"/>
      <c r="NEB66" s="1349"/>
      <c r="NEC66" s="1349"/>
      <c r="NED66" s="1349"/>
      <c r="NEE66" s="1349"/>
      <c r="NEF66" s="1349"/>
      <c r="NEG66" s="1349"/>
      <c r="NEH66" s="1349"/>
      <c r="NEI66" s="1349"/>
      <c r="NEJ66" s="1349"/>
      <c r="NEK66" s="1349"/>
      <c r="NEL66" s="1349"/>
      <c r="NEM66" s="1349"/>
      <c r="NEN66" s="1349"/>
      <c r="NEO66" s="1349"/>
      <c r="NEP66" s="1349"/>
      <c r="NEQ66" s="1349"/>
      <c r="NER66" s="1349"/>
      <c r="NES66" s="1349"/>
      <c r="NET66" s="1349"/>
      <c r="NEU66" s="1349"/>
      <c r="NEV66" s="1349"/>
      <c r="NEW66" s="1349"/>
      <c r="NEX66" s="1349"/>
      <c r="NEY66" s="1349"/>
      <c r="NEZ66" s="1349"/>
      <c r="NFA66" s="1349"/>
      <c r="NFB66" s="1349"/>
      <c r="NFC66" s="1349"/>
      <c r="NFD66" s="1349"/>
      <c r="NFE66" s="1349"/>
      <c r="NFF66" s="1349"/>
      <c r="NFG66" s="1349"/>
      <c r="NFH66" s="1349"/>
      <c r="NFI66" s="1349"/>
      <c r="NFJ66" s="1349"/>
      <c r="NFK66" s="1349"/>
      <c r="NFL66" s="1349"/>
      <c r="NFM66" s="1349"/>
      <c r="NFN66" s="1349"/>
      <c r="NFO66" s="1349"/>
      <c r="NFP66" s="1349"/>
      <c r="NFQ66" s="1349"/>
      <c r="NFR66" s="1349"/>
      <c r="NFS66" s="1349"/>
      <c r="NFT66" s="1349"/>
      <c r="NFU66" s="1349"/>
      <c r="NFV66" s="1349"/>
      <c r="NFW66" s="1349"/>
      <c r="NFX66" s="1349"/>
      <c r="NFY66" s="1349"/>
      <c r="NFZ66" s="1349"/>
      <c r="NGA66" s="1349"/>
      <c r="NGB66" s="1349"/>
      <c r="NGC66" s="1349"/>
      <c r="NGD66" s="1349"/>
      <c r="NGE66" s="1349"/>
      <c r="NGF66" s="1349"/>
      <c r="NGG66" s="1349"/>
      <c r="NGH66" s="1349"/>
      <c r="NGI66" s="1349"/>
      <c r="NGJ66" s="1349"/>
      <c r="NGK66" s="1349"/>
      <c r="NGL66" s="1349"/>
      <c r="NGM66" s="1349"/>
      <c r="NGN66" s="1349"/>
      <c r="NGO66" s="1349"/>
      <c r="NGP66" s="1349"/>
      <c r="NGQ66" s="1349"/>
      <c r="NGR66" s="1349"/>
      <c r="NGS66" s="1349"/>
      <c r="NGT66" s="1349"/>
      <c r="NGU66" s="1349"/>
      <c r="NGV66" s="1349"/>
      <c r="NGW66" s="1349"/>
      <c r="NGX66" s="1349"/>
      <c r="NGY66" s="1349"/>
      <c r="NGZ66" s="1349"/>
      <c r="NHA66" s="1349"/>
      <c r="NHB66" s="1349"/>
      <c r="NHC66" s="1349"/>
      <c r="NHD66" s="1349"/>
      <c r="NHE66" s="1349"/>
      <c r="NHF66" s="1349"/>
      <c r="NHG66" s="1349"/>
      <c r="NHH66" s="1349"/>
      <c r="NHI66" s="1349"/>
      <c r="NHJ66" s="1349"/>
      <c r="NHK66" s="1349"/>
      <c r="NHL66" s="1349"/>
      <c r="NHM66" s="1349"/>
      <c r="NHN66" s="1349"/>
      <c r="NHO66" s="1349"/>
      <c r="NHP66" s="1349"/>
      <c r="NHQ66" s="1349"/>
      <c r="NHR66" s="1349"/>
      <c r="NHS66" s="1349"/>
      <c r="NHT66" s="1349"/>
      <c r="NHU66" s="1349"/>
      <c r="NHV66" s="1349"/>
      <c r="NHW66" s="1349"/>
      <c r="NHX66" s="1349"/>
      <c r="NHY66" s="1349"/>
      <c r="NHZ66" s="1349"/>
      <c r="NIA66" s="1349"/>
      <c r="NIB66" s="1349"/>
      <c r="NIC66" s="1349"/>
      <c r="NID66" s="1349"/>
      <c r="NIE66" s="1349"/>
      <c r="NIF66" s="1349"/>
      <c r="NIG66" s="1349"/>
      <c r="NIH66" s="1349"/>
      <c r="NII66" s="1349"/>
      <c r="NIJ66" s="1349"/>
      <c r="NIK66" s="1349"/>
      <c r="NIL66" s="1349"/>
      <c r="NIM66" s="1349"/>
      <c r="NIN66" s="1349"/>
      <c r="NIO66" s="1349"/>
      <c r="NIP66" s="1349"/>
      <c r="NIQ66" s="1349"/>
      <c r="NIR66" s="1349"/>
      <c r="NIS66" s="1349"/>
      <c r="NIT66" s="1349"/>
      <c r="NIU66" s="1349"/>
      <c r="NIV66" s="1349"/>
      <c r="NIW66" s="1349"/>
      <c r="NIX66" s="1349"/>
      <c r="NIY66" s="1349"/>
      <c r="NIZ66" s="1349"/>
      <c r="NJA66" s="1349"/>
      <c r="NJB66" s="1349"/>
      <c r="NJC66" s="1349"/>
      <c r="NJD66" s="1349"/>
      <c r="NJE66" s="1349"/>
      <c r="NJF66" s="1349"/>
      <c r="NJG66" s="1349"/>
      <c r="NJH66" s="1349"/>
      <c r="NJI66" s="1349"/>
      <c r="NJJ66" s="1349"/>
      <c r="NJK66" s="1349"/>
      <c r="NJL66" s="1349"/>
      <c r="NJM66" s="1349"/>
      <c r="NJN66" s="1349"/>
      <c r="NJO66" s="1349"/>
      <c r="NJP66" s="1349"/>
      <c r="NJQ66" s="1349"/>
      <c r="NJR66" s="1349"/>
      <c r="NJS66" s="1349"/>
      <c r="NJT66" s="1349"/>
      <c r="NJU66" s="1349"/>
      <c r="NJV66" s="1349"/>
      <c r="NJW66" s="1349"/>
      <c r="NJX66" s="1349"/>
      <c r="NJY66" s="1349"/>
      <c r="NJZ66" s="1349"/>
      <c r="NKA66" s="1349"/>
      <c r="NKB66" s="1349"/>
      <c r="NKC66" s="1349"/>
      <c r="NKD66" s="1349"/>
      <c r="NKE66" s="1349"/>
      <c r="NKF66" s="1349"/>
      <c r="NKG66" s="1349"/>
      <c r="NKH66" s="1349"/>
      <c r="NKI66" s="1349"/>
      <c r="NKJ66" s="1349"/>
      <c r="NKK66" s="1349"/>
      <c r="NKL66" s="1349"/>
      <c r="NKM66" s="1349"/>
      <c r="NKN66" s="1349"/>
      <c r="NKO66" s="1349"/>
      <c r="NKP66" s="1349"/>
      <c r="NKQ66" s="1349"/>
      <c r="NKR66" s="1349"/>
      <c r="NKS66" s="1349"/>
      <c r="NKT66" s="1349"/>
      <c r="NKU66" s="1349"/>
      <c r="NKV66" s="1349"/>
      <c r="NKW66" s="1349"/>
      <c r="NKX66" s="1349"/>
      <c r="NKY66" s="1349"/>
      <c r="NKZ66" s="1349"/>
      <c r="NLA66" s="1349"/>
      <c r="NLB66" s="1349"/>
      <c r="NLC66" s="1349"/>
      <c r="NLD66" s="1349"/>
      <c r="NLE66" s="1349"/>
      <c r="NLF66" s="1349"/>
      <c r="NLG66" s="1349"/>
      <c r="NLH66" s="1349"/>
      <c r="NLI66" s="1349"/>
      <c r="NLJ66" s="1349"/>
      <c r="NLK66" s="1349"/>
      <c r="NLL66" s="1349"/>
      <c r="NLM66" s="1349"/>
      <c r="NLN66" s="1349"/>
      <c r="NLO66" s="1349"/>
      <c r="NLP66" s="1349"/>
      <c r="NLQ66" s="1349"/>
      <c r="NLR66" s="1349"/>
      <c r="NLS66" s="1349"/>
      <c r="NLT66" s="1349"/>
      <c r="NLU66" s="1349"/>
      <c r="NLV66" s="1349"/>
      <c r="NLW66" s="1349"/>
      <c r="NLX66" s="1349"/>
      <c r="NLY66" s="1349"/>
      <c r="NLZ66" s="1349"/>
      <c r="NMA66" s="1349"/>
      <c r="NMB66" s="1349"/>
      <c r="NMC66" s="1349"/>
      <c r="NMD66" s="1349"/>
      <c r="NME66" s="1349"/>
      <c r="NMF66" s="1349"/>
      <c r="NMG66" s="1349"/>
      <c r="NMH66" s="1349"/>
      <c r="NMI66" s="1349"/>
      <c r="NMJ66" s="1349"/>
      <c r="NMK66" s="1349"/>
      <c r="NML66" s="1349"/>
      <c r="NMM66" s="1349"/>
      <c r="NMN66" s="1349"/>
      <c r="NMO66" s="1349"/>
      <c r="NMP66" s="1349"/>
      <c r="NMQ66" s="1349"/>
      <c r="NMR66" s="1349"/>
      <c r="NMS66" s="1349"/>
      <c r="NMT66" s="1349"/>
      <c r="NMU66" s="1349"/>
      <c r="NMV66" s="1349"/>
      <c r="NMW66" s="1349"/>
      <c r="NMX66" s="1349"/>
      <c r="NMY66" s="1349"/>
      <c r="NMZ66" s="1349"/>
      <c r="NNA66" s="1349"/>
      <c r="NNB66" s="1349"/>
      <c r="NNC66" s="1349"/>
      <c r="NND66" s="1349"/>
      <c r="NNE66" s="1349"/>
      <c r="NNF66" s="1349"/>
      <c r="NNG66" s="1349"/>
      <c r="NNH66" s="1349"/>
      <c r="NNI66" s="1349"/>
      <c r="NNJ66" s="1349"/>
      <c r="NNK66" s="1349"/>
      <c r="NNL66" s="1349"/>
      <c r="NNM66" s="1349"/>
      <c r="NNN66" s="1349"/>
      <c r="NNO66" s="1349"/>
      <c r="NNP66" s="1349"/>
      <c r="NNQ66" s="1349"/>
      <c r="NNR66" s="1349"/>
      <c r="NNS66" s="1349"/>
      <c r="NNT66" s="1349"/>
      <c r="NNU66" s="1349"/>
      <c r="NNV66" s="1349"/>
      <c r="NNW66" s="1349"/>
      <c r="NNX66" s="1349"/>
      <c r="NNY66" s="1349"/>
      <c r="NNZ66" s="1349"/>
      <c r="NOA66" s="1349"/>
      <c r="NOB66" s="1349"/>
      <c r="NOC66" s="1349"/>
      <c r="NOD66" s="1349"/>
      <c r="NOE66" s="1349"/>
      <c r="NOF66" s="1349"/>
      <c r="NOG66" s="1349"/>
      <c r="NOH66" s="1349"/>
      <c r="NOI66" s="1349"/>
      <c r="NOJ66" s="1349"/>
      <c r="NOK66" s="1349"/>
      <c r="NOL66" s="1349"/>
      <c r="NOM66" s="1349"/>
      <c r="NON66" s="1349"/>
      <c r="NOO66" s="1349"/>
      <c r="NOP66" s="1349"/>
      <c r="NOQ66" s="1349"/>
      <c r="NOR66" s="1349"/>
      <c r="NOS66" s="1349"/>
      <c r="NOT66" s="1349"/>
      <c r="NOU66" s="1349"/>
      <c r="NOV66" s="1349"/>
      <c r="NOW66" s="1349"/>
      <c r="NOX66" s="1349"/>
      <c r="NOY66" s="1349"/>
      <c r="NOZ66" s="1349"/>
      <c r="NPA66" s="1349"/>
      <c r="NPB66" s="1349"/>
      <c r="NPC66" s="1349"/>
      <c r="NPD66" s="1349"/>
      <c r="NPE66" s="1349"/>
      <c r="NPF66" s="1349"/>
      <c r="NPG66" s="1349"/>
      <c r="NPH66" s="1349"/>
      <c r="NPI66" s="1349"/>
      <c r="NPJ66" s="1349"/>
      <c r="NPK66" s="1349"/>
      <c r="NPL66" s="1349"/>
      <c r="NPM66" s="1349"/>
      <c r="NPN66" s="1349"/>
      <c r="NPO66" s="1349"/>
      <c r="NPP66" s="1349"/>
      <c r="NPQ66" s="1349"/>
      <c r="NPR66" s="1349"/>
      <c r="NPS66" s="1349"/>
      <c r="NPT66" s="1349"/>
      <c r="NPU66" s="1349"/>
      <c r="NPV66" s="1349"/>
      <c r="NPW66" s="1349"/>
      <c r="NPX66" s="1349"/>
      <c r="NPY66" s="1349"/>
      <c r="NPZ66" s="1349"/>
      <c r="NQA66" s="1349"/>
      <c r="NQB66" s="1349"/>
      <c r="NQC66" s="1349"/>
      <c r="NQD66" s="1349"/>
      <c r="NQE66" s="1349"/>
      <c r="NQF66" s="1349"/>
      <c r="NQG66" s="1349"/>
      <c r="NQH66" s="1349"/>
      <c r="NQI66" s="1349"/>
      <c r="NQJ66" s="1349"/>
      <c r="NQK66" s="1349"/>
      <c r="NQL66" s="1349"/>
      <c r="NQM66" s="1349"/>
      <c r="NQN66" s="1349"/>
      <c r="NQO66" s="1349"/>
      <c r="NQP66" s="1349"/>
      <c r="NQQ66" s="1349"/>
      <c r="NQR66" s="1349"/>
      <c r="NQS66" s="1349"/>
      <c r="NQT66" s="1349"/>
      <c r="NQU66" s="1349"/>
      <c r="NQV66" s="1349"/>
      <c r="NQW66" s="1349"/>
      <c r="NQX66" s="1349"/>
      <c r="NQY66" s="1349"/>
      <c r="NQZ66" s="1349"/>
      <c r="NRA66" s="1349"/>
      <c r="NRB66" s="1349"/>
      <c r="NRC66" s="1349"/>
      <c r="NRD66" s="1349"/>
      <c r="NRE66" s="1349"/>
      <c r="NRF66" s="1349"/>
      <c r="NRG66" s="1349"/>
      <c r="NRH66" s="1349"/>
      <c r="NRI66" s="1349"/>
      <c r="NRJ66" s="1349"/>
      <c r="NRK66" s="1349"/>
      <c r="NRL66" s="1349"/>
      <c r="NRM66" s="1349"/>
      <c r="NRN66" s="1349"/>
      <c r="NRO66" s="1349"/>
      <c r="NRP66" s="1349"/>
      <c r="NRQ66" s="1349"/>
      <c r="NRR66" s="1349"/>
      <c r="NRS66" s="1349"/>
      <c r="NRT66" s="1349"/>
      <c r="NRU66" s="1349"/>
      <c r="NRV66" s="1349"/>
      <c r="NRW66" s="1349"/>
      <c r="NRX66" s="1349"/>
      <c r="NRY66" s="1349"/>
      <c r="NRZ66" s="1349"/>
      <c r="NSA66" s="1349"/>
      <c r="NSB66" s="1349"/>
      <c r="NSC66" s="1349"/>
      <c r="NSD66" s="1349"/>
      <c r="NSE66" s="1349"/>
      <c r="NSF66" s="1349"/>
      <c r="NSG66" s="1349"/>
      <c r="NSH66" s="1349"/>
      <c r="NSI66" s="1349"/>
      <c r="NSJ66" s="1349"/>
      <c r="NSK66" s="1349"/>
      <c r="NSL66" s="1349"/>
      <c r="NSM66" s="1349"/>
      <c r="NSN66" s="1349"/>
      <c r="NSO66" s="1349"/>
      <c r="NSP66" s="1349"/>
      <c r="NSQ66" s="1349"/>
      <c r="NSR66" s="1349"/>
      <c r="NSS66" s="1349"/>
      <c r="NST66" s="1349"/>
      <c r="NSU66" s="1349"/>
      <c r="NSV66" s="1349"/>
      <c r="NSW66" s="1349"/>
      <c r="NSX66" s="1349"/>
      <c r="NSY66" s="1349"/>
      <c r="NSZ66" s="1349"/>
      <c r="NTA66" s="1349"/>
      <c r="NTB66" s="1349"/>
      <c r="NTC66" s="1349"/>
      <c r="NTD66" s="1349"/>
      <c r="NTE66" s="1349"/>
      <c r="NTF66" s="1349"/>
      <c r="NTG66" s="1349"/>
      <c r="NTH66" s="1349"/>
      <c r="NTI66" s="1349"/>
      <c r="NTJ66" s="1349"/>
      <c r="NTK66" s="1349"/>
      <c r="NTL66" s="1349"/>
      <c r="NTM66" s="1349"/>
      <c r="NTN66" s="1349"/>
      <c r="NTO66" s="1349"/>
      <c r="NTP66" s="1349"/>
      <c r="NTQ66" s="1349"/>
      <c r="NTR66" s="1349"/>
      <c r="NTS66" s="1349"/>
      <c r="NTT66" s="1349"/>
      <c r="NTU66" s="1349"/>
      <c r="NTV66" s="1349"/>
      <c r="NTW66" s="1349"/>
      <c r="NTX66" s="1349"/>
      <c r="NTY66" s="1349"/>
      <c r="NTZ66" s="1349"/>
      <c r="NUA66" s="1349"/>
      <c r="NUB66" s="1349"/>
      <c r="NUC66" s="1349"/>
      <c r="NUD66" s="1349"/>
      <c r="NUE66" s="1349"/>
      <c r="NUF66" s="1349"/>
      <c r="NUG66" s="1349"/>
      <c r="NUH66" s="1349"/>
      <c r="NUI66" s="1349"/>
      <c r="NUJ66" s="1349"/>
      <c r="NUK66" s="1349"/>
      <c r="NUL66" s="1349"/>
      <c r="NUM66" s="1349"/>
      <c r="NUN66" s="1349"/>
      <c r="NUO66" s="1349"/>
      <c r="NUP66" s="1349"/>
      <c r="NUQ66" s="1349"/>
      <c r="NUR66" s="1349"/>
      <c r="NUS66" s="1349"/>
      <c r="NUT66" s="1349"/>
      <c r="NUU66" s="1349"/>
      <c r="NUV66" s="1349"/>
      <c r="NUW66" s="1349"/>
      <c r="NUX66" s="1349"/>
      <c r="NUY66" s="1349"/>
      <c r="NUZ66" s="1349"/>
      <c r="NVA66" s="1349"/>
      <c r="NVB66" s="1349"/>
      <c r="NVC66" s="1349"/>
      <c r="NVD66" s="1349"/>
      <c r="NVE66" s="1349"/>
      <c r="NVF66" s="1349"/>
      <c r="NVG66" s="1349"/>
      <c r="NVH66" s="1349"/>
      <c r="NVI66" s="1349"/>
      <c r="NVJ66" s="1349"/>
      <c r="NVK66" s="1349"/>
      <c r="NVL66" s="1349"/>
      <c r="NVM66" s="1349"/>
      <c r="NVN66" s="1349"/>
      <c r="NVO66" s="1349"/>
      <c r="NVP66" s="1349"/>
      <c r="NVQ66" s="1349"/>
      <c r="NVR66" s="1349"/>
      <c r="NVS66" s="1349"/>
      <c r="NVT66" s="1349"/>
      <c r="NVU66" s="1349"/>
      <c r="NVV66" s="1349"/>
      <c r="NVW66" s="1349"/>
      <c r="NVX66" s="1349"/>
      <c r="NVY66" s="1349"/>
      <c r="NVZ66" s="1349"/>
      <c r="NWA66" s="1349"/>
      <c r="NWB66" s="1349"/>
      <c r="NWC66" s="1349"/>
      <c r="NWD66" s="1349"/>
      <c r="NWE66" s="1349"/>
      <c r="NWF66" s="1349"/>
      <c r="NWG66" s="1349"/>
      <c r="NWH66" s="1349"/>
      <c r="NWI66" s="1349"/>
      <c r="NWJ66" s="1349"/>
      <c r="NWK66" s="1349"/>
      <c r="NWL66" s="1349"/>
      <c r="NWM66" s="1349"/>
      <c r="NWN66" s="1349"/>
      <c r="NWO66" s="1349"/>
      <c r="NWP66" s="1349"/>
      <c r="NWQ66" s="1349"/>
      <c r="NWR66" s="1349"/>
      <c r="NWS66" s="1349"/>
      <c r="NWT66" s="1349"/>
      <c r="NWU66" s="1349"/>
      <c r="NWV66" s="1349"/>
      <c r="NWW66" s="1349"/>
      <c r="NWX66" s="1349"/>
      <c r="NWY66" s="1349"/>
      <c r="NWZ66" s="1349"/>
      <c r="NXA66" s="1349"/>
      <c r="NXB66" s="1349"/>
      <c r="NXC66" s="1349"/>
      <c r="NXD66" s="1349"/>
      <c r="NXE66" s="1349"/>
      <c r="NXF66" s="1349"/>
      <c r="NXG66" s="1349"/>
      <c r="NXH66" s="1349"/>
      <c r="NXI66" s="1349"/>
      <c r="NXJ66" s="1349"/>
      <c r="NXK66" s="1349"/>
      <c r="NXL66" s="1349"/>
      <c r="NXM66" s="1349"/>
      <c r="NXN66" s="1349"/>
      <c r="NXO66" s="1349"/>
      <c r="NXP66" s="1349"/>
      <c r="NXQ66" s="1349"/>
      <c r="NXR66" s="1349"/>
      <c r="NXS66" s="1349"/>
      <c r="NXT66" s="1349"/>
      <c r="NXU66" s="1349"/>
      <c r="NXV66" s="1349"/>
      <c r="NXW66" s="1349"/>
      <c r="NXX66" s="1349"/>
      <c r="NXY66" s="1349"/>
      <c r="NXZ66" s="1349"/>
      <c r="NYA66" s="1349"/>
      <c r="NYB66" s="1349"/>
      <c r="NYC66" s="1349"/>
      <c r="NYD66" s="1349"/>
      <c r="NYE66" s="1349"/>
      <c r="NYF66" s="1349"/>
      <c r="NYG66" s="1349"/>
      <c r="NYH66" s="1349"/>
      <c r="NYI66" s="1349"/>
      <c r="NYJ66" s="1349"/>
      <c r="NYK66" s="1349"/>
      <c r="NYL66" s="1349"/>
      <c r="NYM66" s="1349"/>
      <c r="NYN66" s="1349"/>
      <c r="NYO66" s="1349"/>
      <c r="NYP66" s="1349"/>
      <c r="NYQ66" s="1349"/>
      <c r="NYR66" s="1349"/>
      <c r="NYS66" s="1349"/>
      <c r="NYT66" s="1349"/>
      <c r="NYU66" s="1349"/>
      <c r="NYV66" s="1349"/>
      <c r="NYW66" s="1349"/>
      <c r="NYX66" s="1349"/>
      <c r="NYY66" s="1349"/>
      <c r="NYZ66" s="1349"/>
      <c r="NZA66" s="1349"/>
      <c r="NZB66" s="1349"/>
      <c r="NZC66" s="1349"/>
      <c r="NZD66" s="1349"/>
      <c r="NZE66" s="1349"/>
      <c r="NZF66" s="1349"/>
      <c r="NZG66" s="1349"/>
      <c r="NZH66" s="1349"/>
      <c r="NZI66" s="1349"/>
      <c r="NZJ66" s="1349"/>
      <c r="NZK66" s="1349"/>
      <c r="NZL66" s="1349"/>
      <c r="NZM66" s="1349"/>
      <c r="NZN66" s="1349"/>
      <c r="NZO66" s="1349"/>
      <c r="NZP66" s="1349"/>
      <c r="NZQ66" s="1349"/>
      <c r="NZR66" s="1349"/>
      <c r="NZS66" s="1349"/>
      <c r="NZT66" s="1349"/>
      <c r="NZU66" s="1349"/>
      <c r="NZV66" s="1349"/>
      <c r="NZW66" s="1349"/>
      <c r="NZX66" s="1349"/>
      <c r="NZY66" s="1349"/>
      <c r="NZZ66" s="1349"/>
      <c r="OAA66" s="1349"/>
      <c r="OAB66" s="1349"/>
      <c r="OAC66" s="1349"/>
      <c r="OAD66" s="1349"/>
      <c r="OAE66" s="1349"/>
      <c r="OAF66" s="1349"/>
      <c r="OAG66" s="1349"/>
      <c r="OAH66" s="1349"/>
      <c r="OAI66" s="1349"/>
      <c r="OAJ66" s="1349"/>
      <c r="OAK66" s="1349"/>
      <c r="OAL66" s="1349"/>
      <c r="OAM66" s="1349"/>
      <c r="OAN66" s="1349"/>
      <c r="OAO66" s="1349"/>
      <c r="OAP66" s="1349"/>
      <c r="OAQ66" s="1349"/>
      <c r="OAR66" s="1349"/>
      <c r="OAS66" s="1349"/>
      <c r="OAT66" s="1349"/>
      <c r="OAU66" s="1349"/>
      <c r="OAV66" s="1349"/>
      <c r="OAW66" s="1349"/>
      <c r="OAX66" s="1349"/>
      <c r="OAY66" s="1349"/>
      <c r="OAZ66" s="1349"/>
      <c r="OBA66" s="1349"/>
      <c r="OBB66" s="1349"/>
      <c r="OBC66" s="1349"/>
      <c r="OBD66" s="1349"/>
      <c r="OBE66" s="1349"/>
      <c r="OBF66" s="1349"/>
      <c r="OBG66" s="1349"/>
      <c r="OBH66" s="1349"/>
      <c r="OBI66" s="1349"/>
      <c r="OBJ66" s="1349"/>
      <c r="OBK66" s="1349"/>
      <c r="OBL66" s="1349"/>
      <c r="OBM66" s="1349"/>
      <c r="OBN66" s="1349"/>
      <c r="OBO66" s="1349"/>
      <c r="OBP66" s="1349"/>
      <c r="OBQ66" s="1349"/>
      <c r="OBR66" s="1349"/>
      <c r="OBS66" s="1349"/>
      <c r="OBT66" s="1349"/>
      <c r="OBU66" s="1349"/>
      <c r="OBV66" s="1349"/>
      <c r="OBW66" s="1349"/>
      <c r="OBX66" s="1349"/>
      <c r="OBY66" s="1349"/>
      <c r="OBZ66" s="1349"/>
      <c r="OCA66" s="1349"/>
      <c r="OCB66" s="1349"/>
      <c r="OCC66" s="1349"/>
      <c r="OCD66" s="1349"/>
      <c r="OCE66" s="1349"/>
      <c r="OCF66" s="1349"/>
      <c r="OCG66" s="1349"/>
      <c r="OCH66" s="1349"/>
      <c r="OCI66" s="1349"/>
      <c r="OCJ66" s="1349"/>
      <c r="OCK66" s="1349"/>
      <c r="OCL66" s="1349"/>
      <c r="OCM66" s="1349"/>
      <c r="OCN66" s="1349"/>
      <c r="OCO66" s="1349"/>
      <c r="OCP66" s="1349"/>
      <c r="OCQ66" s="1349"/>
      <c r="OCR66" s="1349"/>
      <c r="OCS66" s="1349"/>
      <c r="OCT66" s="1349"/>
      <c r="OCU66" s="1349"/>
      <c r="OCV66" s="1349"/>
      <c r="OCW66" s="1349"/>
      <c r="OCX66" s="1349"/>
      <c r="OCY66" s="1349"/>
      <c r="OCZ66" s="1349"/>
      <c r="ODA66" s="1349"/>
      <c r="ODB66" s="1349"/>
      <c r="ODC66" s="1349"/>
      <c r="ODD66" s="1349"/>
      <c r="ODE66" s="1349"/>
      <c r="ODF66" s="1349"/>
      <c r="ODG66" s="1349"/>
      <c r="ODH66" s="1349"/>
      <c r="ODI66" s="1349"/>
      <c r="ODJ66" s="1349"/>
      <c r="ODK66" s="1349"/>
      <c r="ODL66" s="1349"/>
      <c r="ODM66" s="1349"/>
      <c r="ODN66" s="1349"/>
      <c r="ODO66" s="1349"/>
      <c r="ODP66" s="1349"/>
      <c r="ODQ66" s="1349"/>
      <c r="ODR66" s="1349"/>
      <c r="ODS66" s="1349"/>
      <c r="ODT66" s="1349"/>
      <c r="ODU66" s="1349"/>
      <c r="ODV66" s="1349"/>
      <c r="ODW66" s="1349"/>
      <c r="ODX66" s="1349"/>
      <c r="ODY66" s="1349"/>
      <c r="ODZ66" s="1349"/>
      <c r="OEA66" s="1349"/>
      <c r="OEB66" s="1349"/>
      <c r="OEC66" s="1349"/>
      <c r="OED66" s="1349"/>
      <c r="OEE66" s="1349"/>
      <c r="OEF66" s="1349"/>
      <c r="OEG66" s="1349"/>
      <c r="OEH66" s="1349"/>
      <c r="OEI66" s="1349"/>
      <c r="OEJ66" s="1349"/>
      <c r="OEK66" s="1349"/>
      <c r="OEL66" s="1349"/>
      <c r="OEM66" s="1349"/>
      <c r="OEN66" s="1349"/>
      <c r="OEO66" s="1349"/>
      <c r="OEP66" s="1349"/>
      <c r="OEQ66" s="1349"/>
      <c r="OER66" s="1349"/>
      <c r="OES66" s="1349"/>
      <c r="OET66" s="1349"/>
      <c r="OEU66" s="1349"/>
      <c r="OEV66" s="1349"/>
      <c r="OEW66" s="1349"/>
      <c r="OEX66" s="1349"/>
      <c r="OEY66" s="1349"/>
      <c r="OEZ66" s="1349"/>
      <c r="OFA66" s="1349"/>
      <c r="OFB66" s="1349"/>
      <c r="OFC66" s="1349"/>
      <c r="OFD66" s="1349"/>
      <c r="OFE66" s="1349"/>
      <c r="OFF66" s="1349"/>
      <c r="OFG66" s="1349"/>
      <c r="OFH66" s="1349"/>
      <c r="OFI66" s="1349"/>
      <c r="OFJ66" s="1349"/>
      <c r="OFK66" s="1349"/>
      <c r="OFL66" s="1349"/>
      <c r="OFM66" s="1349"/>
      <c r="OFN66" s="1349"/>
      <c r="OFO66" s="1349"/>
      <c r="OFP66" s="1349"/>
      <c r="OFQ66" s="1349"/>
      <c r="OFR66" s="1349"/>
      <c r="OFS66" s="1349"/>
      <c r="OFT66" s="1349"/>
      <c r="OFU66" s="1349"/>
      <c r="OFV66" s="1349"/>
      <c r="OFW66" s="1349"/>
      <c r="OFX66" s="1349"/>
      <c r="OFY66" s="1349"/>
      <c r="OFZ66" s="1349"/>
      <c r="OGA66" s="1349"/>
      <c r="OGB66" s="1349"/>
      <c r="OGC66" s="1349"/>
      <c r="OGD66" s="1349"/>
      <c r="OGE66" s="1349"/>
      <c r="OGF66" s="1349"/>
      <c r="OGG66" s="1349"/>
      <c r="OGH66" s="1349"/>
      <c r="OGI66" s="1349"/>
      <c r="OGJ66" s="1349"/>
      <c r="OGK66" s="1349"/>
      <c r="OGL66" s="1349"/>
      <c r="OGM66" s="1349"/>
      <c r="OGN66" s="1349"/>
      <c r="OGO66" s="1349"/>
      <c r="OGP66" s="1349"/>
      <c r="OGQ66" s="1349"/>
      <c r="OGR66" s="1349"/>
      <c r="OGS66" s="1349"/>
      <c r="OGT66" s="1349"/>
      <c r="OGU66" s="1349"/>
      <c r="OGV66" s="1349"/>
      <c r="OGW66" s="1349"/>
      <c r="OGX66" s="1349"/>
      <c r="OGY66" s="1349"/>
      <c r="OGZ66" s="1349"/>
      <c r="OHA66" s="1349"/>
      <c r="OHB66" s="1349"/>
      <c r="OHC66" s="1349"/>
      <c r="OHD66" s="1349"/>
      <c r="OHE66" s="1349"/>
      <c r="OHF66" s="1349"/>
      <c r="OHG66" s="1349"/>
      <c r="OHH66" s="1349"/>
      <c r="OHI66" s="1349"/>
      <c r="OHJ66" s="1349"/>
      <c r="OHK66" s="1349"/>
      <c r="OHL66" s="1349"/>
      <c r="OHM66" s="1349"/>
      <c r="OHN66" s="1349"/>
      <c r="OHO66" s="1349"/>
      <c r="OHP66" s="1349"/>
      <c r="OHQ66" s="1349"/>
      <c r="OHR66" s="1349"/>
      <c r="OHS66" s="1349"/>
      <c r="OHT66" s="1349"/>
      <c r="OHU66" s="1349"/>
      <c r="OHV66" s="1349"/>
      <c r="OHW66" s="1349"/>
      <c r="OHX66" s="1349"/>
      <c r="OHY66" s="1349"/>
      <c r="OHZ66" s="1349"/>
      <c r="OIA66" s="1349"/>
      <c r="OIB66" s="1349"/>
      <c r="OIC66" s="1349"/>
      <c r="OID66" s="1349"/>
      <c r="OIE66" s="1349"/>
      <c r="OIF66" s="1349"/>
      <c r="OIG66" s="1349"/>
      <c r="OIH66" s="1349"/>
      <c r="OII66" s="1349"/>
      <c r="OIJ66" s="1349"/>
      <c r="OIK66" s="1349"/>
      <c r="OIL66" s="1349"/>
      <c r="OIM66" s="1349"/>
      <c r="OIN66" s="1349"/>
      <c r="OIO66" s="1349"/>
      <c r="OIP66" s="1349"/>
      <c r="OIQ66" s="1349"/>
      <c r="OIR66" s="1349"/>
      <c r="OIS66" s="1349"/>
      <c r="OIT66" s="1349"/>
      <c r="OIU66" s="1349"/>
      <c r="OIV66" s="1349"/>
      <c r="OIW66" s="1349"/>
      <c r="OIX66" s="1349"/>
      <c r="OIY66" s="1349"/>
      <c r="OIZ66" s="1349"/>
      <c r="OJA66" s="1349"/>
      <c r="OJB66" s="1349"/>
      <c r="OJC66" s="1349"/>
      <c r="OJD66" s="1349"/>
      <c r="OJE66" s="1349"/>
      <c r="OJF66" s="1349"/>
      <c r="OJG66" s="1349"/>
      <c r="OJH66" s="1349"/>
      <c r="OJI66" s="1349"/>
      <c r="OJJ66" s="1349"/>
      <c r="OJK66" s="1349"/>
      <c r="OJL66" s="1349"/>
      <c r="OJM66" s="1349"/>
      <c r="OJN66" s="1349"/>
      <c r="OJO66" s="1349"/>
      <c r="OJP66" s="1349"/>
      <c r="OJQ66" s="1349"/>
      <c r="OJR66" s="1349"/>
      <c r="OJS66" s="1349"/>
      <c r="OJT66" s="1349"/>
      <c r="OJU66" s="1349"/>
      <c r="OJV66" s="1349"/>
      <c r="OJW66" s="1349"/>
      <c r="OJX66" s="1349"/>
      <c r="OJY66" s="1349"/>
      <c r="OJZ66" s="1349"/>
      <c r="OKA66" s="1349"/>
      <c r="OKB66" s="1349"/>
      <c r="OKC66" s="1349"/>
      <c r="OKD66" s="1349"/>
      <c r="OKE66" s="1349"/>
      <c r="OKF66" s="1349"/>
      <c r="OKG66" s="1349"/>
      <c r="OKH66" s="1349"/>
      <c r="OKI66" s="1349"/>
      <c r="OKJ66" s="1349"/>
      <c r="OKK66" s="1349"/>
      <c r="OKL66" s="1349"/>
      <c r="OKM66" s="1349"/>
      <c r="OKN66" s="1349"/>
      <c r="OKO66" s="1349"/>
      <c r="OKP66" s="1349"/>
      <c r="OKQ66" s="1349"/>
      <c r="OKR66" s="1349"/>
      <c r="OKS66" s="1349"/>
      <c r="OKT66" s="1349"/>
      <c r="OKU66" s="1349"/>
      <c r="OKV66" s="1349"/>
      <c r="OKW66" s="1349"/>
      <c r="OKX66" s="1349"/>
      <c r="OKY66" s="1349"/>
      <c r="OKZ66" s="1349"/>
      <c r="OLA66" s="1349"/>
      <c r="OLB66" s="1349"/>
      <c r="OLC66" s="1349"/>
      <c r="OLD66" s="1349"/>
      <c r="OLE66" s="1349"/>
      <c r="OLF66" s="1349"/>
      <c r="OLG66" s="1349"/>
      <c r="OLH66" s="1349"/>
      <c r="OLI66" s="1349"/>
      <c r="OLJ66" s="1349"/>
      <c r="OLK66" s="1349"/>
      <c r="OLL66" s="1349"/>
      <c r="OLM66" s="1349"/>
      <c r="OLN66" s="1349"/>
      <c r="OLO66" s="1349"/>
      <c r="OLP66" s="1349"/>
      <c r="OLQ66" s="1349"/>
      <c r="OLR66" s="1349"/>
      <c r="OLS66" s="1349"/>
      <c r="OLT66" s="1349"/>
      <c r="OLU66" s="1349"/>
      <c r="OLV66" s="1349"/>
      <c r="OLW66" s="1349"/>
      <c r="OLX66" s="1349"/>
      <c r="OLY66" s="1349"/>
      <c r="OLZ66" s="1349"/>
      <c r="OMA66" s="1349"/>
      <c r="OMB66" s="1349"/>
      <c r="OMC66" s="1349"/>
      <c r="OMD66" s="1349"/>
      <c r="OME66" s="1349"/>
      <c r="OMF66" s="1349"/>
      <c r="OMG66" s="1349"/>
      <c r="OMH66" s="1349"/>
      <c r="OMI66" s="1349"/>
      <c r="OMJ66" s="1349"/>
      <c r="OMK66" s="1349"/>
      <c r="OML66" s="1349"/>
      <c r="OMM66" s="1349"/>
      <c r="OMN66" s="1349"/>
      <c r="OMO66" s="1349"/>
      <c r="OMP66" s="1349"/>
      <c r="OMQ66" s="1349"/>
      <c r="OMR66" s="1349"/>
      <c r="OMS66" s="1349"/>
      <c r="OMT66" s="1349"/>
      <c r="OMU66" s="1349"/>
      <c r="OMV66" s="1349"/>
      <c r="OMW66" s="1349"/>
      <c r="OMX66" s="1349"/>
      <c r="OMY66" s="1349"/>
      <c r="OMZ66" s="1349"/>
      <c r="ONA66" s="1349"/>
      <c r="ONB66" s="1349"/>
      <c r="ONC66" s="1349"/>
      <c r="OND66" s="1349"/>
      <c r="ONE66" s="1349"/>
      <c r="ONF66" s="1349"/>
      <c r="ONG66" s="1349"/>
      <c r="ONH66" s="1349"/>
      <c r="ONI66" s="1349"/>
      <c r="ONJ66" s="1349"/>
      <c r="ONK66" s="1349"/>
      <c r="ONL66" s="1349"/>
      <c r="ONM66" s="1349"/>
      <c r="ONN66" s="1349"/>
      <c r="ONO66" s="1349"/>
      <c r="ONP66" s="1349"/>
      <c r="ONQ66" s="1349"/>
      <c r="ONR66" s="1349"/>
      <c r="ONS66" s="1349"/>
      <c r="ONT66" s="1349"/>
      <c r="ONU66" s="1349"/>
      <c r="ONV66" s="1349"/>
      <c r="ONW66" s="1349"/>
      <c r="ONX66" s="1349"/>
      <c r="ONY66" s="1349"/>
      <c r="ONZ66" s="1349"/>
      <c r="OOA66" s="1349"/>
      <c r="OOB66" s="1349"/>
      <c r="OOC66" s="1349"/>
      <c r="OOD66" s="1349"/>
      <c r="OOE66" s="1349"/>
      <c r="OOF66" s="1349"/>
      <c r="OOG66" s="1349"/>
      <c r="OOH66" s="1349"/>
      <c r="OOI66" s="1349"/>
      <c r="OOJ66" s="1349"/>
      <c r="OOK66" s="1349"/>
      <c r="OOL66" s="1349"/>
      <c r="OOM66" s="1349"/>
      <c r="OON66" s="1349"/>
      <c r="OOO66" s="1349"/>
      <c r="OOP66" s="1349"/>
      <c r="OOQ66" s="1349"/>
      <c r="OOR66" s="1349"/>
      <c r="OOS66" s="1349"/>
      <c r="OOT66" s="1349"/>
      <c r="OOU66" s="1349"/>
      <c r="OOV66" s="1349"/>
      <c r="OOW66" s="1349"/>
      <c r="OOX66" s="1349"/>
      <c r="OOY66" s="1349"/>
      <c r="OOZ66" s="1349"/>
      <c r="OPA66" s="1349"/>
      <c r="OPB66" s="1349"/>
      <c r="OPC66" s="1349"/>
      <c r="OPD66" s="1349"/>
      <c r="OPE66" s="1349"/>
      <c r="OPF66" s="1349"/>
      <c r="OPG66" s="1349"/>
      <c r="OPH66" s="1349"/>
      <c r="OPI66" s="1349"/>
      <c r="OPJ66" s="1349"/>
      <c r="OPK66" s="1349"/>
      <c r="OPL66" s="1349"/>
      <c r="OPM66" s="1349"/>
      <c r="OPN66" s="1349"/>
      <c r="OPO66" s="1349"/>
      <c r="OPP66" s="1349"/>
      <c r="OPQ66" s="1349"/>
      <c r="OPR66" s="1349"/>
      <c r="OPS66" s="1349"/>
      <c r="OPT66" s="1349"/>
      <c r="OPU66" s="1349"/>
      <c r="OPV66" s="1349"/>
      <c r="OPW66" s="1349"/>
      <c r="OPX66" s="1349"/>
      <c r="OPY66" s="1349"/>
      <c r="OPZ66" s="1349"/>
      <c r="OQA66" s="1349"/>
      <c r="OQB66" s="1349"/>
      <c r="OQC66" s="1349"/>
      <c r="OQD66" s="1349"/>
      <c r="OQE66" s="1349"/>
      <c r="OQF66" s="1349"/>
      <c r="OQG66" s="1349"/>
      <c r="OQH66" s="1349"/>
      <c r="OQI66" s="1349"/>
      <c r="OQJ66" s="1349"/>
      <c r="OQK66" s="1349"/>
      <c r="OQL66" s="1349"/>
      <c r="OQM66" s="1349"/>
      <c r="OQN66" s="1349"/>
      <c r="OQO66" s="1349"/>
      <c r="OQP66" s="1349"/>
      <c r="OQQ66" s="1349"/>
      <c r="OQR66" s="1349"/>
      <c r="OQS66" s="1349"/>
      <c r="OQT66" s="1349"/>
      <c r="OQU66" s="1349"/>
      <c r="OQV66" s="1349"/>
      <c r="OQW66" s="1349"/>
      <c r="OQX66" s="1349"/>
      <c r="OQY66" s="1349"/>
      <c r="OQZ66" s="1349"/>
      <c r="ORA66" s="1349"/>
      <c r="ORB66" s="1349"/>
      <c r="ORC66" s="1349"/>
      <c r="ORD66" s="1349"/>
      <c r="ORE66" s="1349"/>
      <c r="ORF66" s="1349"/>
      <c r="ORG66" s="1349"/>
      <c r="ORH66" s="1349"/>
      <c r="ORI66" s="1349"/>
      <c r="ORJ66" s="1349"/>
      <c r="ORK66" s="1349"/>
      <c r="ORL66" s="1349"/>
      <c r="ORM66" s="1349"/>
      <c r="ORN66" s="1349"/>
      <c r="ORO66" s="1349"/>
      <c r="ORP66" s="1349"/>
      <c r="ORQ66" s="1349"/>
      <c r="ORR66" s="1349"/>
      <c r="ORS66" s="1349"/>
      <c r="ORT66" s="1349"/>
      <c r="ORU66" s="1349"/>
      <c r="ORV66" s="1349"/>
      <c r="ORW66" s="1349"/>
      <c r="ORX66" s="1349"/>
      <c r="ORY66" s="1349"/>
      <c r="ORZ66" s="1349"/>
      <c r="OSA66" s="1349"/>
      <c r="OSB66" s="1349"/>
      <c r="OSC66" s="1349"/>
      <c r="OSD66" s="1349"/>
      <c r="OSE66" s="1349"/>
      <c r="OSF66" s="1349"/>
      <c r="OSG66" s="1349"/>
      <c r="OSH66" s="1349"/>
      <c r="OSI66" s="1349"/>
      <c r="OSJ66" s="1349"/>
      <c r="OSK66" s="1349"/>
      <c r="OSL66" s="1349"/>
      <c r="OSM66" s="1349"/>
      <c r="OSN66" s="1349"/>
      <c r="OSO66" s="1349"/>
      <c r="OSP66" s="1349"/>
      <c r="OSQ66" s="1349"/>
      <c r="OSR66" s="1349"/>
      <c r="OSS66" s="1349"/>
      <c r="OST66" s="1349"/>
      <c r="OSU66" s="1349"/>
      <c r="OSV66" s="1349"/>
      <c r="OSW66" s="1349"/>
      <c r="OSX66" s="1349"/>
      <c r="OSY66" s="1349"/>
      <c r="OSZ66" s="1349"/>
      <c r="OTA66" s="1349"/>
      <c r="OTB66" s="1349"/>
      <c r="OTC66" s="1349"/>
      <c r="OTD66" s="1349"/>
      <c r="OTE66" s="1349"/>
      <c r="OTF66" s="1349"/>
      <c r="OTG66" s="1349"/>
      <c r="OTH66" s="1349"/>
      <c r="OTI66" s="1349"/>
      <c r="OTJ66" s="1349"/>
      <c r="OTK66" s="1349"/>
      <c r="OTL66" s="1349"/>
      <c r="OTM66" s="1349"/>
      <c r="OTN66" s="1349"/>
      <c r="OTO66" s="1349"/>
      <c r="OTP66" s="1349"/>
      <c r="OTQ66" s="1349"/>
      <c r="OTR66" s="1349"/>
      <c r="OTS66" s="1349"/>
      <c r="OTT66" s="1349"/>
      <c r="OTU66" s="1349"/>
      <c r="OTV66" s="1349"/>
      <c r="OTW66" s="1349"/>
      <c r="OTX66" s="1349"/>
      <c r="OTY66" s="1349"/>
      <c r="OTZ66" s="1349"/>
      <c r="OUA66" s="1349"/>
      <c r="OUB66" s="1349"/>
      <c r="OUC66" s="1349"/>
      <c r="OUD66" s="1349"/>
      <c r="OUE66" s="1349"/>
      <c r="OUF66" s="1349"/>
      <c r="OUG66" s="1349"/>
      <c r="OUH66" s="1349"/>
      <c r="OUI66" s="1349"/>
      <c r="OUJ66" s="1349"/>
      <c r="OUK66" s="1349"/>
      <c r="OUL66" s="1349"/>
      <c r="OUM66" s="1349"/>
      <c r="OUN66" s="1349"/>
      <c r="OUO66" s="1349"/>
      <c r="OUP66" s="1349"/>
      <c r="OUQ66" s="1349"/>
      <c r="OUR66" s="1349"/>
      <c r="OUS66" s="1349"/>
      <c r="OUT66" s="1349"/>
      <c r="OUU66" s="1349"/>
      <c r="OUV66" s="1349"/>
      <c r="OUW66" s="1349"/>
      <c r="OUX66" s="1349"/>
      <c r="OUY66" s="1349"/>
      <c r="OUZ66" s="1349"/>
      <c r="OVA66" s="1349"/>
      <c r="OVB66" s="1349"/>
      <c r="OVC66" s="1349"/>
      <c r="OVD66" s="1349"/>
      <c r="OVE66" s="1349"/>
      <c r="OVF66" s="1349"/>
      <c r="OVG66" s="1349"/>
      <c r="OVH66" s="1349"/>
      <c r="OVI66" s="1349"/>
      <c r="OVJ66" s="1349"/>
      <c r="OVK66" s="1349"/>
      <c r="OVL66" s="1349"/>
      <c r="OVM66" s="1349"/>
      <c r="OVN66" s="1349"/>
      <c r="OVO66" s="1349"/>
      <c r="OVP66" s="1349"/>
      <c r="OVQ66" s="1349"/>
      <c r="OVR66" s="1349"/>
      <c r="OVS66" s="1349"/>
      <c r="OVT66" s="1349"/>
      <c r="OVU66" s="1349"/>
      <c r="OVV66" s="1349"/>
      <c r="OVW66" s="1349"/>
      <c r="OVX66" s="1349"/>
      <c r="OVY66" s="1349"/>
      <c r="OVZ66" s="1349"/>
      <c r="OWA66" s="1349"/>
      <c r="OWB66" s="1349"/>
      <c r="OWC66" s="1349"/>
      <c r="OWD66" s="1349"/>
      <c r="OWE66" s="1349"/>
      <c r="OWF66" s="1349"/>
      <c r="OWG66" s="1349"/>
      <c r="OWH66" s="1349"/>
      <c r="OWI66" s="1349"/>
      <c r="OWJ66" s="1349"/>
      <c r="OWK66" s="1349"/>
      <c r="OWL66" s="1349"/>
      <c r="OWM66" s="1349"/>
      <c r="OWN66" s="1349"/>
      <c r="OWO66" s="1349"/>
      <c r="OWP66" s="1349"/>
      <c r="OWQ66" s="1349"/>
      <c r="OWR66" s="1349"/>
      <c r="OWS66" s="1349"/>
      <c r="OWT66" s="1349"/>
      <c r="OWU66" s="1349"/>
      <c r="OWV66" s="1349"/>
      <c r="OWW66" s="1349"/>
      <c r="OWX66" s="1349"/>
      <c r="OWY66" s="1349"/>
      <c r="OWZ66" s="1349"/>
      <c r="OXA66" s="1349"/>
      <c r="OXB66" s="1349"/>
      <c r="OXC66" s="1349"/>
      <c r="OXD66" s="1349"/>
      <c r="OXE66" s="1349"/>
      <c r="OXF66" s="1349"/>
      <c r="OXG66" s="1349"/>
      <c r="OXH66" s="1349"/>
      <c r="OXI66" s="1349"/>
      <c r="OXJ66" s="1349"/>
      <c r="OXK66" s="1349"/>
      <c r="OXL66" s="1349"/>
      <c r="OXM66" s="1349"/>
      <c r="OXN66" s="1349"/>
      <c r="OXO66" s="1349"/>
      <c r="OXP66" s="1349"/>
      <c r="OXQ66" s="1349"/>
      <c r="OXR66" s="1349"/>
      <c r="OXS66" s="1349"/>
      <c r="OXT66" s="1349"/>
      <c r="OXU66" s="1349"/>
      <c r="OXV66" s="1349"/>
      <c r="OXW66" s="1349"/>
      <c r="OXX66" s="1349"/>
      <c r="OXY66" s="1349"/>
      <c r="OXZ66" s="1349"/>
      <c r="OYA66" s="1349"/>
      <c r="OYB66" s="1349"/>
      <c r="OYC66" s="1349"/>
      <c r="OYD66" s="1349"/>
      <c r="OYE66" s="1349"/>
      <c r="OYF66" s="1349"/>
      <c r="OYG66" s="1349"/>
      <c r="OYH66" s="1349"/>
      <c r="OYI66" s="1349"/>
      <c r="OYJ66" s="1349"/>
      <c r="OYK66" s="1349"/>
      <c r="OYL66" s="1349"/>
      <c r="OYM66" s="1349"/>
      <c r="OYN66" s="1349"/>
      <c r="OYO66" s="1349"/>
      <c r="OYP66" s="1349"/>
      <c r="OYQ66" s="1349"/>
      <c r="OYR66" s="1349"/>
      <c r="OYS66" s="1349"/>
      <c r="OYT66" s="1349"/>
      <c r="OYU66" s="1349"/>
      <c r="OYV66" s="1349"/>
      <c r="OYW66" s="1349"/>
      <c r="OYX66" s="1349"/>
      <c r="OYY66" s="1349"/>
      <c r="OYZ66" s="1349"/>
      <c r="OZA66" s="1349"/>
      <c r="OZB66" s="1349"/>
      <c r="OZC66" s="1349"/>
      <c r="OZD66" s="1349"/>
      <c r="OZE66" s="1349"/>
      <c r="OZF66" s="1349"/>
      <c r="OZG66" s="1349"/>
      <c r="OZH66" s="1349"/>
      <c r="OZI66" s="1349"/>
      <c r="OZJ66" s="1349"/>
      <c r="OZK66" s="1349"/>
      <c r="OZL66" s="1349"/>
      <c r="OZM66" s="1349"/>
      <c r="OZN66" s="1349"/>
      <c r="OZO66" s="1349"/>
      <c r="OZP66" s="1349"/>
      <c r="OZQ66" s="1349"/>
      <c r="OZR66" s="1349"/>
      <c r="OZS66" s="1349"/>
      <c r="OZT66" s="1349"/>
      <c r="OZU66" s="1349"/>
      <c r="OZV66" s="1349"/>
      <c r="OZW66" s="1349"/>
      <c r="OZX66" s="1349"/>
      <c r="OZY66" s="1349"/>
      <c r="OZZ66" s="1349"/>
      <c r="PAA66" s="1349"/>
      <c r="PAB66" s="1349"/>
      <c r="PAC66" s="1349"/>
      <c r="PAD66" s="1349"/>
      <c r="PAE66" s="1349"/>
      <c r="PAF66" s="1349"/>
      <c r="PAG66" s="1349"/>
      <c r="PAH66" s="1349"/>
      <c r="PAI66" s="1349"/>
      <c r="PAJ66" s="1349"/>
      <c r="PAK66" s="1349"/>
      <c r="PAL66" s="1349"/>
      <c r="PAM66" s="1349"/>
      <c r="PAN66" s="1349"/>
      <c r="PAO66" s="1349"/>
      <c r="PAP66" s="1349"/>
      <c r="PAQ66" s="1349"/>
      <c r="PAR66" s="1349"/>
      <c r="PAS66" s="1349"/>
      <c r="PAT66" s="1349"/>
      <c r="PAU66" s="1349"/>
      <c r="PAV66" s="1349"/>
      <c r="PAW66" s="1349"/>
      <c r="PAX66" s="1349"/>
      <c r="PAY66" s="1349"/>
      <c r="PAZ66" s="1349"/>
      <c r="PBA66" s="1349"/>
      <c r="PBB66" s="1349"/>
      <c r="PBC66" s="1349"/>
      <c r="PBD66" s="1349"/>
      <c r="PBE66" s="1349"/>
      <c r="PBF66" s="1349"/>
      <c r="PBG66" s="1349"/>
      <c r="PBH66" s="1349"/>
      <c r="PBI66" s="1349"/>
      <c r="PBJ66" s="1349"/>
      <c r="PBK66" s="1349"/>
      <c r="PBL66" s="1349"/>
      <c r="PBM66" s="1349"/>
      <c r="PBN66" s="1349"/>
      <c r="PBO66" s="1349"/>
      <c r="PBP66" s="1349"/>
      <c r="PBQ66" s="1349"/>
      <c r="PBR66" s="1349"/>
      <c r="PBS66" s="1349"/>
      <c r="PBT66" s="1349"/>
      <c r="PBU66" s="1349"/>
      <c r="PBV66" s="1349"/>
      <c r="PBW66" s="1349"/>
      <c r="PBX66" s="1349"/>
      <c r="PBY66" s="1349"/>
      <c r="PBZ66" s="1349"/>
      <c r="PCA66" s="1349"/>
      <c r="PCB66" s="1349"/>
      <c r="PCC66" s="1349"/>
      <c r="PCD66" s="1349"/>
      <c r="PCE66" s="1349"/>
      <c r="PCF66" s="1349"/>
      <c r="PCG66" s="1349"/>
      <c r="PCH66" s="1349"/>
      <c r="PCI66" s="1349"/>
      <c r="PCJ66" s="1349"/>
      <c r="PCK66" s="1349"/>
      <c r="PCL66" s="1349"/>
      <c r="PCM66" s="1349"/>
      <c r="PCN66" s="1349"/>
      <c r="PCO66" s="1349"/>
      <c r="PCP66" s="1349"/>
      <c r="PCQ66" s="1349"/>
      <c r="PCR66" s="1349"/>
      <c r="PCS66" s="1349"/>
      <c r="PCT66" s="1349"/>
      <c r="PCU66" s="1349"/>
      <c r="PCV66" s="1349"/>
      <c r="PCW66" s="1349"/>
      <c r="PCX66" s="1349"/>
      <c r="PCY66" s="1349"/>
      <c r="PCZ66" s="1349"/>
      <c r="PDA66" s="1349"/>
      <c r="PDB66" s="1349"/>
      <c r="PDC66" s="1349"/>
      <c r="PDD66" s="1349"/>
      <c r="PDE66" s="1349"/>
      <c r="PDF66" s="1349"/>
      <c r="PDG66" s="1349"/>
      <c r="PDH66" s="1349"/>
      <c r="PDI66" s="1349"/>
      <c r="PDJ66" s="1349"/>
      <c r="PDK66" s="1349"/>
      <c r="PDL66" s="1349"/>
      <c r="PDM66" s="1349"/>
      <c r="PDN66" s="1349"/>
      <c r="PDO66" s="1349"/>
      <c r="PDP66" s="1349"/>
      <c r="PDQ66" s="1349"/>
      <c r="PDR66" s="1349"/>
      <c r="PDS66" s="1349"/>
      <c r="PDT66" s="1349"/>
      <c r="PDU66" s="1349"/>
      <c r="PDV66" s="1349"/>
      <c r="PDW66" s="1349"/>
      <c r="PDX66" s="1349"/>
      <c r="PDY66" s="1349"/>
      <c r="PDZ66" s="1349"/>
      <c r="PEA66" s="1349"/>
      <c r="PEB66" s="1349"/>
      <c r="PEC66" s="1349"/>
      <c r="PED66" s="1349"/>
      <c r="PEE66" s="1349"/>
      <c r="PEF66" s="1349"/>
      <c r="PEG66" s="1349"/>
      <c r="PEH66" s="1349"/>
      <c r="PEI66" s="1349"/>
      <c r="PEJ66" s="1349"/>
      <c r="PEK66" s="1349"/>
      <c r="PEL66" s="1349"/>
      <c r="PEM66" s="1349"/>
      <c r="PEN66" s="1349"/>
      <c r="PEO66" s="1349"/>
      <c r="PEP66" s="1349"/>
      <c r="PEQ66" s="1349"/>
      <c r="PER66" s="1349"/>
      <c r="PES66" s="1349"/>
      <c r="PET66" s="1349"/>
      <c r="PEU66" s="1349"/>
      <c r="PEV66" s="1349"/>
      <c r="PEW66" s="1349"/>
      <c r="PEX66" s="1349"/>
      <c r="PEY66" s="1349"/>
      <c r="PEZ66" s="1349"/>
      <c r="PFA66" s="1349"/>
      <c r="PFB66" s="1349"/>
      <c r="PFC66" s="1349"/>
      <c r="PFD66" s="1349"/>
      <c r="PFE66" s="1349"/>
      <c r="PFF66" s="1349"/>
      <c r="PFG66" s="1349"/>
      <c r="PFH66" s="1349"/>
      <c r="PFI66" s="1349"/>
      <c r="PFJ66" s="1349"/>
      <c r="PFK66" s="1349"/>
      <c r="PFL66" s="1349"/>
      <c r="PFM66" s="1349"/>
      <c r="PFN66" s="1349"/>
      <c r="PFO66" s="1349"/>
      <c r="PFP66" s="1349"/>
      <c r="PFQ66" s="1349"/>
      <c r="PFR66" s="1349"/>
      <c r="PFS66" s="1349"/>
      <c r="PFT66" s="1349"/>
      <c r="PFU66" s="1349"/>
      <c r="PFV66" s="1349"/>
      <c r="PFW66" s="1349"/>
      <c r="PFX66" s="1349"/>
      <c r="PFY66" s="1349"/>
      <c r="PFZ66" s="1349"/>
      <c r="PGA66" s="1349"/>
      <c r="PGB66" s="1349"/>
      <c r="PGC66" s="1349"/>
      <c r="PGD66" s="1349"/>
      <c r="PGE66" s="1349"/>
      <c r="PGF66" s="1349"/>
      <c r="PGG66" s="1349"/>
      <c r="PGH66" s="1349"/>
      <c r="PGI66" s="1349"/>
      <c r="PGJ66" s="1349"/>
      <c r="PGK66" s="1349"/>
      <c r="PGL66" s="1349"/>
      <c r="PGM66" s="1349"/>
      <c r="PGN66" s="1349"/>
      <c r="PGO66" s="1349"/>
      <c r="PGP66" s="1349"/>
      <c r="PGQ66" s="1349"/>
      <c r="PGR66" s="1349"/>
      <c r="PGS66" s="1349"/>
      <c r="PGT66" s="1349"/>
      <c r="PGU66" s="1349"/>
      <c r="PGV66" s="1349"/>
      <c r="PGW66" s="1349"/>
      <c r="PGX66" s="1349"/>
      <c r="PGY66" s="1349"/>
      <c r="PGZ66" s="1349"/>
      <c r="PHA66" s="1349"/>
      <c r="PHB66" s="1349"/>
      <c r="PHC66" s="1349"/>
      <c r="PHD66" s="1349"/>
      <c r="PHE66" s="1349"/>
      <c r="PHF66" s="1349"/>
      <c r="PHG66" s="1349"/>
      <c r="PHH66" s="1349"/>
      <c r="PHI66" s="1349"/>
      <c r="PHJ66" s="1349"/>
      <c r="PHK66" s="1349"/>
      <c r="PHL66" s="1349"/>
      <c r="PHM66" s="1349"/>
      <c r="PHN66" s="1349"/>
      <c r="PHO66" s="1349"/>
      <c r="PHP66" s="1349"/>
      <c r="PHQ66" s="1349"/>
      <c r="PHR66" s="1349"/>
      <c r="PHS66" s="1349"/>
      <c r="PHT66" s="1349"/>
      <c r="PHU66" s="1349"/>
      <c r="PHV66" s="1349"/>
      <c r="PHW66" s="1349"/>
      <c r="PHX66" s="1349"/>
      <c r="PHY66" s="1349"/>
      <c r="PHZ66" s="1349"/>
      <c r="PIA66" s="1349"/>
      <c r="PIB66" s="1349"/>
      <c r="PIC66" s="1349"/>
      <c r="PID66" s="1349"/>
      <c r="PIE66" s="1349"/>
      <c r="PIF66" s="1349"/>
      <c r="PIG66" s="1349"/>
      <c r="PIH66" s="1349"/>
      <c r="PII66" s="1349"/>
      <c r="PIJ66" s="1349"/>
      <c r="PIK66" s="1349"/>
      <c r="PIL66" s="1349"/>
      <c r="PIM66" s="1349"/>
      <c r="PIN66" s="1349"/>
      <c r="PIO66" s="1349"/>
      <c r="PIP66" s="1349"/>
      <c r="PIQ66" s="1349"/>
      <c r="PIR66" s="1349"/>
      <c r="PIS66" s="1349"/>
      <c r="PIT66" s="1349"/>
      <c r="PIU66" s="1349"/>
      <c r="PIV66" s="1349"/>
      <c r="PIW66" s="1349"/>
      <c r="PIX66" s="1349"/>
      <c r="PIY66" s="1349"/>
      <c r="PIZ66" s="1349"/>
      <c r="PJA66" s="1349"/>
      <c r="PJB66" s="1349"/>
      <c r="PJC66" s="1349"/>
      <c r="PJD66" s="1349"/>
      <c r="PJE66" s="1349"/>
      <c r="PJF66" s="1349"/>
      <c r="PJG66" s="1349"/>
      <c r="PJH66" s="1349"/>
      <c r="PJI66" s="1349"/>
      <c r="PJJ66" s="1349"/>
      <c r="PJK66" s="1349"/>
      <c r="PJL66" s="1349"/>
      <c r="PJM66" s="1349"/>
      <c r="PJN66" s="1349"/>
      <c r="PJO66" s="1349"/>
      <c r="PJP66" s="1349"/>
      <c r="PJQ66" s="1349"/>
      <c r="PJR66" s="1349"/>
      <c r="PJS66" s="1349"/>
      <c r="PJT66" s="1349"/>
      <c r="PJU66" s="1349"/>
      <c r="PJV66" s="1349"/>
      <c r="PJW66" s="1349"/>
      <c r="PJX66" s="1349"/>
      <c r="PJY66" s="1349"/>
      <c r="PJZ66" s="1349"/>
      <c r="PKA66" s="1349"/>
      <c r="PKB66" s="1349"/>
      <c r="PKC66" s="1349"/>
      <c r="PKD66" s="1349"/>
      <c r="PKE66" s="1349"/>
      <c r="PKF66" s="1349"/>
      <c r="PKG66" s="1349"/>
      <c r="PKH66" s="1349"/>
      <c r="PKI66" s="1349"/>
      <c r="PKJ66" s="1349"/>
      <c r="PKK66" s="1349"/>
      <c r="PKL66" s="1349"/>
      <c r="PKM66" s="1349"/>
      <c r="PKN66" s="1349"/>
      <c r="PKO66" s="1349"/>
      <c r="PKP66" s="1349"/>
      <c r="PKQ66" s="1349"/>
      <c r="PKR66" s="1349"/>
      <c r="PKS66" s="1349"/>
      <c r="PKT66" s="1349"/>
      <c r="PKU66" s="1349"/>
      <c r="PKV66" s="1349"/>
      <c r="PKW66" s="1349"/>
      <c r="PKX66" s="1349"/>
      <c r="PKY66" s="1349"/>
      <c r="PKZ66" s="1349"/>
      <c r="PLA66" s="1349"/>
      <c r="PLB66" s="1349"/>
      <c r="PLC66" s="1349"/>
      <c r="PLD66" s="1349"/>
      <c r="PLE66" s="1349"/>
      <c r="PLF66" s="1349"/>
      <c r="PLG66" s="1349"/>
      <c r="PLH66" s="1349"/>
      <c r="PLI66" s="1349"/>
      <c r="PLJ66" s="1349"/>
      <c r="PLK66" s="1349"/>
      <c r="PLL66" s="1349"/>
      <c r="PLM66" s="1349"/>
      <c r="PLN66" s="1349"/>
      <c r="PLO66" s="1349"/>
      <c r="PLP66" s="1349"/>
      <c r="PLQ66" s="1349"/>
      <c r="PLR66" s="1349"/>
      <c r="PLS66" s="1349"/>
      <c r="PLT66" s="1349"/>
      <c r="PLU66" s="1349"/>
      <c r="PLV66" s="1349"/>
      <c r="PLW66" s="1349"/>
      <c r="PLX66" s="1349"/>
      <c r="PLY66" s="1349"/>
      <c r="PLZ66" s="1349"/>
      <c r="PMA66" s="1349"/>
      <c r="PMB66" s="1349"/>
      <c r="PMC66" s="1349"/>
      <c r="PMD66" s="1349"/>
      <c r="PME66" s="1349"/>
      <c r="PMF66" s="1349"/>
      <c r="PMG66" s="1349"/>
      <c r="PMH66" s="1349"/>
      <c r="PMI66" s="1349"/>
      <c r="PMJ66" s="1349"/>
      <c r="PMK66" s="1349"/>
      <c r="PML66" s="1349"/>
      <c r="PMM66" s="1349"/>
      <c r="PMN66" s="1349"/>
      <c r="PMO66" s="1349"/>
      <c r="PMP66" s="1349"/>
      <c r="PMQ66" s="1349"/>
      <c r="PMR66" s="1349"/>
      <c r="PMS66" s="1349"/>
      <c r="PMT66" s="1349"/>
      <c r="PMU66" s="1349"/>
      <c r="PMV66" s="1349"/>
      <c r="PMW66" s="1349"/>
      <c r="PMX66" s="1349"/>
      <c r="PMY66" s="1349"/>
      <c r="PMZ66" s="1349"/>
      <c r="PNA66" s="1349"/>
      <c r="PNB66" s="1349"/>
      <c r="PNC66" s="1349"/>
      <c r="PND66" s="1349"/>
      <c r="PNE66" s="1349"/>
      <c r="PNF66" s="1349"/>
      <c r="PNG66" s="1349"/>
      <c r="PNH66" s="1349"/>
      <c r="PNI66" s="1349"/>
      <c r="PNJ66" s="1349"/>
      <c r="PNK66" s="1349"/>
      <c r="PNL66" s="1349"/>
      <c r="PNM66" s="1349"/>
      <c r="PNN66" s="1349"/>
      <c r="PNO66" s="1349"/>
      <c r="PNP66" s="1349"/>
      <c r="PNQ66" s="1349"/>
      <c r="PNR66" s="1349"/>
      <c r="PNS66" s="1349"/>
      <c r="PNT66" s="1349"/>
      <c r="PNU66" s="1349"/>
      <c r="PNV66" s="1349"/>
      <c r="PNW66" s="1349"/>
      <c r="PNX66" s="1349"/>
      <c r="PNY66" s="1349"/>
      <c r="PNZ66" s="1349"/>
      <c r="POA66" s="1349"/>
      <c r="POB66" s="1349"/>
      <c r="POC66" s="1349"/>
      <c r="POD66" s="1349"/>
      <c r="POE66" s="1349"/>
      <c r="POF66" s="1349"/>
      <c r="POG66" s="1349"/>
      <c r="POH66" s="1349"/>
      <c r="POI66" s="1349"/>
      <c r="POJ66" s="1349"/>
      <c r="POK66" s="1349"/>
      <c r="POL66" s="1349"/>
      <c r="POM66" s="1349"/>
      <c r="PON66" s="1349"/>
      <c r="POO66" s="1349"/>
      <c r="POP66" s="1349"/>
      <c r="POQ66" s="1349"/>
      <c r="POR66" s="1349"/>
      <c r="POS66" s="1349"/>
      <c r="POT66" s="1349"/>
      <c r="POU66" s="1349"/>
      <c r="POV66" s="1349"/>
      <c r="POW66" s="1349"/>
      <c r="POX66" s="1349"/>
      <c r="POY66" s="1349"/>
      <c r="POZ66" s="1349"/>
      <c r="PPA66" s="1349"/>
      <c r="PPB66" s="1349"/>
      <c r="PPC66" s="1349"/>
      <c r="PPD66" s="1349"/>
      <c r="PPE66" s="1349"/>
      <c r="PPF66" s="1349"/>
      <c r="PPG66" s="1349"/>
      <c r="PPH66" s="1349"/>
      <c r="PPI66" s="1349"/>
      <c r="PPJ66" s="1349"/>
      <c r="PPK66" s="1349"/>
      <c r="PPL66" s="1349"/>
      <c r="PPM66" s="1349"/>
      <c r="PPN66" s="1349"/>
      <c r="PPO66" s="1349"/>
      <c r="PPP66" s="1349"/>
      <c r="PPQ66" s="1349"/>
      <c r="PPR66" s="1349"/>
      <c r="PPS66" s="1349"/>
      <c r="PPT66" s="1349"/>
      <c r="PPU66" s="1349"/>
      <c r="PPV66" s="1349"/>
      <c r="PPW66" s="1349"/>
      <c r="PPX66" s="1349"/>
      <c r="PPY66" s="1349"/>
      <c r="PPZ66" s="1349"/>
      <c r="PQA66" s="1349"/>
      <c r="PQB66" s="1349"/>
      <c r="PQC66" s="1349"/>
      <c r="PQD66" s="1349"/>
      <c r="PQE66" s="1349"/>
      <c r="PQF66" s="1349"/>
      <c r="PQG66" s="1349"/>
      <c r="PQH66" s="1349"/>
      <c r="PQI66" s="1349"/>
      <c r="PQJ66" s="1349"/>
      <c r="PQK66" s="1349"/>
      <c r="PQL66" s="1349"/>
      <c r="PQM66" s="1349"/>
      <c r="PQN66" s="1349"/>
      <c r="PQO66" s="1349"/>
      <c r="PQP66" s="1349"/>
      <c r="PQQ66" s="1349"/>
      <c r="PQR66" s="1349"/>
      <c r="PQS66" s="1349"/>
      <c r="PQT66" s="1349"/>
      <c r="PQU66" s="1349"/>
      <c r="PQV66" s="1349"/>
      <c r="PQW66" s="1349"/>
      <c r="PQX66" s="1349"/>
      <c r="PQY66" s="1349"/>
      <c r="PQZ66" s="1349"/>
      <c r="PRA66" s="1349"/>
      <c r="PRB66" s="1349"/>
      <c r="PRC66" s="1349"/>
      <c r="PRD66" s="1349"/>
      <c r="PRE66" s="1349"/>
      <c r="PRF66" s="1349"/>
      <c r="PRG66" s="1349"/>
      <c r="PRH66" s="1349"/>
      <c r="PRI66" s="1349"/>
      <c r="PRJ66" s="1349"/>
      <c r="PRK66" s="1349"/>
      <c r="PRL66" s="1349"/>
      <c r="PRM66" s="1349"/>
      <c r="PRN66" s="1349"/>
      <c r="PRO66" s="1349"/>
      <c r="PRP66" s="1349"/>
      <c r="PRQ66" s="1349"/>
      <c r="PRR66" s="1349"/>
      <c r="PRS66" s="1349"/>
      <c r="PRT66" s="1349"/>
      <c r="PRU66" s="1349"/>
      <c r="PRV66" s="1349"/>
      <c r="PRW66" s="1349"/>
      <c r="PRX66" s="1349"/>
      <c r="PRY66" s="1349"/>
      <c r="PRZ66" s="1349"/>
      <c r="PSA66" s="1349"/>
      <c r="PSB66" s="1349"/>
      <c r="PSC66" s="1349"/>
      <c r="PSD66" s="1349"/>
      <c r="PSE66" s="1349"/>
      <c r="PSF66" s="1349"/>
      <c r="PSG66" s="1349"/>
      <c r="PSH66" s="1349"/>
      <c r="PSI66" s="1349"/>
      <c r="PSJ66" s="1349"/>
      <c r="PSK66" s="1349"/>
      <c r="PSL66" s="1349"/>
      <c r="PSM66" s="1349"/>
      <c r="PSN66" s="1349"/>
      <c r="PSO66" s="1349"/>
      <c r="PSP66" s="1349"/>
      <c r="PSQ66" s="1349"/>
      <c r="PSR66" s="1349"/>
      <c r="PSS66" s="1349"/>
      <c r="PST66" s="1349"/>
      <c r="PSU66" s="1349"/>
      <c r="PSV66" s="1349"/>
      <c r="PSW66" s="1349"/>
      <c r="PSX66" s="1349"/>
      <c r="PSY66" s="1349"/>
      <c r="PSZ66" s="1349"/>
      <c r="PTA66" s="1349"/>
      <c r="PTB66" s="1349"/>
      <c r="PTC66" s="1349"/>
      <c r="PTD66" s="1349"/>
      <c r="PTE66" s="1349"/>
      <c r="PTF66" s="1349"/>
      <c r="PTG66" s="1349"/>
      <c r="PTH66" s="1349"/>
      <c r="PTI66" s="1349"/>
      <c r="PTJ66" s="1349"/>
      <c r="PTK66" s="1349"/>
      <c r="PTL66" s="1349"/>
      <c r="PTM66" s="1349"/>
      <c r="PTN66" s="1349"/>
      <c r="PTO66" s="1349"/>
      <c r="PTP66" s="1349"/>
      <c r="PTQ66" s="1349"/>
      <c r="PTR66" s="1349"/>
      <c r="PTS66" s="1349"/>
      <c r="PTT66" s="1349"/>
      <c r="PTU66" s="1349"/>
      <c r="PTV66" s="1349"/>
      <c r="PTW66" s="1349"/>
      <c r="PTX66" s="1349"/>
      <c r="PTY66" s="1349"/>
      <c r="PTZ66" s="1349"/>
      <c r="PUA66" s="1349"/>
      <c r="PUB66" s="1349"/>
      <c r="PUC66" s="1349"/>
      <c r="PUD66" s="1349"/>
      <c r="PUE66" s="1349"/>
      <c r="PUF66" s="1349"/>
      <c r="PUG66" s="1349"/>
      <c r="PUH66" s="1349"/>
      <c r="PUI66" s="1349"/>
      <c r="PUJ66" s="1349"/>
      <c r="PUK66" s="1349"/>
      <c r="PUL66" s="1349"/>
      <c r="PUM66" s="1349"/>
      <c r="PUN66" s="1349"/>
      <c r="PUO66" s="1349"/>
      <c r="PUP66" s="1349"/>
      <c r="PUQ66" s="1349"/>
      <c r="PUR66" s="1349"/>
      <c r="PUS66" s="1349"/>
      <c r="PUT66" s="1349"/>
      <c r="PUU66" s="1349"/>
      <c r="PUV66" s="1349"/>
      <c r="PUW66" s="1349"/>
      <c r="PUX66" s="1349"/>
      <c r="PUY66" s="1349"/>
      <c r="PUZ66" s="1349"/>
      <c r="PVA66" s="1349"/>
      <c r="PVB66" s="1349"/>
      <c r="PVC66" s="1349"/>
      <c r="PVD66" s="1349"/>
      <c r="PVE66" s="1349"/>
      <c r="PVF66" s="1349"/>
      <c r="PVG66" s="1349"/>
      <c r="PVH66" s="1349"/>
      <c r="PVI66" s="1349"/>
      <c r="PVJ66" s="1349"/>
      <c r="PVK66" s="1349"/>
      <c r="PVL66" s="1349"/>
      <c r="PVM66" s="1349"/>
      <c r="PVN66" s="1349"/>
      <c r="PVO66" s="1349"/>
      <c r="PVP66" s="1349"/>
      <c r="PVQ66" s="1349"/>
      <c r="PVR66" s="1349"/>
      <c r="PVS66" s="1349"/>
      <c r="PVT66" s="1349"/>
      <c r="PVU66" s="1349"/>
      <c r="PVV66" s="1349"/>
      <c r="PVW66" s="1349"/>
      <c r="PVX66" s="1349"/>
      <c r="PVY66" s="1349"/>
      <c r="PVZ66" s="1349"/>
      <c r="PWA66" s="1349"/>
      <c r="PWB66" s="1349"/>
      <c r="PWC66" s="1349"/>
      <c r="PWD66" s="1349"/>
      <c r="PWE66" s="1349"/>
      <c r="PWF66" s="1349"/>
      <c r="PWG66" s="1349"/>
      <c r="PWH66" s="1349"/>
      <c r="PWI66" s="1349"/>
      <c r="PWJ66" s="1349"/>
      <c r="PWK66" s="1349"/>
      <c r="PWL66" s="1349"/>
      <c r="PWM66" s="1349"/>
      <c r="PWN66" s="1349"/>
      <c r="PWO66" s="1349"/>
      <c r="PWP66" s="1349"/>
      <c r="PWQ66" s="1349"/>
      <c r="PWR66" s="1349"/>
      <c r="PWS66" s="1349"/>
      <c r="PWT66" s="1349"/>
      <c r="PWU66" s="1349"/>
      <c r="PWV66" s="1349"/>
      <c r="PWW66" s="1349"/>
      <c r="PWX66" s="1349"/>
      <c r="PWY66" s="1349"/>
      <c r="PWZ66" s="1349"/>
      <c r="PXA66" s="1349"/>
      <c r="PXB66" s="1349"/>
      <c r="PXC66" s="1349"/>
      <c r="PXD66" s="1349"/>
      <c r="PXE66" s="1349"/>
      <c r="PXF66" s="1349"/>
      <c r="PXG66" s="1349"/>
      <c r="PXH66" s="1349"/>
      <c r="PXI66" s="1349"/>
      <c r="PXJ66" s="1349"/>
      <c r="PXK66" s="1349"/>
      <c r="PXL66" s="1349"/>
      <c r="PXM66" s="1349"/>
      <c r="PXN66" s="1349"/>
      <c r="PXO66" s="1349"/>
      <c r="PXP66" s="1349"/>
      <c r="PXQ66" s="1349"/>
      <c r="PXR66" s="1349"/>
      <c r="PXS66" s="1349"/>
      <c r="PXT66" s="1349"/>
      <c r="PXU66" s="1349"/>
      <c r="PXV66" s="1349"/>
      <c r="PXW66" s="1349"/>
      <c r="PXX66" s="1349"/>
      <c r="PXY66" s="1349"/>
      <c r="PXZ66" s="1349"/>
      <c r="PYA66" s="1349"/>
      <c r="PYB66" s="1349"/>
      <c r="PYC66" s="1349"/>
      <c r="PYD66" s="1349"/>
      <c r="PYE66" s="1349"/>
      <c r="PYF66" s="1349"/>
      <c r="PYG66" s="1349"/>
      <c r="PYH66" s="1349"/>
      <c r="PYI66" s="1349"/>
      <c r="PYJ66" s="1349"/>
      <c r="PYK66" s="1349"/>
      <c r="PYL66" s="1349"/>
      <c r="PYM66" s="1349"/>
      <c r="PYN66" s="1349"/>
      <c r="PYO66" s="1349"/>
      <c r="PYP66" s="1349"/>
      <c r="PYQ66" s="1349"/>
      <c r="PYR66" s="1349"/>
      <c r="PYS66" s="1349"/>
      <c r="PYT66" s="1349"/>
      <c r="PYU66" s="1349"/>
      <c r="PYV66" s="1349"/>
      <c r="PYW66" s="1349"/>
      <c r="PYX66" s="1349"/>
      <c r="PYY66" s="1349"/>
      <c r="PYZ66" s="1349"/>
      <c r="PZA66" s="1349"/>
      <c r="PZB66" s="1349"/>
      <c r="PZC66" s="1349"/>
      <c r="PZD66" s="1349"/>
      <c r="PZE66" s="1349"/>
      <c r="PZF66" s="1349"/>
      <c r="PZG66" s="1349"/>
      <c r="PZH66" s="1349"/>
      <c r="PZI66" s="1349"/>
      <c r="PZJ66" s="1349"/>
      <c r="PZK66" s="1349"/>
      <c r="PZL66" s="1349"/>
      <c r="PZM66" s="1349"/>
      <c r="PZN66" s="1349"/>
      <c r="PZO66" s="1349"/>
      <c r="PZP66" s="1349"/>
      <c r="PZQ66" s="1349"/>
      <c r="PZR66" s="1349"/>
      <c r="PZS66" s="1349"/>
      <c r="PZT66" s="1349"/>
      <c r="PZU66" s="1349"/>
      <c r="PZV66" s="1349"/>
      <c r="PZW66" s="1349"/>
      <c r="PZX66" s="1349"/>
      <c r="PZY66" s="1349"/>
      <c r="PZZ66" s="1349"/>
      <c r="QAA66" s="1349"/>
      <c r="QAB66" s="1349"/>
      <c r="QAC66" s="1349"/>
      <c r="QAD66" s="1349"/>
      <c r="QAE66" s="1349"/>
      <c r="QAF66" s="1349"/>
      <c r="QAG66" s="1349"/>
      <c r="QAH66" s="1349"/>
      <c r="QAI66" s="1349"/>
      <c r="QAJ66" s="1349"/>
      <c r="QAK66" s="1349"/>
      <c r="QAL66" s="1349"/>
      <c r="QAM66" s="1349"/>
      <c r="QAN66" s="1349"/>
      <c r="QAO66" s="1349"/>
      <c r="QAP66" s="1349"/>
      <c r="QAQ66" s="1349"/>
      <c r="QAR66" s="1349"/>
      <c r="QAS66" s="1349"/>
      <c r="QAT66" s="1349"/>
      <c r="QAU66" s="1349"/>
      <c r="QAV66" s="1349"/>
      <c r="QAW66" s="1349"/>
      <c r="QAX66" s="1349"/>
      <c r="QAY66" s="1349"/>
      <c r="QAZ66" s="1349"/>
      <c r="QBA66" s="1349"/>
      <c r="QBB66" s="1349"/>
      <c r="QBC66" s="1349"/>
      <c r="QBD66" s="1349"/>
      <c r="QBE66" s="1349"/>
      <c r="QBF66" s="1349"/>
      <c r="QBG66" s="1349"/>
      <c r="QBH66" s="1349"/>
      <c r="QBI66" s="1349"/>
      <c r="QBJ66" s="1349"/>
      <c r="QBK66" s="1349"/>
      <c r="QBL66" s="1349"/>
      <c r="QBM66" s="1349"/>
      <c r="QBN66" s="1349"/>
      <c r="QBO66" s="1349"/>
      <c r="QBP66" s="1349"/>
      <c r="QBQ66" s="1349"/>
      <c r="QBR66" s="1349"/>
      <c r="QBS66" s="1349"/>
      <c r="QBT66" s="1349"/>
      <c r="QBU66" s="1349"/>
      <c r="QBV66" s="1349"/>
      <c r="QBW66" s="1349"/>
      <c r="QBX66" s="1349"/>
      <c r="QBY66" s="1349"/>
      <c r="QBZ66" s="1349"/>
      <c r="QCA66" s="1349"/>
      <c r="QCB66" s="1349"/>
      <c r="QCC66" s="1349"/>
      <c r="QCD66" s="1349"/>
      <c r="QCE66" s="1349"/>
      <c r="QCF66" s="1349"/>
      <c r="QCG66" s="1349"/>
      <c r="QCH66" s="1349"/>
      <c r="QCI66" s="1349"/>
      <c r="QCJ66" s="1349"/>
      <c r="QCK66" s="1349"/>
      <c r="QCL66" s="1349"/>
      <c r="QCM66" s="1349"/>
      <c r="QCN66" s="1349"/>
      <c r="QCO66" s="1349"/>
      <c r="QCP66" s="1349"/>
      <c r="QCQ66" s="1349"/>
      <c r="QCR66" s="1349"/>
      <c r="QCS66" s="1349"/>
      <c r="QCT66" s="1349"/>
      <c r="QCU66" s="1349"/>
      <c r="QCV66" s="1349"/>
      <c r="QCW66" s="1349"/>
      <c r="QCX66" s="1349"/>
      <c r="QCY66" s="1349"/>
      <c r="QCZ66" s="1349"/>
      <c r="QDA66" s="1349"/>
      <c r="QDB66" s="1349"/>
      <c r="QDC66" s="1349"/>
      <c r="QDD66" s="1349"/>
      <c r="QDE66" s="1349"/>
      <c r="QDF66" s="1349"/>
      <c r="QDG66" s="1349"/>
      <c r="QDH66" s="1349"/>
      <c r="QDI66" s="1349"/>
      <c r="QDJ66" s="1349"/>
      <c r="QDK66" s="1349"/>
      <c r="QDL66" s="1349"/>
      <c r="QDM66" s="1349"/>
      <c r="QDN66" s="1349"/>
      <c r="QDO66" s="1349"/>
      <c r="QDP66" s="1349"/>
      <c r="QDQ66" s="1349"/>
      <c r="QDR66" s="1349"/>
      <c r="QDS66" s="1349"/>
      <c r="QDT66" s="1349"/>
      <c r="QDU66" s="1349"/>
      <c r="QDV66" s="1349"/>
      <c r="QDW66" s="1349"/>
      <c r="QDX66" s="1349"/>
      <c r="QDY66" s="1349"/>
      <c r="QDZ66" s="1349"/>
      <c r="QEA66" s="1349"/>
      <c r="QEB66" s="1349"/>
      <c r="QEC66" s="1349"/>
      <c r="QED66" s="1349"/>
      <c r="QEE66" s="1349"/>
      <c r="QEF66" s="1349"/>
      <c r="QEG66" s="1349"/>
      <c r="QEH66" s="1349"/>
      <c r="QEI66" s="1349"/>
      <c r="QEJ66" s="1349"/>
      <c r="QEK66" s="1349"/>
      <c r="QEL66" s="1349"/>
      <c r="QEM66" s="1349"/>
      <c r="QEN66" s="1349"/>
      <c r="QEO66" s="1349"/>
      <c r="QEP66" s="1349"/>
      <c r="QEQ66" s="1349"/>
      <c r="QER66" s="1349"/>
      <c r="QES66" s="1349"/>
      <c r="QET66" s="1349"/>
      <c r="QEU66" s="1349"/>
      <c r="QEV66" s="1349"/>
      <c r="QEW66" s="1349"/>
      <c r="QEX66" s="1349"/>
      <c r="QEY66" s="1349"/>
      <c r="QEZ66" s="1349"/>
      <c r="QFA66" s="1349"/>
      <c r="QFB66" s="1349"/>
      <c r="QFC66" s="1349"/>
      <c r="QFD66" s="1349"/>
      <c r="QFE66" s="1349"/>
      <c r="QFF66" s="1349"/>
      <c r="QFG66" s="1349"/>
      <c r="QFH66" s="1349"/>
      <c r="QFI66" s="1349"/>
      <c r="QFJ66" s="1349"/>
      <c r="QFK66" s="1349"/>
      <c r="QFL66" s="1349"/>
      <c r="QFM66" s="1349"/>
      <c r="QFN66" s="1349"/>
      <c r="QFO66" s="1349"/>
      <c r="QFP66" s="1349"/>
      <c r="QFQ66" s="1349"/>
      <c r="QFR66" s="1349"/>
      <c r="QFS66" s="1349"/>
      <c r="QFT66" s="1349"/>
      <c r="QFU66" s="1349"/>
      <c r="QFV66" s="1349"/>
      <c r="QFW66" s="1349"/>
      <c r="QFX66" s="1349"/>
      <c r="QFY66" s="1349"/>
      <c r="QFZ66" s="1349"/>
      <c r="QGA66" s="1349"/>
      <c r="QGB66" s="1349"/>
      <c r="QGC66" s="1349"/>
      <c r="QGD66" s="1349"/>
      <c r="QGE66" s="1349"/>
      <c r="QGF66" s="1349"/>
      <c r="QGG66" s="1349"/>
      <c r="QGH66" s="1349"/>
      <c r="QGI66" s="1349"/>
      <c r="QGJ66" s="1349"/>
      <c r="QGK66" s="1349"/>
      <c r="QGL66" s="1349"/>
      <c r="QGM66" s="1349"/>
      <c r="QGN66" s="1349"/>
      <c r="QGO66" s="1349"/>
      <c r="QGP66" s="1349"/>
      <c r="QGQ66" s="1349"/>
      <c r="QGR66" s="1349"/>
      <c r="QGS66" s="1349"/>
      <c r="QGT66" s="1349"/>
      <c r="QGU66" s="1349"/>
      <c r="QGV66" s="1349"/>
      <c r="QGW66" s="1349"/>
      <c r="QGX66" s="1349"/>
      <c r="QGY66" s="1349"/>
      <c r="QGZ66" s="1349"/>
      <c r="QHA66" s="1349"/>
      <c r="QHB66" s="1349"/>
      <c r="QHC66" s="1349"/>
      <c r="QHD66" s="1349"/>
      <c r="QHE66" s="1349"/>
      <c r="QHF66" s="1349"/>
      <c r="QHG66" s="1349"/>
      <c r="QHH66" s="1349"/>
      <c r="QHI66" s="1349"/>
      <c r="QHJ66" s="1349"/>
      <c r="QHK66" s="1349"/>
      <c r="QHL66" s="1349"/>
      <c r="QHM66" s="1349"/>
      <c r="QHN66" s="1349"/>
      <c r="QHO66" s="1349"/>
      <c r="QHP66" s="1349"/>
      <c r="QHQ66" s="1349"/>
      <c r="QHR66" s="1349"/>
      <c r="QHS66" s="1349"/>
      <c r="QHT66" s="1349"/>
      <c r="QHU66" s="1349"/>
      <c r="QHV66" s="1349"/>
      <c r="QHW66" s="1349"/>
      <c r="QHX66" s="1349"/>
      <c r="QHY66" s="1349"/>
      <c r="QHZ66" s="1349"/>
      <c r="QIA66" s="1349"/>
      <c r="QIB66" s="1349"/>
      <c r="QIC66" s="1349"/>
      <c r="QID66" s="1349"/>
      <c r="QIE66" s="1349"/>
      <c r="QIF66" s="1349"/>
      <c r="QIG66" s="1349"/>
      <c r="QIH66" s="1349"/>
      <c r="QII66" s="1349"/>
      <c r="QIJ66" s="1349"/>
      <c r="QIK66" s="1349"/>
      <c r="QIL66" s="1349"/>
      <c r="QIM66" s="1349"/>
      <c r="QIN66" s="1349"/>
      <c r="QIO66" s="1349"/>
      <c r="QIP66" s="1349"/>
      <c r="QIQ66" s="1349"/>
      <c r="QIR66" s="1349"/>
      <c r="QIS66" s="1349"/>
      <c r="QIT66" s="1349"/>
      <c r="QIU66" s="1349"/>
      <c r="QIV66" s="1349"/>
      <c r="QIW66" s="1349"/>
      <c r="QIX66" s="1349"/>
      <c r="QIY66" s="1349"/>
      <c r="QIZ66" s="1349"/>
      <c r="QJA66" s="1349"/>
      <c r="QJB66" s="1349"/>
      <c r="QJC66" s="1349"/>
      <c r="QJD66" s="1349"/>
      <c r="QJE66" s="1349"/>
      <c r="QJF66" s="1349"/>
      <c r="QJG66" s="1349"/>
      <c r="QJH66" s="1349"/>
      <c r="QJI66" s="1349"/>
      <c r="QJJ66" s="1349"/>
      <c r="QJK66" s="1349"/>
      <c r="QJL66" s="1349"/>
      <c r="QJM66" s="1349"/>
      <c r="QJN66" s="1349"/>
      <c r="QJO66" s="1349"/>
      <c r="QJP66" s="1349"/>
      <c r="QJQ66" s="1349"/>
      <c r="QJR66" s="1349"/>
      <c r="QJS66" s="1349"/>
      <c r="QJT66" s="1349"/>
      <c r="QJU66" s="1349"/>
      <c r="QJV66" s="1349"/>
      <c r="QJW66" s="1349"/>
      <c r="QJX66" s="1349"/>
      <c r="QJY66" s="1349"/>
      <c r="QJZ66" s="1349"/>
      <c r="QKA66" s="1349"/>
      <c r="QKB66" s="1349"/>
      <c r="QKC66" s="1349"/>
      <c r="QKD66" s="1349"/>
      <c r="QKE66" s="1349"/>
      <c r="QKF66" s="1349"/>
      <c r="QKG66" s="1349"/>
      <c r="QKH66" s="1349"/>
      <c r="QKI66" s="1349"/>
      <c r="QKJ66" s="1349"/>
      <c r="QKK66" s="1349"/>
      <c r="QKL66" s="1349"/>
      <c r="QKM66" s="1349"/>
      <c r="QKN66" s="1349"/>
      <c r="QKO66" s="1349"/>
      <c r="QKP66" s="1349"/>
      <c r="QKQ66" s="1349"/>
      <c r="QKR66" s="1349"/>
      <c r="QKS66" s="1349"/>
      <c r="QKT66" s="1349"/>
      <c r="QKU66" s="1349"/>
      <c r="QKV66" s="1349"/>
      <c r="QKW66" s="1349"/>
      <c r="QKX66" s="1349"/>
      <c r="QKY66" s="1349"/>
      <c r="QKZ66" s="1349"/>
      <c r="QLA66" s="1349"/>
      <c r="QLB66" s="1349"/>
      <c r="QLC66" s="1349"/>
      <c r="QLD66" s="1349"/>
      <c r="QLE66" s="1349"/>
      <c r="QLF66" s="1349"/>
      <c r="QLG66" s="1349"/>
      <c r="QLH66" s="1349"/>
      <c r="QLI66" s="1349"/>
      <c r="QLJ66" s="1349"/>
      <c r="QLK66" s="1349"/>
      <c r="QLL66" s="1349"/>
      <c r="QLM66" s="1349"/>
      <c r="QLN66" s="1349"/>
      <c r="QLO66" s="1349"/>
      <c r="QLP66" s="1349"/>
      <c r="QLQ66" s="1349"/>
      <c r="QLR66" s="1349"/>
      <c r="QLS66" s="1349"/>
      <c r="QLT66" s="1349"/>
      <c r="QLU66" s="1349"/>
      <c r="QLV66" s="1349"/>
      <c r="QLW66" s="1349"/>
      <c r="QLX66" s="1349"/>
      <c r="QLY66" s="1349"/>
      <c r="QLZ66" s="1349"/>
      <c r="QMA66" s="1349"/>
      <c r="QMB66" s="1349"/>
      <c r="QMC66" s="1349"/>
      <c r="QMD66" s="1349"/>
      <c r="QME66" s="1349"/>
      <c r="QMF66" s="1349"/>
      <c r="QMG66" s="1349"/>
      <c r="QMH66" s="1349"/>
      <c r="QMI66" s="1349"/>
      <c r="QMJ66" s="1349"/>
      <c r="QMK66" s="1349"/>
      <c r="QML66" s="1349"/>
      <c r="QMM66" s="1349"/>
      <c r="QMN66" s="1349"/>
      <c r="QMO66" s="1349"/>
      <c r="QMP66" s="1349"/>
      <c r="QMQ66" s="1349"/>
      <c r="QMR66" s="1349"/>
      <c r="QMS66" s="1349"/>
      <c r="QMT66" s="1349"/>
      <c r="QMU66" s="1349"/>
      <c r="QMV66" s="1349"/>
      <c r="QMW66" s="1349"/>
      <c r="QMX66" s="1349"/>
      <c r="QMY66" s="1349"/>
      <c r="QMZ66" s="1349"/>
      <c r="QNA66" s="1349"/>
      <c r="QNB66" s="1349"/>
      <c r="QNC66" s="1349"/>
      <c r="QND66" s="1349"/>
      <c r="QNE66" s="1349"/>
      <c r="QNF66" s="1349"/>
      <c r="QNG66" s="1349"/>
      <c r="QNH66" s="1349"/>
      <c r="QNI66" s="1349"/>
      <c r="QNJ66" s="1349"/>
      <c r="QNK66" s="1349"/>
      <c r="QNL66" s="1349"/>
      <c r="QNM66" s="1349"/>
      <c r="QNN66" s="1349"/>
      <c r="QNO66" s="1349"/>
      <c r="QNP66" s="1349"/>
      <c r="QNQ66" s="1349"/>
      <c r="QNR66" s="1349"/>
      <c r="QNS66" s="1349"/>
      <c r="QNT66" s="1349"/>
      <c r="QNU66" s="1349"/>
      <c r="QNV66" s="1349"/>
      <c r="QNW66" s="1349"/>
      <c r="QNX66" s="1349"/>
      <c r="QNY66" s="1349"/>
      <c r="QNZ66" s="1349"/>
      <c r="QOA66" s="1349"/>
      <c r="QOB66" s="1349"/>
      <c r="QOC66" s="1349"/>
      <c r="QOD66" s="1349"/>
      <c r="QOE66" s="1349"/>
      <c r="QOF66" s="1349"/>
      <c r="QOG66" s="1349"/>
      <c r="QOH66" s="1349"/>
      <c r="QOI66" s="1349"/>
      <c r="QOJ66" s="1349"/>
      <c r="QOK66" s="1349"/>
      <c r="QOL66" s="1349"/>
      <c r="QOM66" s="1349"/>
      <c r="QON66" s="1349"/>
      <c r="QOO66" s="1349"/>
      <c r="QOP66" s="1349"/>
      <c r="QOQ66" s="1349"/>
      <c r="QOR66" s="1349"/>
      <c r="QOS66" s="1349"/>
      <c r="QOT66" s="1349"/>
      <c r="QOU66" s="1349"/>
      <c r="QOV66" s="1349"/>
      <c r="QOW66" s="1349"/>
      <c r="QOX66" s="1349"/>
      <c r="QOY66" s="1349"/>
      <c r="QOZ66" s="1349"/>
      <c r="QPA66" s="1349"/>
      <c r="QPB66" s="1349"/>
      <c r="QPC66" s="1349"/>
      <c r="QPD66" s="1349"/>
      <c r="QPE66" s="1349"/>
      <c r="QPF66" s="1349"/>
      <c r="QPG66" s="1349"/>
      <c r="QPH66" s="1349"/>
      <c r="QPI66" s="1349"/>
      <c r="QPJ66" s="1349"/>
      <c r="QPK66" s="1349"/>
      <c r="QPL66" s="1349"/>
      <c r="QPM66" s="1349"/>
      <c r="QPN66" s="1349"/>
      <c r="QPO66" s="1349"/>
      <c r="QPP66" s="1349"/>
      <c r="QPQ66" s="1349"/>
      <c r="QPR66" s="1349"/>
      <c r="QPS66" s="1349"/>
      <c r="QPT66" s="1349"/>
      <c r="QPU66" s="1349"/>
      <c r="QPV66" s="1349"/>
      <c r="QPW66" s="1349"/>
      <c r="QPX66" s="1349"/>
      <c r="QPY66" s="1349"/>
      <c r="QPZ66" s="1349"/>
      <c r="QQA66" s="1349"/>
      <c r="QQB66" s="1349"/>
      <c r="QQC66" s="1349"/>
      <c r="QQD66" s="1349"/>
      <c r="QQE66" s="1349"/>
      <c r="QQF66" s="1349"/>
      <c r="QQG66" s="1349"/>
      <c r="QQH66" s="1349"/>
      <c r="QQI66" s="1349"/>
      <c r="QQJ66" s="1349"/>
      <c r="QQK66" s="1349"/>
      <c r="QQL66" s="1349"/>
      <c r="QQM66" s="1349"/>
      <c r="QQN66" s="1349"/>
      <c r="QQO66" s="1349"/>
      <c r="QQP66" s="1349"/>
      <c r="QQQ66" s="1349"/>
      <c r="QQR66" s="1349"/>
      <c r="QQS66" s="1349"/>
      <c r="QQT66" s="1349"/>
      <c r="QQU66" s="1349"/>
      <c r="QQV66" s="1349"/>
      <c r="QQW66" s="1349"/>
      <c r="QQX66" s="1349"/>
      <c r="QQY66" s="1349"/>
      <c r="QQZ66" s="1349"/>
      <c r="QRA66" s="1349"/>
      <c r="QRB66" s="1349"/>
      <c r="QRC66" s="1349"/>
      <c r="QRD66" s="1349"/>
      <c r="QRE66" s="1349"/>
      <c r="QRF66" s="1349"/>
      <c r="QRG66" s="1349"/>
      <c r="QRH66" s="1349"/>
      <c r="QRI66" s="1349"/>
      <c r="QRJ66" s="1349"/>
      <c r="QRK66" s="1349"/>
      <c r="QRL66" s="1349"/>
      <c r="QRM66" s="1349"/>
      <c r="QRN66" s="1349"/>
      <c r="QRO66" s="1349"/>
      <c r="QRP66" s="1349"/>
      <c r="QRQ66" s="1349"/>
      <c r="QRR66" s="1349"/>
      <c r="QRS66" s="1349"/>
      <c r="QRT66" s="1349"/>
      <c r="QRU66" s="1349"/>
      <c r="QRV66" s="1349"/>
      <c r="QRW66" s="1349"/>
      <c r="QRX66" s="1349"/>
      <c r="QRY66" s="1349"/>
      <c r="QRZ66" s="1349"/>
      <c r="QSA66" s="1349"/>
      <c r="QSB66" s="1349"/>
      <c r="QSC66" s="1349"/>
      <c r="QSD66" s="1349"/>
      <c r="QSE66" s="1349"/>
      <c r="QSF66" s="1349"/>
      <c r="QSG66" s="1349"/>
      <c r="QSH66" s="1349"/>
      <c r="QSI66" s="1349"/>
      <c r="QSJ66" s="1349"/>
      <c r="QSK66" s="1349"/>
      <c r="QSL66" s="1349"/>
      <c r="QSM66" s="1349"/>
      <c r="QSN66" s="1349"/>
      <c r="QSO66" s="1349"/>
      <c r="QSP66" s="1349"/>
      <c r="QSQ66" s="1349"/>
      <c r="QSR66" s="1349"/>
      <c r="QSS66" s="1349"/>
      <c r="QST66" s="1349"/>
      <c r="QSU66" s="1349"/>
      <c r="QSV66" s="1349"/>
      <c r="QSW66" s="1349"/>
      <c r="QSX66" s="1349"/>
      <c r="QSY66" s="1349"/>
      <c r="QSZ66" s="1349"/>
      <c r="QTA66" s="1349"/>
      <c r="QTB66" s="1349"/>
      <c r="QTC66" s="1349"/>
      <c r="QTD66" s="1349"/>
      <c r="QTE66" s="1349"/>
      <c r="QTF66" s="1349"/>
      <c r="QTG66" s="1349"/>
      <c r="QTH66" s="1349"/>
      <c r="QTI66" s="1349"/>
      <c r="QTJ66" s="1349"/>
      <c r="QTK66" s="1349"/>
      <c r="QTL66" s="1349"/>
      <c r="QTM66" s="1349"/>
      <c r="QTN66" s="1349"/>
      <c r="QTO66" s="1349"/>
      <c r="QTP66" s="1349"/>
      <c r="QTQ66" s="1349"/>
      <c r="QTR66" s="1349"/>
      <c r="QTS66" s="1349"/>
      <c r="QTT66" s="1349"/>
      <c r="QTU66" s="1349"/>
      <c r="QTV66" s="1349"/>
      <c r="QTW66" s="1349"/>
      <c r="QTX66" s="1349"/>
      <c r="QTY66" s="1349"/>
      <c r="QTZ66" s="1349"/>
      <c r="QUA66" s="1349"/>
      <c r="QUB66" s="1349"/>
      <c r="QUC66" s="1349"/>
      <c r="QUD66" s="1349"/>
      <c r="QUE66" s="1349"/>
      <c r="QUF66" s="1349"/>
      <c r="QUG66" s="1349"/>
      <c r="QUH66" s="1349"/>
      <c r="QUI66" s="1349"/>
      <c r="QUJ66" s="1349"/>
      <c r="QUK66" s="1349"/>
      <c r="QUL66" s="1349"/>
      <c r="QUM66" s="1349"/>
      <c r="QUN66" s="1349"/>
      <c r="QUO66" s="1349"/>
      <c r="QUP66" s="1349"/>
      <c r="QUQ66" s="1349"/>
      <c r="QUR66" s="1349"/>
      <c r="QUS66" s="1349"/>
      <c r="QUT66" s="1349"/>
      <c r="QUU66" s="1349"/>
      <c r="QUV66" s="1349"/>
      <c r="QUW66" s="1349"/>
      <c r="QUX66" s="1349"/>
      <c r="QUY66" s="1349"/>
      <c r="QUZ66" s="1349"/>
      <c r="QVA66" s="1349"/>
      <c r="QVB66" s="1349"/>
      <c r="QVC66" s="1349"/>
      <c r="QVD66" s="1349"/>
      <c r="QVE66" s="1349"/>
      <c r="QVF66" s="1349"/>
      <c r="QVG66" s="1349"/>
      <c r="QVH66" s="1349"/>
      <c r="QVI66" s="1349"/>
      <c r="QVJ66" s="1349"/>
      <c r="QVK66" s="1349"/>
      <c r="QVL66" s="1349"/>
      <c r="QVM66" s="1349"/>
      <c r="QVN66" s="1349"/>
      <c r="QVO66" s="1349"/>
      <c r="QVP66" s="1349"/>
      <c r="QVQ66" s="1349"/>
      <c r="QVR66" s="1349"/>
      <c r="QVS66" s="1349"/>
      <c r="QVT66" s="1349"/>
      <c r="QVU66" s="1349"/>
      <c r="QVV66" s="1349"/>
      <c r="QVW66" s="1349"/>
      <c r="QVX66" s="1349"/>
      <c r="QVY66" s="1349"/>
      <c r="QVZ66" s="1349"/>
      <c r="QWA66" s="1349"/>
      <c r="QWB66" s="1349"/>
      <c r="QWC66" s="1349"/>
      <c r="QWD66" s="1349"/>
      <c r="QWE66" s="1349"/>
      <c r="QWF66" s="1349"/>
      <c r="QWG66" s="1349"/>
      <c r="QWH66" s="1349"/>
      <c r="QWI66" s="1349"/>
      <c r="QWJ66" s="1349"/>
      <c r="QWK66" s="1349"/>
      <c r="QWL66" s="1349"/>
      <c r="QWM66" s="1349"/>
      <c r="QWN66" s="1349"/>
      <c r="QWO66" s="1349"/>
      <c r="QWP66" s="1349"/>
      <c r="QWQ66" s="1349"/>
      <c r="QWR66" s="1349"/>
      <c r="QWS66" s="1349"/>
      <c r="QWT66" s="1349"/>
      <c r="QWU66" s="1349"/>
      <c r="QWV66" s="1349"/>
      <c r="QWW66" s="1349"/>
      <c r="QWX66" s="1349"/>
      <c r="QWY66" s="1349"/>
      <c r="QWZ66" s="1349"/>
      <c r="QXA66" s="1349"/>
      <c r="QXB66" s="1349"/>
      <c r="QXC66" s="1349"/>
      <c r="QXD66" s="1349"/>
      <c r="QXE66" s="1349"/>
      <c r="QXF66" s="1349"/>
      <c r="QXG66" s="1349"/>
      <c r="QXH66" s="1349"/>
      <c r="QXI66" s="1349"/>
      <c r="QXJ66" s="1349"/>
      <c r="QXK66" s="1349"/>
      <c r="QXL66" s="1349"/>
      <c r="QXM66" s="1349"/>
      <c r="QXN66" s="1349"/>
      <c r="QXO66" s="1349"/>
      <c r="QXP66" s="1349"/>
      <c r="QXQ66" s="1349"/>
      <c r="QXR66" s="1349"/>
      <c r="QXS66" s="1349"/>
      <c r="QXT66" s="1349"/>
      <c r="QXU66" s="1349"/>
      <c r="QXV66" s="1349"/>
      <c r="QXW66" s="1349"/>
      <c r="QXX66" s="1349"/>
      <c r="QXY66" s="1349"/>
      <c r="QXZ66" s="1349"/>
      <c r="QYA66" s="1349"/>
      <c r="QYB66" s="1349"/>
      <c r="QYC66" s="1349"/>
      <c r="QYD66" s="1349"/>
      <c r="QYE66" s="1349"/>
      <c r="QYF66" s="1349"/>
      <c r="QYG66" s="1349"/>
      <c r="QYH66" s="1349"/>
      <c r="QYI66" s="1349"/>
      <c r="QYJ66" s="1349"/>
      <c r="QYK66" s="1349"/>
      <c r="QYL66" s="1349"/>
      <c r="QYM66" s="1349"/>
      <c r="QYN66" s="1349"/>
      <c r="QYO66" s="1349"/>
      <c r="QYP66" s="1349"/>
      <c r="QYQ66" s="1349"/>
      <c r="QYR66" s="1349"/>
      <c r="QYS66" s="1349"/>
      <c r="QYT66" s="1349"/>
      <c r="QYU66" s="1349"/>
      <c r="QYV66" s="1349"/>
      <c r="QYW66" s="1349"/>
      <c r="QYX66" s="1349"/>
      <c r="QYY66" s="1349"/>
      <c r="QYZ66" s="1349"/>
      <c r="QZA66" s="1349"/>
      <c r="QZB66" s="1349"/>
      <c r="QZC66" s="1349"/>
      <c r="QZD66" s="1349"/>
      <c r="QZE66" s="1349"/>
      <c r="QZF66" s="1349"/>
      <c r="QZG66" s="1349"/>
      <c r="QZH66" s="1349"/>
      <c r="QZI66" s="1349"/>
      <c r="QZJ66" s="1349"/>
      <c r="QZK66" s="1349"/>
      <c r="QZL66" s="1349"/>
      <c r="QZM66" s="1349"/>
      <c r="QZN66" s="1349"/>
      <c r="QZO66" s="1349"/>
      <c r="QZP66" s="1349"/>
      <c r="QZQ66" s="1349"/>
      <c r="QZR66" s="1349"/>
      <c r="QZS66" s="1349"/>
      <c r="QZT66" s="1349"/>
      <c r="QZU66" s="1349"/>
      <c r="QZV66" s="1349"/>
      <c r="QZW66" s="1349"/>
      <c r="QZX66" s="1349"/>
      <c r="QZY66" s="1349"/>
      <c r="QZZ66" s="1349"/>
      <c r="RAA66" s="1349"/>
      <c r="RAB66" s="1349"/>
      <c r="RAC66" s="1349"/>
      <c r="RAD66" s="1349"/>
      <c r="RAE66" s="1349"/>
      <c r="RAF66" s="1349"/>
      <c r="RAG66" s="1349"/>
      <c r="RAH66" s="1349"/>
      <c r="RAI66" s="1349"/>
      <c r="RAJ66" s="1349"/>
      <c r="RAK66" s="1349"/>
      <c r="RAL66" s="1349"/>
      <c r="RAM66" s="1349"/>
      <c r="RAN66" s="1349"/>
      <c r="RAO66" s="1349"/>
      <c r="RAP66" s="1349"/>
      <c r="RAQ66" s="1349"/>
      <c r="RAR66" s="1349"/>
      <c r="RAS66" s="1349"/>
      <c r="RAT66" s="1349"/>
      <c r="RAU66" s="1349"/>
      <c r="RAV66" s="1349"/>
      <c r="RAW66" s="1349"/>
      <c r="RAX66" s="1349"/>
      <c r="RAY66" s="1349"/>
      <c r="RAZ66" s="1349"/>
      <c r="RBA66" s="1349"/>
      <c r="RBB66" s="1349"/>
      <c r="RBC66" s="1349"/>
      <c r="RBD66" s="1349"/>
      <c r="RBE66" s="1349"/>
      <c r="RBF66" s="1349"/>
      <c r="RBG66" s="1349"/>
      <c r="RBH66" s="1349"/>
      <c r="RBI66" s="1349"/>
      <c r="RBJ66" s="1349"/>
      <c r="RBK66" s="1349"/>
      <c r="RBL66" s="1349"/>
      <c r="RBM66" s="1349"/>
      <c r="RBN66" s="1349"/>
      <c r="RBO66" s="1349"/>
      <c r="RBP66" s="1349"/>
      <c r="RBQ66" s="1349"/>
      <c r="RBR66" s="1349"/>
      <c r="RBS66" s="1349"/>
      <c r="RBT66" s="1349"/>
      <c r="RBU66" s="1349"/>
      <c r="RBV66" s="1349"/>
      <c r="RBW66" s="1349"/>
      <c r="RBX66" s="1349"/>
      <c r="RBY66" s="1349"/>
      <c r="RBZ66" s="1349"/>
      <c r="RCA66" s="1349"/>
      <c r="RCB66" s="1349"/>
      <c r="RCC66" s="1349"/>
      <c r="RCD66" s="1349"/>
      <c r="RCE66" s="1349"/>
      <c r="RCF66" s="1349"/>
      <c r="RCG66" s="1349"/>
      <c r="RCH66" s="1349"/>
      <c r="RCI66" s="1349"/>
      <c r="RCJ66" s="1349"/>
      <c r="RCK66" s="1349"/>
      <c r="RCL66" s="1349"/>
      <c r="RCM66" s="1349"/>
      <c r="RCN66" s="1349"/>
      <c r="RCO66" s="1349"/>
      <c r="RCP66" s="1349"/>
      <c r="RCQ66" s="1349"/>
      <c r="RCR66" s="1349"/>
      <c r="RCS66" s="1349"/>
      <c r="RCT66" s="1349"/>
      <c r="RCU66" s="1349"/>
      <c r="RCV66" s="1349"/>
      <c r="RCW66" s="1349"/>
      <c r="RCX66" s="1349"/>
      <c r="RCY66" s="1349"/>
      <c r="RCZ66" s="1349"/>
      <c r="RDA66" s="1349"/>
      <c r="RDB66" s="1349"/>
      <c r="RDC66" s="1349"/>
      <c r="RDD66" s="1349"/>
      <c r="RDE66" s="1349"/>
      <c r="RDF66" s="1349"/>
      <c r="RDG66" s="1349"/>
      <c r="RDH66" s="1349"/>
      <c r="RDI66" s="1349"/>
      <c r="RDJ66" s="1349"/>
      <c r="RDK66" s="1349"/>
      <c r="RDL66" s="1349"/>
      <c r="RDM66" s="1349"/>
      <c r="RDN66" s="1349"/>
      <c r="RDO66" s="1349"/>
      <c r="RDP66" s="1349"/>
      <c r="RDQ66" s="1349"/>
      <c r="RDR66" s="1349"/>
      <c r="RDS66" s="1349"/>
      <c r="RDT66" s="1349"/>
      <c r="RDU66" s="1349"/>
      <c r="RDV66" s="1349"/>
      <c r="RDW66" s="1349"/>
      <c r="RDX66" s="1349"/>
      <c r="RDY66" s="1349"/>
      <c r="RDZ66" s="1349"/>
      <c r="REA66" s="1349"/>
      <c r="REB66" s="1349"/>
      <c r="REC66" s="1349"/>
      <c r="RED66" s="1349"/>
      <c r="REE66" s="1349"/>
      <c r="REF66" s="1349"/>
      <c r="REG66" s="1349"/>
      <c r="REH66" s="1349"/>
      <c r="REI66" s="1349"/>
      <c r="REJ66" s="1349"/>
      <c r="REK66" s="1349"/>
      <c r="REL66" s="1349"/>
      <c r="REM66" s="1349"/>
      <c r="REN66" s="1349"/>
      <c r="REO66" s="1349"/>
      <c r="REP66" s="1349"/>
      <c r="REQ66" s="1349"/>
      <c r="RER66" s="1349"/>
      <c r="RES66" s="1349"/>
      <c r="RET66" s="1349"/>
      <c r="REU66" s="1349"/>
      <c r="REV66" s="1349"/>
      <c r="REW66" s="1349"/>
      <c r="REX66" s="1349"/>
      <c r="REY66" s="1349"/>
      <c r="REZ66" s="1349"/>
      <c r="RFA66" s="1349"/>
      <c r="RFB66" s="1349"/>
      <c r="RFC66" s="1349"/>
      <c r="RFD66" s="1349"/>
      <c r="RFE66" s="1349"/>
      <c r="RFF66" s="1349"/>
      <c r="RFG66" s="1349"/>
      <c r="RFH66" s="1349"/>
      <c r="RFI66" s="1349"/>
      <c r="RFJ66" s="1349"/>
      <c r="RFK66" s="1349"/>
      <c r="RFL66" s="1349"/>
      <c r="RFM66" s="1349"/>
      <c r="RFN66" s="1349"/>
      <c r="RFO66" s="1349"/>
      <c r="RFP66" s="1349"/>
      <c r="RFQ66" s="1349"/>
      <c r="RFR66" s="1349"/>
      <c r="RFS66" s="1349"/>
      <c r="RFT66" s="1349"/>
      <c r="RFU66" s="1349"/>
      <c r="RFV66" s="1349"/>
      <c r="RFW66" s="1349"/>
      <c r="RFX66" s="1349"/>
      <c r="RFY66" s="1349"/>
      <c r="RFZ66" s="1349"/>
      <c r="RGA66" s="1349"/>
      <c r="RGB66" s="1349"/>
      <c r="RGC66" s="1349"/>
      <c r="RGD66" s="1349"/>
      <c r="RGE66" s="1349"/>
      <c r="RGF66" s="1349"/>
      <c r="RGG66" s="1349"/>
      <c r="RGH66" s="1349"/>
      <c r="RGI66" s="1349"/>
      <c r="RGJ66" s="1349"/>
      <c r="RGK66" s="1349"/>
      <c r="RGL66" s="1349"/>
      <c r="RGM66" s="1349"/>
      <c r="RGN66" s="1349"/>
      <c r="RGO66" s="1349"/>
      <c r="RGP66" s="1349"/>
      <c r="RGQ66" s="1349"/>
      <c r="RGR66" s="1349"/>
      <c r="RGS66" s="1349"/>
      <c r="RGT66" s="1349"/>
      <c r="RGU66" s="1349"/>
      <c r="RGV66" s="1349"/>
      <c r="RGW66" s="1349"/>
      <c r="RGX66" s="1349"/>
      <c r="RGY66" s="1349"/>
      <c r="RGZ66" s="1349"/>
      <c r="RHA66" s="1349"/>
      <c r="RHB66" s="1349"/>
      <c r="RHC66" s="1349"/>
      <c r="RHD66" s="1349"/>
      <c r="RHE66" s="1349"/>
      <c r="RHF66" s="1349"/>
      <c r="RHG66" s="1349"/>
      <c r="RHH66" s="1349"/>
      <c r="RHI66" s="1349"/>
      <c r="RHJ66" s="1349"/>
      <c r="RHK66" s="1349"/>
      <c r="RHL66" s="1349"/>
      <c r="RHM66" s="1349"/>
      <c r="RHN66" s="1349"/>
      <c r="RHO66" s="1349"/>
      <c r="RHP66" s="1349"/>
      <c r="RHQ66" s="1349"/>
      <c r="RHR66" s="1349"/>
      <c r="RHS66" s="1349"/>
      <c r="RHT66" s="1349"/>
      <c r="RHU66" s="1349"/>
      <c r="RHV66" s="1349"/>
      <c r="RHW66" s="1349"/>
      <c r="RHX66" s="1349"/>
      <c r="RHY66" s="1349"/>
      <c r="RHZ66" s="1349"/>
      <c r="RIA66" s="1349"/>
      <c r="RIB66" s="1349"/>
      <c r="RIC66" s="1349"/>
      <c r="RID66" s="1349"/>
      <c r="RIE66" s="1349"/>
      <c r="RIF66" s="1349"/>
      <c r="RIG66" s="1349"/>
      <c r="RIH66" s="1349"/>
      <c r="RII66" s="1349"/>
      <c r="RIJ66" s="1349"/>
      <c r="RIK66" s="1349"/>
      <c r="RIL66" s="1349"/>
      <c r="RIM66" s="1349"/>
      <c r="RIN66" s="1349"/>
      <c r="RIO66" s="1349"/>
      <c r="RIP66" s="1349"/>
      <c r="RIQ66" s="1349"/>
      <c r="RIR66" s="1349"/>
      <c r="RIS66" s="1349"/>
      <c r="RIT66" s="1349"/>
      <c r="RIU66" s="1349"/>
      <c r="RIV66" s="1349"/>
      <c r="RIW66" s="1349"/>
      <c r="RIX66" s="1349"/>
      <c r="RIY66" s="1349"/>
      <c r="RIZ66" s="1349"/>
      <c r="RJA66" s="1349"/>
      <c r="RJB66" s="1349"/>
      <c r="RJC66" s="1349"/>
      <c r="RJD66" s="1349"/>
      <c r="RJE66" s="1349"/>
      <c r="RJF66" s="1349"/>
      <c r="RJG66" s="1349"/>
      <c r="RJH66" s="1349"/>
      <c r="RJI66" s="1349"/>
      <c r="RJJ66" s="1349"/>
      <c r="RJK66" s="1349"/>
      <c r="RJL66" s="1349"/>
      <c r="RJM66" s="1349"/>
      <c r="RJN66" s="1349"/>
      <c r="RJO66" s="1349"/>
      <c r="RJP66" s="1349"/>
      <c r="RJQ66" s="1349"/>
      <c r="RJR66" s="1349"/>
      <c r="RJS66" s="1349"/>
      <c r="RJT66" s="1349"/>
      <c r="RJU66" s="1349"/>
      <c r="RJV66" s="1349"/>
      <c r="RJW66" s="1349"/>
      <c r="RJX66" s="1349"/>
      <c r="RJY66" s="1349"/>
      <c r="RJZ66" s="1349"/>
      <c r="RKA66" s="1349"/>
      <c r="RKB66" s="1349"/>
      <c r="RKC66" s="1349"/>
      <c r="RKD66" s="1349"/>
      <c r="RKE66" s="1349"/>
      <c r="RKF66" s="1349"/>
      <c r="RKG66" s="1349"/>
      <c r="RKH66" s="1349"/>
      <c r="RKI66" s="1349"/>
      <c r="RKJ66" s="1349"/>
      <c r="RKK66" s="1349"/>
      <c r="RKL66" s="1349"/>
      <c r="RKM66" s="1349"/>
      <c r="RKN66" s="1349"/>
      <c r="RKO66" s="1349"/>
      <c r="RKP66" s="1349"/>
      <c r="RKQ66" s="1349"/>
      <c r="RKR66" s="1349"/>
      <c r="RKS66" s="1349"/>
      <c r="RKT66" s="1349"/>
      <c r="RKU66" s="1349"/>
      <c r="RKV66" s="1349"/>
      <c r="RKW66" s="1349"/>
      <c r="RKX66" s="1349"/>
      <c r="RKY66" s="1349"/>
      <c r="RKZ66" s="1349"/>
      <c r="RLA66" s="1349"/>
      <c r="RLB66" s="1349"/>
      <c r="RLC66" s="1349"/>
      <c r="RLD66" s="1349"/>
      <c r="RLE66" s="1349"/>
      <c r="RLF66" s="1349"/>
      <c r="RLG66" s="1349"/>
      <c r="RLH66" s="1349"/>
      <c r="RLI66" s="1349"/>
      <c r="RLJ66" s="1349"/>
      <c r="RLK66" s="1349"/>
      <c r="RLL66" s="1349"/>
      <c r="RLM66" s="1349"/>
      <c r="RLN66" s="1349"/>
      <c r="RLO66" s="1349"/>
      <c r="RLP66" s="1349"/>
      <c r="RLQ66" s="1349"/>
      <c r="RLR66" s="1349"/>
      <c r="RLS66" s="1349"/>
      <c r="RLT66" s="1349"/>
      <c r="RLU66" s="1349"/>
      <c r="RLV66" s="1349"/>
      <c r="RLW66" s="1349"/>
      <c r="RLX66" s="1349"/>
      <c r="RLY66" s="1349"/>
      <c r="RLZ66" s="1349"/>
      <c r="RMA66" s="1349"/>
      <c r="RMB66" s="1349"/>
      <c r="RMC66" s="1349"/>
      <c r="RMD66" s="1349"/>
      <c r="RME66" s="1349"/>
      <c r="RMF66" s="1349"/>
      <c r="RMG66" s="1349"/>
      <c r="RMH66" s="1349"/>
      <c r="RMI66" s="1349"/>
      <c r="RMJ66" s="1349"/>
      <c r="RMK66" s="1349"/>
      <c r="RML66" s="1349"/>
      <c r="RMM66" s="1349"/>
      <c r="RMN66" s="1349"/>
      <c r="RMO66" s="1349"/>
      <c r="RMP66" s="1349"/>
      <c r="RMQ66" s="1349"/>
      <c r="RMR66" s="1349"/>
      <c r="RMS66" s="1349"/>
      <c r="RMT66" s="1349"/>
      <c r="RMU66" s="1349"/>
      <c r="RMV66" s="1349"/>
      <c r="RMW66" s="1349"/>
      <c r="RMX66" s="1349"/>
      <c r="RMY66" s="1349"/>
      <c r="RMZ66" s="1349"/>
      <c r="RNA66" s="1349"/>
      <c r="RNB66" s="1349"/>
      <c r="RNC66" s="1349"/>
      <c r="RND66" s="1349"/>
      <c r="RNE66" s="1349"/>
      <c r="RNF66" s="1349"/>
      <c r="RNG66" s="1349"/>
      <c r="RNH66" s="1349"/>
      <c r="RNI66" s="1349"/>
      <c r="RNJ66" s="1349"/>
      <c r="RNK66" s="1349"/>
      <c r="RNL66" s="1349"/>
      <c r="RNM66" s="1349"/>
      <c r="RNN66" s="1349"/>
      <c r="RNO66" s="1349"/>
      <c r="RNP66" s="1349"/>
      <c r="RNQ66" s="1349"/>
      <c r="RNR66" s="1349"/>
      <c r="RNS66" s="1349"/>
      <c r="RNT66" s="1349"/>
      <c r="RNU66" s="1349"/>
      <c r="RNV66" s="1349"/>
      <c r="RNW66" s="1349"/>
      <c r="RNX66" s="1349"/>
      <c r="RNY66" s="1349"/>
      <c r="RNZ66" s="1349"/>
      <c r="ROA66" s="1349"/>
      <c r="ROB66" s="1349"/>
      <c r="ROC66" s="1349"/>
      <c r="ROD66" s="1349"/>
      <c r="ROE66" s="1349"/>
      <c r="ROF66" s="1349"/>
      <c r="ROG66" s="1349"/>
      <c r="ROH66" s="1349"/>
      <c r="ROI66" s="1349"/>
      <c r="ROJ66" s="1349"/>
      <c r="ROK66" s="1349"/>
      <c r="ROL66" s="1349"/>
      <c r="ROM66" s="1349"/>
      <c r="RON66" s="1349"/>
      <c r="ROO66" s="1349"/>
      <c r="ROP66" s="1349"/>
      <c r="ROQ66" s="1349"/>
      <c r="ROR66" s="1349"/>
      <c r="ROS66" s="1349"/>
      <c r="ROT66" s="1349"/>
      <c r="ROU66" s="1349"/>
      <c r="ROV66" s="1349"/>
      <c r="ROW66" s="1349"/>
      <c r="ROX66" s="1349"/>
      <c r="ROY66" s="1349"/>
      <c r="ROZ66" s="1349"/>
      <c r="RPA66" s="1349"/>
      <c r="RPB66" s="1349"/>
      <c r="RPC66" s="1349"/>
      <c r="RPD66" s="1349"/>
      <c r="RPE66" s="1349"/>
      <c r="RPF66" s="1349"/>
      <c r="RPG66" s="1349"/>
      <c r="RPH66" s="1349"/>
      <c r="RPI66" s="1349"/>
      <c r="RPJ66" s="1349"/>
      <c r="RPK66" s="1349"/>
      <c r="RPL66" s="1349"/>
      <c r="RPM66" s="1349"/>
      <c r="RPN66" s="1349"/>
      <c r="RPO66" s="1349"/>
      <c r="RPP66" s="1349"/>
      <c r="RPQ66" s="1349"/>
      <c r="RPR66" s="1349"/>
      <c r="RPS66" s="1349"/>
      <c r="RPT66" s="1349"/>
      <c r="RPU66" s="1349"/>
      <c r="RPV66" s="1349"/>
      <c r="RPW66" s="1349"/>
      <c r="RPX66" s="1349"/>
      <c r="RPY66" s="1349"/>
      <c r="RPZ66" s="1349"/>
      <c r="RQA66" s="1349"/>
      <c r="RQB66" s="1349"/>
      <c r="RQC66" s="1349"/>
      <c r="RQD66" s="1349"/>
      <c r="RQE66" s="1349"/>
      <c r="RQF66" s="1349"/>
      <c r="RQG66" s="1349"/>
      <c r="RQH66" s="1349"/>
      <c r="RQI66" s="1349"/>
      <c r="RQJ66" s="1349"/>
      <c r="RQK66" s="1349"/>
      <c r="RQL66" s="1349"/>
      <c r="RQM66" s="1349"/>
      <c r="RQN66" s="1349"/>
      <c r="RQO66" s="1349"/>
      <c r="RQP66" s="1349"/>
      <c r="RQQ66" s="1349"/>
      <c r="RQR66" s="1349"/>
      <c r="RQS66" s="1349"/>
      <c r="RQT66" s="1349"/>
      <c r="RQU66" s="1349"/>
      <c r="RQV66" s="1349"/>
      <c r="RQW66" s="1349"/>
      <c r="RQX66" s="1349"/>
      <c r="RQY66" s="1349"/>
      <c r="RQZ66" s="1349"/>
      <c r="RRA66" s="1349"/>
      <c r="RRB66" s="1349"/>
      <c r="RRC66" s="1349"/>
      <c r="RRD66" s="1349"/>
      <c r="RRE66" s="1349"/>
      <c r="RRF66" s="1349"/>
      <c r="RRG66" s="1349"/>
      <c r="RRH66" s="1349"/>
      <c r="RRI66" s="1349"/>
      <c r="RRJ66" s="1349"/>
      <c r="RRK66" s="1349"/>
      <c r="RRL66" s="1349"/>
      <c r="RRM66" s="1349"/>
      <c r="RRN66" s="1349"/>
      <c r="RRO66" s="1349"/>
      <c r="RRP66" s="1349"/>
      <c r="RRQ66" s="1349"/>
      <c r="RRR66" s="1349"/>
      <c r="RRS66" s="1349"/>
      <c r="RRT66" s="1349"/>
      <c r="RRU66" s="1349"/>
      <c r="RRV66" s="1349"/>
      <c r="RRW66" s="1349"/>
      <c r="RRX66" s="1349"/>
      <c r="RRY66" s="1349"/>
      <c r="RRZ66" s="1349"/>
      <c r="RSA66" s="1349"/>
      <c r="RSB66" s="1349"/>
      <c r="RSC66" s="1349"/>
      <c r="RSD66" s="1349"/>
      <c r="RSE66" s="1349"/>
      <c r="RSF66" s="1349"/>
      <c r="RSG66" s="1349"/>
      <c r="RSH66" s="1349"/>
      <c r="RSI66" s="1349"/>
      <c r="RSJ66" s="1349"/>
      <c r="RSK66" s="1349"/>
      <c r="RSL66" s="1349"/>
      <c r="RSM66" s="1349"/>
      <c r="RSN66" s="1349"/>
      <c r="RSO66" s="1349"/>
      <c r="RSP66" s="1349"/>
      <c r="RSQ66" s="1349"/>
      <c r="RSR66" s="1349"/>
      <c r="RSS66" s="1349"/>
      <c r="RST66" s="1349"/>
      <c r="RSU66" s="1349"/>
      <c r="RSV66" s="1349"/>
      <c r="RSW66" s="1349"/>
      <c r="RSX66" s="1349"/>
      <c r="RSY66" s="1349"/>
      <c r="RSZ66" s="1349"/>
      <c r="RTA66" s="1349"/>
      <c r="RTB66" s="1349"/>
      <c r="RTC66" s="1349"/>
      <c r="RTD66" s="1349"/>
      <c r="RTE66" s="1349"/>
      <c r="RTF66" s="1349"/>
      <c r="RTG66" s="1349"/>
      <c r="RTH66" s="1349"/>
      <c r="RTI66" s="1349"/>
      <c r="RTJ66" s="1349"/>
      <c r="RTK66" s="1349"/>
      <c r="RTL66" s="1349"/>
      <c r="RTM66" s="1349"/>
      <c r="RTN66" s="1349"/>
      <c r="RTO66" s="1349"/>
      <c r="RTP66" s="1349"/>
      <c r="RTQ66" s="1349"/>
      <c r="RTR66" s="1349"/>
      <c r="RTS66" s="1349"/>
      <c r="RTT66" s="1349"/>
      <c r="RTU66" s="1349"/>
      <c r="RTV66" s="1349"/>
      <c r="RTW66" s="1349"/>
      <c r="RTX66" s="1349"/>
      <c r="RTY66" s="1349"/>
      <c r="RTZ66" s="1349"/>
      <c r="RUA66" s="1349"/>
      <c r="RUB66" s="1349"/>
      <c r="RUC66" s="1349"/>
      <c r="RUD66" s="1349"/>
      <c r="RUE66" s="1349"/>
      <c r="RUF66" s="1349"/>
      <c r="RUG66" s="1349"/>
      <c r="RUH66" s="1349"/>
      <c r="RUI66" s="1349"/>
      <c r="RUJ66" s="1349"/>
      <c r="RUK66" s="1349"/>
      <c r="RUL66" s="1349"/>
      <c r="RUM66" s="1349"/>
      <c r="RUN66" s="1349"/>
      <c r="RUO66" s="1349"/>
      <c r="RUP66" s="1349"/>
      <c r="RUQ66" s="1349"/>
      <c r="RUR66" s="1349"/>
      <c r="RUS66" s="1349"/>
      <c r="RUT66" s="1349"/>
      <c r="RUU66" s="1349"/>
      <c r="RUV66" s="1349"/>
      <c r="RUW66" s="1349"/>
      <c r="RUX66" s="1349"/>
      <c r="RUY66" s="1349"/>
      <c r="RUZ66" s="1349"/>
      <c r="RVA66" s="1349"/>
      <c r="RVB66" s="1349"/>
      <c r="RVC66" s="1349"/>
      <c r="RVD66" s="1349"/>
      <c r="RVE66" s="1349"/>
      <c r="RVF66" s="1349"/>
      <c r="RVG66" s="1349"/>
      <c r="RVH66" s="1349"/>
      <c r="RVI66" s="1349"/>
      <c r="RVJ66" s="1349"/>
      <c r="RVK66" s="1349"/>
      <c r="RVL66" s="1349"/>
      <c r="RVM66" s="1349"/>
      <c r="RVN66" s="1349"/>
      <c r="RVO66" s="1349"/>
      <c r="RVP66" s="1349"/>
      <c r="RVQ66" s="1349"/>
      <c r="RVR66" s="1349"/>
      <c r="RVS66" s="1349"/>
      <c r="RVT66" s="1349"/>
      <c r="RVU66" s="1349"/>
      <c r="RVV66" s="1349"/>
      <c r="RVW66" s="1349"/>
      <c r="RVX66" s="1349"/>
      <c r="RVY66" s="1349"/>
      <c r="RVZ66" s="1349"/>
      <c r="RWA66" s="1349"/>
      <c r="RWB66" s="1349"/>
      <c r="RWC66" s="1349"/>
      <c r="RWD66" s="1349"/>
      <c r="RWE66" s="1349"/>
      <c r="RWF66" s="1349"/>
      <c r="RWG66" s="1349"/>
      <c r="RWH66" s="1349"/>
      <c r="RWI66" s="1349"/>
      <c r="RWJ66" s="1349"/>
      <c r="RWK66" s="1349"/>
      <c r="RWL66" s="1349"/>
      <c r="RWM66" s="1349"/>
      <c r="RWN66" s="1349"/>
      <c r="RWO66" s="1349"/>
      <c r="RWP66" s="1349"/>
      <c r="RWQ66" s="1349"/>
      <c r="RWR66" s="1349"/>
      <c r="RWS66" s="1349"/>
      <c r="RWT66" s="1349"/>
      <c r="RWU66" s="1349"/>
      <c r="RWV66" s="1349"/>
      <c r="RWW66" s="1349"/>
      <c r="RWX66" s="1349"/>
      <c r="RWY66" s="1349"/>
      <c r="RWZ66" s="1349"/>
      <c r="RXA66" s="1349"/>
      <c r="RXB66" s="1349"/>
      <c r="RXC66" s="1349"/>
      <c r="RXD66" s="1349"/>
      <c r="RXE66" s="1349"/>
      <c r="RXF66" s="1349"/>
      <c r="RXG66" s="1349"/>
      <c r="RXH66" s="1349"/>
      <c r="RXI66" s="1349"/>
      <c r="RXJ66" s="1349"/>
      <c r="RXK66" s="1349"/>
      <c r="RXL66" s="1349"/>
      <c r="RXM66" s="1349"/>
      <c r="RXN66" s="1349"/>
      <c r="RXO66" s="1349"/>
      <c r="RXP66" s="1349"/>
      <c r="RXQ66" s="1349"/>
      <c r="RXR66" s="1349"/>
      <c r="RXS66" s="1349"/>
      <c r="RXT66" s="1349"/>
      <c r="RXU66" s="1349"/>
      <c r="RXV66" s="1349"/>
      <c r="RXW66" s="1349"/>
      <c r="RXX66" s="1349"/>
      <c r="RXY66" s="1349"/>
      <c r="RXZ66" s="1349"/>
      <c r="RYA66" s="1349"/>
      <c r="RYB66" s="1349"/>
      <c r="RYC66" s="1349"/>
      <c r="RYD66" s="1349"/>
      <c r="RYE66" s="1349"/>
      <c r="RYF66" s="1349"/>
      <c r="RYG66" s="1349"/>
      <c r="RYH66" s="1349"/>
      <c r="RYI66" s="1349"/>
      <c r="RYJ66" s="1349"/>
      <c r="RYK66" s="1349"/>
      <c r="RYL66" s="1349"/>
      <c r="RYM66" s="1349"/>
      <c r="RYN66" s="1349"/>
      <c r="RYO66" s="1349"/>
      <c r="RYP66" s="1349"/>
      <c r="RYQ66" s="1349"/>
      <c r="RYR66" s="1349"/>
      <c r="RYS66" s="1349"/>
      <c r="RYT66" s="1349"/>
      <c r="RYU66" s="1349"/>
      <c r="RYV66" s="1349"/>
      <c r="RYW66" s="1349"/>
      <c r="RYX66" s="1349"/>
      <c r="RYY66" s="1349"/>
      <c r="RYZ66" s="1349"/>
      <c r="RZA66" s="1349"/>
      <c r="RZB66" s="1349"/>
      <c r="RZC66" s="1349"/>
      <c r="RZD66" s="1349"/>
      <c r="RZE66" s="1349"/>
      <c r="RZF66" s="1349"/>
      <c r="RZG66" s="1349"/>
      <c r="RZH66" s="1349"/>
      <c r="RZI66" s="1349"/>
      <c r="RZJ66" s="1349"/>
      <c r="RZK66" s="1349"/>
      <c r="RZL66" s="1349"/>
      <c r="RZM66" s="1349"/>
      <c r="RZN66" s="1349"/>
      <c r="RZO66" s="1349"/>
      <c r="RZP66" s="1349"/>
      <c r="RZQ66" s="1349"/>
      <c r="RZR66" s="1349"/>
      <c r="RZS66" s="1349"/>
      <c r="RZT66" s="1349"/>
      <c r="RZU66" s="1349"/>
      <c r="RZV66" s="1349"/>
      <c r="RZW66" s="1349"/>
      <c r="RZX66" s="1349"/>
      <c r="RZY66" s="1349"/>
      <c r="RZZ66" s="1349"/>
      <c r="SAA66" s="1349"/>
      <c r="SAB66" s="1349"/>
      <c r="SAC66" s="1349"/>
      <c r="SAD66" s="1349"/>
      <c r="SAE66" s="1349"/>
      <c r="SAF66" s="1349"/>
      <c r="SAG66" s="1349"/>
      <c r="SAH66" s="1349"/>
      <c r="SAI66" s="1349"/>
      <c r="SAJ66" s="1349"/>
      <c r="SAK66" s="1349"/>
      <c r="SAL66" s="1349"/>
      <c r="SAM66" s="1349"/>
      <c r="SAN66" s="1349"/>
      <c r="SAO66" s="1349"/>
      <c r="SAP66" s="1349"/>
      <c r="SAQ66" s="1349"/>
      <c r="SAR66" s="1349"/>
      <c r="SAS66" s="1349"/>
      <c r="SAT66" s="1349"/>
      <c r="SAU66" s="1349"/>
      <c r="SAV66" s="1349"/>
      <c r="SAW66" s="1349"/>
      <c r="SAX66" s="1349"/>
      <c r="SAY66" s="1349"/>
      <c r="SAZ66" s="1349"/>
      <c r="SBA66" s="1349"/>
      <c r="SBB66" s="1349"/>
      <c r="SBC66" s="1349"/>
      <c r="SBD66" s="1349"/>
      <c r="SBE66" s="1349"/>
      <c r="SBF66" s="1349"/>
      <c r="SBG66" s="1349"/>
      <c r="SBH66" s="1349"/>
      <c r="SBI66" s="1349"/>
      <c r="SBJ66" s="1349"/>
      <c r="SBK66" s="1349"/>
      <c r="SBL66" s="1349"/>
      <c r="SBM66" s="1349"/>
      <c r="SBN66" s="1349"/>
      <c r="SBO66" s="1349"/>
      <c r="SBP66" s="1349"/>
      <c r="SBQ66" s="1349"/>
      <c r="SBR66" s="1349"/>
      <c r="SBS66" s="1349"/>
      <c r="SBT66" s="1349"/>
      <c r="SBU66" s="1349"/>
      <c r="SBV66" s="1349"/>
      <c r="SBW66" s="1349"/>
      <c r="SBX66" s="1349"/>
      <c r="SBY66" s="1349"/>
      <c r="SBZ66" s="1349"/>
      <c r="SCA66" s="1349"/>
      <c r="SCB66" s="1349"/>
      <c r="SCC66" s="1349"/>
      <c r="SCD66" s="1349"/>
      <c r="SCE66" s="1349"/>
      <c r="SCF66" s="1349"/>
      <c r="SCG66" s="1349"/>
      <c r="SCH66" s="1349"/>
      <c r="SCI66" s="1349"/>
      <c r="SCJ66" s="1349"/>
      <c r="SCK66" s="1349"/>
      <c r="SCL66" s="1349"/>
      <c r="SCM66" s="1349"/>
      <c r="SCN66" s="1349"/>
      <c r="SCO66" s="1349"/>
      <c r="SCP66" s="1349"/>
      <c r="SCQ66" s="1349"/>
      <c r="SCR66" s="1349"/>
      <c r="SCS66" s="1349"/>
      <c r="SCT66" s="1349"/>
      <c r="SCU66" s="1349"/>
      <c r="SCV66" s="1349"/>
      <c r="SCW66" s="1349"/>
      <c r="SCX66" s="1349"/>
      <c r="SCY66" s="1349"/>
      <c r="SCZ66" s="1349"/>
      <c r="SDA66" s="1349"/>
      <c r="SDB66" s="1349"/>
      <c r="SDC66" s="1349"/>
      <c r="SDD66" s="1349"/>
      <c r="SDE66" s="1349"/>
      <c r="SDF66" s="1349"/>
      <c r="SDG66" s="1349"/>
      <c r="SDH66" s="1349"/>
      <c r="SDI66" s="1349"/>
      <c r="SDJ66" s="1349"/>
      <c r="SDK66" s="1349"/>
      <c r="SDL66" s="1349"/>
      <c r="SDM66" s="1349"/>
      <c r="SDN66" s="1349"/>
      <c r="SDO66" s="1349"/>
      <c r="SDP66" s="1349"/>
      <c r="SDQ66" s="1349"/>
      <c r="SDR66" s="1349"/>
      <c r="SDS66" s="1349"/>
      <c r="SDT66" s="1349"/>
      <c r="SDU66" s="1349"/>
      <c r="SDV66" s="1349"/>
      <c r="SDW66" s="1349"/>
      <c r="SDX66" s="1349"/>
      <c r="SDY66" s="1349"/>
      <c r="SDZ66" s="1349"/>
      <c r="SEA66" s="1349"/>
      <c r="SEB66" s="1349"/>
      <c r="SEC66" s="1349"/>
      <c r="SED66" s="1349"/>
      <c r="SEE66" s="1349"/>
      <c r="SEF66" s="1349"/>
      <c r="SEG66" s="1349"/>
      <c r="SEH66" s="1349"/>
      <c r="SEI66" s="1349"/>
      <c r="SEJ66" s="1349"/>
      <c r="SEK66" s="1349"/>
      <c r="SEL66" s="1349"/>
      <c r="SEM66" s="1349"/>
      <c r="SEN66" s="1349"/>
      <c r="SEO66" s="1349"/>
      <c r="SEP66" s="1349"/>
      <c r="SEQ66" s="1349"/>
      <c r="SER66" s="1349"/>
      <c r="SES66" s="1349"/>
      <c r="SET66" s="1349"/>
      <c r="SEU66" s="1349"/>
      <c r="SEV66" s="1349"/>
      <c r="SEW66" s="1349"/>
      <c r="SEX66" s="1349"/>
      <c r="SEY66" s="1349"/>
      <c r="SEZ66" s="1349"/>
      <c r="SFA66" s="1349"/>
      <c r="SFB66" s="1349"/>
      <c r="SFC66" s="1349"/>
      <c r="SFD66" s="1349"/>
      <c r="SFE66" s="1349"/>
      <c r="SFF66" s="1349"/>
      <c r="SFG66" s="1349"/>
      <c r="SFH66" s="1349"/>
      <c r="SFI66" s="1349"/>
      <c r="SFJ66" s="1349"/>
      <c r="SFK66" s="1349"/>
      <c r="SFL66" s="1349"/>
      <c r="SFM66" s="1349"/>
      <c r="SFN66" s="1349"/>
      <c r="SFO66" s="1349"/>
      <c r="SFP66" s="1349"/>
      <c r="SFQ66" s="1349"/>
      <c r="SFR66" s="1349"/>
      <c r="SFS66" s="1349"/>
      <c r="SFT66" s="1349"/>
      <c r="SFU66" s="1349"/>
      <c r="SFV66" s="1349"/>
      <c r="SFW66" s="1349"/>
      <c r="SFX66" s="1349"/>
      <c r="SFY66" s="1349"/>
      <c r="SFZ66" s="1349"/>
      <c r="SGA66" s="1349"/>
      <c r="SGB66" s="1349"/>
      <c r="SGC66" s="1349"/>
      <c r="SGD66" s="1349"/>
      <c r="SGE66" s="1349"/>
      <c r="SGF66" s="1349"/>
      <c r="SGG66" s="1349"/>
      <c r="SGH66" s="1349"/>
      <c r="SGI66" s="1349"/>
      <c r="SGJ66" s="1349"/>
      <c r="SGK66" s="1349"/>
      <c r="SGL66" s="1349"/>
      <c r="SGM66" s="1349"/>
      <c r="SGN66" s="1349"/>
      <c r="SGO66" s="1349"/>
      <c r="SGP66" s="1349"/>
      <c r="SGQ66" s="1349"/>
      <c r="SGR66" s="1349"/>
      <c r="SGS66" s="1349"/>
      <c r="SGT66" s="1349"/>
      <c r="SGU66" s="1349"/>
      <c r="SGV66" s="1349"/>
      <c r="SGW66" s="1349"/>
      <c r="SGX66" s="1349"/>
      <c r="SGY66" s="1349"/>
      <c r="SGZ66" s="1349"/>
      <c r="SHA66" s="1349"/>
      <c r="SHB66" s="1349"/>
      <c r="SHC66" s="1349"/>
      <c r="SHD66" s="1349"/>
      <c r="SHE66" s="1349"/>
      <c r="SHF66" s="1349"/>
      <c r="SHG66" s="1349"/>
      <c r="SHH66" s="1349"/>
      <c r="SHI66" s="1349"/>
      <c r="SHJ66" s="1349"/>
      <c r="SHK66" s="1349"/>
      <c r="SHL66" s="1349"/>
      <c r="SHM66" s="1349"/>
      <c r="SHN66" s="1349"/>
      <c r="SHO66" s="1349"/>
      <c r="SHP66" s="1349"/>
      <c r="SHQ66" s="1349"/>
      <c r="SHR66" s="1349"/>
      <c r="SHS66" s="1349"/>
      <c r="SHT66" s="1349"/>
      <c r="SHU66" s="1349"/>
      <c r="SHV66" s="1349"/>
      <c r="SHW66" s="1349"/>
      <c r="SHX66" s="1349"/>
      <c r="SHY66" s="1349"/>
      <c r="SHZ66" s="1349"/>
      <c r="SIA66" s="1349"/>
      <c r="SIB66" s="1349"/>
      <c r="SIC66" s="1349"/>
      <c r="SID66" s="1349"/>
      <c r="SIE66" s="1349"/>
      <c r="SIF66" s="1349"/>
      <c r="SIG66" s="1349"/>
      <c r="SIH66" s="1349"/>
      <c r="SII66" s="1349"/>
      <c r="SIJ66" s="1349"/>
      <c r="SIK66" s="1349"/>
      <c r="SIL66" s="1349"/>
      <c r="SIM66" s="1349"/>
      <c r="SIN66" s="1349"/>
      <c r="SIO66" s="1349"/>
      <c r="SIP66" s="1349"/>
      <c r="SIQ66" s="1349"/>
      <c r="SIR66" s="1349"/>
      <c r="SIS66" s="1349"/>
      <c r="SIT66" s="1349"/>
      <c r="SIU66" s="1349"/>
      <c r="SIV66" s="1349"/>
      <c r="SIW66" s="1349"/>
      <c r="SIX66" s="1349"/>
      <c r="SIY66" s="1349"/>
      <c r="SIZ66" s="1349"/>
      <c r="SJA66" s="1349"/>
      <c r="SJB66" s="1349"/>
      <c r="SJC66" s="1349"/>
      <c r="SJD66" s="1349"/>
      <c r="SJE66" s="1349"/>
      <c r="SJF66" s="1349"/>
      <c r="SJG66" s="1349"/>
      <c r="SJH66" s="1349"/>
      <c r="SJI66" s="1349"/>
      <c r="SJJ66" s="1349"/>
      <c r="SJK66" s="1349"/>
      <c r="SJL66" s="1349"/>
      <c r="SJM66" s="1349"/>
      <c r="SJN66" s="1349"/>
      <c r="SJO66" s="1349"/>
      <c r="SJP66" s="1349"/>
      <c r="SJQ66" s="1349"/>
      <c r="SJR66" s="1349"/>
      <c r="SJS66" s="1349"/>
      <c r="SJT66" s="1349"/>
      <c r="SJU66" s="1349"/>
      <c r="SJV66" s="1349"/>
      <c r="SJW66" s="1349"/>
      <c r="SJX66" s="1349"/>
      <c r="SJY66" s="1349"/>
      <c r="SJZ66" s="1349"/>
      <c r="SKA66" s="1349"/>
      <c r="SKB66" s="1349"/>
      <c r="SKC66" s="1349"/>
      <c r="SKD66" s="1349"/>
      <c r="SKE66" s="1349"/>
      <c r="SKF66" s="1349"/>
      <c r="SKG66" s="1349"/>
      <c r="SKH66" s="1349"/>
      <c r="SKI66" s="1349"/>
      <c r="SKJ66" s="1349"/>
      <c r="SKK66" s="1349"/>
      <c r="SKL66" s="1349"/>
      <c r="SKM66" s="1349"/>
      <c r="SKN66" s="1349"/>
      <c r="SKO66" s="1349"/>
      <c r="SKP66" s="1349"/>
      <c r="SKQ66" s="1349"/>
      <c r="SKR66" s="1349"/>
      <c r="SKS66" s="1349"/>
      <c r="SKT66" s="1349"/>
      <c r="SKU66" s="1349"/>
      <c r="SKV66" s="1349"/>
      <c r="SKW66" s="1349"/>
      <c r="SKX66" s="1349"/>
      <c r="SKY66" s="1349"/>
      <c r="SKZ66" s="1349"/>
      <c r="SLA66" s="1349"/>
      <c r="SLB66" s="1349"/>
      <c r="SLC66" s="1349"/>
      <c r="SLD66" s="1349"/>
      <c r="SLE66" s="1349"/>
      <c r="SLF66" s="1349"/>
      <c r="SLG66" s="1349"/>
      <c r="SLH66" s="1349"/>
      <c r="SLI66" s="1349"/>
      <c r="SLJ66" s="1349"/>
      <c r="SLK66" s="1349"/>
      <c r="SLL66" s="1349"/>
      <c r="SLM66" s="1349"/>
      <c r="SLN66" s="1349"/>
      <c r="SLO66" s="1349"/>
      <c r="SLP66" s="1349"/>
      <c r="SLQ66" s="1349"/>
      <c r="SLR66" s="1349"/>
      <c r="SLS66" s="1349"/>
      <c r="SLT66" s="1349"/>
      <c r="SLU66" s="1349"/>
      <c r="SLV66" s="1349"/>
      <c r="SLW66" s="1349"/>
      <c r="SLX66" s="1349"/>
      <c r="SLY66" s="1349"/>
      <c r="SLZ66" s="1349"/>
      <c r="SMA66" s="1349"/>
      <c r="SMB66" s="1349"/>
      <c r="SMC66" s="1349"/>
      <c r="SMD66" s="1349"/>
      <c r="SME66" s="1349"/>
      <c r="SMF66" s="1349"/>
      <c r="SMG66" s="1349"/>
      <c r="SMH66" s="1349"/>
      <c r="SMI66" s="1349"/>
      <c r="SMJ66" s="1349"/>
      <c r="SMK66" s="1349"/>
      <c r="SML66" s="1349"/>
      <c r="SMM66" s="1349"/>
      <c r="SMN66" s="1349"/>
      <c r="SMO66" s="1349"/>
      <c r="SMP66" s="1349"/>
      <c r="SMQ66" s="1349"/>
      <c r="SMR66" s="1349"/>
      <c r="SMS66" s="1349"/>
      <c r="SMT66" s="1349"/>
      <c r="SMU66" s="1349"/>
      <c r="SMV66" s="1349"/>
      <c r="SMW66" s="1349"/>
      <c r="SMX66" s="1349"/>
      <c r="SMY66" s="1349"/>
      <c r="SMZ66" s="1349"/>
      <c r="SNA66" s="1349"/>
      <c r="SNB66" s="1349"/>
      <c r="SNC66" s="1349"/>
      <c r="SND66" s="1349"/>
      <c r="SNE66" s="1349"/>
      <c r="SNF66" s="1349"/>
      <c r="SNG66" s="1349"/>
      <c r="SNH66" s="1349"/>
      <c r="SNI66" s="1349"/>
      <c r="SNJ66" s="1349"/>
      <c r="SNK66" s="1349"/>
      <c r="SNL66" s="1349"/>
      <c r="SNM66" s="1349"/>
      <c r="SNN66" s="1349"/>
      <c r="SNO66" s="1349"/>
      <c r="SNP66" s="1349"/>
      <c r="SNQ66" s="1349"/>
      <c r="SNR66" s="1349"/>
      <c r="SNS66" s="1349"/>
      <c r="SNT66" s="1349"/>
      <c r="SNU66" s="1349"/>
      <c r="SNV66" s="1349"/>
      <c r="SNW66" s="1349"/>
      <c r="SNX66" s="1349"/>
      <c r="SNY66" s="1349"/>
      <c r="SNZ66" s="1349"/>
      <c r="SOA66" s="1349"/>
      <c r="SOB66" s="1349"/>
      <c r="SOC66" s="1349"/>
      <c r="SOD66" s="1349"/>
      <c r="SOE66" s="1349"/>
      <c r="SOF66" s="1349"/>
      <c r="SOG66" s="1349"/>
      <c r="SOH66" s="1349"/>
      <c r="SOI66" s="1349"/>
      <c r="SOJ66" s="1349"/>
      <c r="SOK66" s="1349"/>
      <c r="SOL66" s="1349"/>
      <c r="SOM66" s="1349"/>
      <c r="SON66" s="1349"/>
      <c r="SOO66" s="1349"/>
      <c r="SOP66" s="1349"/>
      <c r="SOQ66" s="1349"/>
      <c r="SOR66" s="1349"/>
      <c r="SOS66" s="1349"/>
      <c r="SOT66" s="1349"/>
      <c r="SOU66" s="1349"/>
      <c r="SOV66" s="1349"/>
      <c r="SOW66" s="1349"/>
      <c r="SOX66" s="1349"/>
      <c r="SOY66" s="1349"/>
      <c r="SOZ66" s="1349"/>
      <c r="SPA66" s="1349"/>
      <c r="SPB66" s="1349"/>
      <c r="SPC66" s="1349"/>
      <c r="SPD66" s="1349"/>
      <c r="SPE66" s="1349"/>
      <c r="SPF66" s="1349"/>
      <c r="SPG66" s="1349"/>
      <c r="SPH66" s="1349"/>
      <c r="SPI66" s="1349"/>
      <c r="SPJ66" s="1349"/>
      <c r="SPK66" s="1349"/>
      <c r="SPL66" s="1349"/>
      <c r="SPM66" s="1349"/>
      <c r="SPN66" s="1349"/>
      <c r="SPO66" s="1349"/>
      <c r="SPP66" s="1349"/>
      <c r="SPQ66" s="1349"/>
      <c r="SPR66" s="1349"/>
      <c r="SPS66" s="1349"/>
      <c r="SPT66" s="1349"/>
      <c r="SPU66" s="1349"/>
      <c r="SPV66" s="1349"/>
      <c r="SPW66" s="1349"/>
      <c r="SPX66" s="1349"/>
      <c r="SPY66" s="1349"/>
      <c r="SPZ66" s="1349"/>
      <c r="SQA66" s="1349"/>
      <c r="SQB66" s="1349"/>
      <c r="SQC66" s="1349"/>
      <c r="SQD66" s="1349"/>
      <c r="SQE66" s="1349"/>
      <c r="SQF66" s="1349"/>
      <c r="SQG66" s="1349"/>
      <c r="SQH66" s="1349"/>
      <c r="SQI66" s="1349"/>
      <c r="SQJ66" s="1349"/>
      <c r="SQK66" s="1349"/>
      <c r="SQL66" s="1349"/>
      <c r="SQM66" s="1349"/>
      <c r="SQN66" s="1349"/>
      <c r="SQO66" s="1349"/>
      <c r="SQP66" s="1349"/>
      <c r="SQQ66" s="1349"/>
      <c r="SQR66" s="1349"/>
      <c r="SQS66" s="1349"/>
      <c r="SQT66" s="1349"/>
      <c r="SQU66" s="1349"/>
      <c r="SQV66" s="1349"/>
      <c r="SQW66" s="1349"/>
      <c r="SQX66" s="1349"/>
      <c r="SQY66" s="1349"/>
      <c r="SQZ66" s="1349"/>
      <c r="SRA66" s="1349"/>
      <c r="SRB66" s="1349"/>
      <c r="SRC66" s="1349"/>
      <c r="SRD66" s="1349"/>
      <c r="SRE66" s="1349"/>
      <c r="SRF66" s="1349"/>
      <c r="SRG66" s="1349"/>
      <c r="SRH66" s="1349"/>
      <c r="SRI66" s="1349"/>
      <c r="SRJ66" s="1349"/>
      <c r="SRK66" s="1349"/>
      <c r="SRL66" s="1349"/>
      <c r="SRM66" s="1349"/>
      <c r="SRN66" s="1349"/>
      <c r="SRO66" s="1349"/>
      <c r="SRP66" s="1349"/>
      <c r="SRQ66" s="1349"/>
      <c r="SRR66" s="1349"/>
      <c r="SRS66" s="1349"/>
      <c r="SRT66" s="1349"/>
      <c r="SRU66" s="1349"/>
      <c r="SRV66" s="1349"/>
      <c r="SRW66" s="1349"/>
      <c r="SRX66" s="1349"/>
      <c r="SRY66" s="1349"/>
      <c r="SRZ66" s="1349"/>
      <c r="SSA66" s="1349"/>
      <c r="SSB66" s="1349"/>
      <c r="SSC66" s="1349"/>
      <c r="SSD66" s="1349"/>
      <c r="SSE66" s="1349"/>
      <c r="SSF66" s="1349"/>
      <c r="SSG66" s="1349"/>
      <c r="SSH66" s="1349"/>
      <c r="SSI66" s="1349"/>
      <c r="SSJ66" s="1349"/>
      <c r="SSK66" s="1349"/>
      <c r="SSL66" s="1349"/>
      <c r="SSM66" s="1349"/>
      <c r="SSN66" s="1349"/>
      <c r="SSO66" s="1349"/>
      <c r="SSP66" s="1349"/>
      <c r="SSQ66" s="1349"/>
      <c r="SSR66" s="1349"/>
      <c r="SSS66" s="1349"/>
      <c r="SST66" s="1349"/>
      <c r="SSU66" s="1349"/>
      <c r="SSV66" s="1349"/>
      <c r="SSW66" s="1349"/>
      <c r="SSX66" s="1349"/>
      <c r="SSY66" s="1349"/>
      <c r="SSZ66" s="1349"/>
      <c r="STA66" s="1349"/>
      <c r="STB66" s="1349"/>
      <c r="STC66" s="1349"/>
      <c r="STD66" s="1349"/>
      <c r="STE66" s="1349"/>
      <c r="STF66" s="1349"/>
      <c r="STG66" s="1349"/>
      <c r="STH66" s="1349"/>
      <c r="STI66" s="1349"/>
      <c r="STJ66" s="1349"/>
      <c r="STK66" s="1349"/>
      <c r="STL66" s="1349"/>
      <c r="STM66" s="1349"/>
      <c r="STN66" s="1349"/>
      <c r="STO66" s="1349"/>
      <c r="STP66" s="1349"/>
      <c r="STQ66" s="1349"/>
      <c r="STR66" s="1349"/>
      <c r="STS66" s="1349"/>
      <c r="STT66" s="1349"/>
      <c r="STU66" s="1349"/>
      <c r="STV66" s="1349"/>
      <c r="STW66" s="1349"/>
      <c r="STX66" s="1349"/>
      <c r="STY66" s="1349"/>
      <c r="STZ66" s="1349"/>
      <c r="SUA66" s="1349"/>
      <c r="SUB66" s="1349"/>
      <c r="SUC66" s="1349"/>
      <c r="SUD66" s="1349"/>
      <c r="SUE66" s="1349"/>
      <c r="SUF66" s="1349"/>
      <c r="SUG66" s="1349"/>
      <c r="SUH66" s="1349"/>
      <c r="SUI66" s="1349"/>
      <c r="SUJ66" s="1349"/>
      <c r="SUK66" s="1349"/>
      <c r="SUL66" s="1349"/>
      <c r="SUM66" s="1349"/>
      <c r="SUN66" s="1349"/>
      <c r="SUO66" s="1349"/>
      <c r="SUP66" s="1349"/>
      <c r="SUQ66" s="1349"/>
      <c r="SUR66" s="1349"/>
      <c r="SUS66" s="1349"/>
      <c r="SUT66" s="1349"/>
      <c r="SUU66" s="1349"/>
      <c r="SUV66" s="1349"/>
      <c r="SUW66" s="1349"/>
      <c r="SUX66" s="1349"/>
      <c r="SUY66" s="1349"/>
      <c r="SUZ66" s="1349"/>
      <c r="SVA66" s="1349"/>
      <c r="SVB66" s="1349"/>
      <c r="SVC66" s="1349"/>
      <c r="SVD66" s="1349"/>
      <c r="SVE66" s="1349"/>
      <c r="SVF66" s="1349"/>
      <c r="SVG66" s="1349"/>
      <c r="SVH66" s="1349"/>
      <c r="SVI66" s="1349"/>
      <c r="SVJ66" s="1349"/>
      <c r="SVK66" s="1349"/>
      <c r="SVL66" s="1349"/>
      <c r="SVM66" s="1349"/>
      <c r="SVN66" s="1349"/>
      <c r="SVO66" s="1349"/>
      <c r="SVP66" s="1349"/>
      <c r="SVQ66" s="1349"/>
      <c r="SVR66" s="1349"/>
      <c r="SVS66" s="1349"/>
      <c r="SVT66" s="1349"/>
      <c r="SVU66" s="1349"/>
      <c r="SVV66" s="1349"/>
      <c r="SVW66" s="1349"/>
      <c r="SVX66" s="1349"/>
      <c r="SVY66" s="1349"/>
      <c r="SVZ66" s="1349"/>
      <c r="SWA66" s="1349"/>
      <c r="SWB66" s="1349"/>
      <c r="SWC66" s="1349"/>
      <c r="SWD66" s="1349"/>
      <c r="SWE66" s="1349"/>
      <c r="SWF66" s="1349"/>
      <c r="SWG66" s="1349"/>
      <c r="SWH66" s="1349"/>
      <c r="SWI66" s="1349"/>
      <c r="SWJ66" s="1349"/>
      <c r="SWK66" s="1349"/>
      <c r="SWL66" s="1349"/>
      <c r="SWM66" s="1349"/>
      <c r="SWN66" s="1349"/>
      <c r="SWO66" s="1349"/>
      <c r="SWP66" s="1349"/>
      <c r="SWQ66" s="1349"/>
      <c r="SWR66" s="1349"/>
      <c r="SWS66" s="1349"/>
      <c r="SWT66" s="1349"/>
      <c r="SWU66" s="1349"/>
      <c r="SWV66" s="1349"/>
      <c r="SWW66" s="1349"/>
      <c r="SWX66" s="1349"/>
      <c r="SWY66" s="1349"/>
      <c r="SWZ66" s="1349"/>
      <c r="SXA66" s="1349"/>
      <c r="SXB66" s="1349"/>
      <c r="SXC66" s="1349"/>
      <c r="SXD66" s="1349"/>
      <c r="SXE66" s="1349"/>
      <c r="SXF66" s="1349"/>
      <c r="SXG66" s="1349"/>
      <c r="SXH66" s="1349"/>
      <c r="SXI66" s="1349"/>
      <c r="SXJ66" s="1349"/>
      <c r="SXK66" s="1349"/>
      <c r="SXL66" s="1349"/>
      <c r="SXM66" s="1349"/>
      <c r="SXN66" s="1349"/>
      <c r="SXO66" s="1349"/>
      <c r="SXP66" s="1349"/>
      <c r="SXQ66" s="1349"/>
      <c r="SXR66" s="1349"/>
      <c r="SXS66" s="1349"/>
      <c r="SXT66" s="1349"/>
      <c r="SXU66" s="1349"/>
      <c r="SXV66" s="1349"/>
      <c r="SXW66" s="1349"/>
      <c r="SXX66" s="1349"/>
      <c r="SXY66" s="1349"/>
      <c r="SXZ66" s="1349"/>
      <c r="SYA66" s="1349"/>
      <c r="SYB66" s="1349"/>
      <c r="SYC66" s="1349"/>
      <c r="SYD66" s="1349"/>
      <c r="SYE66" s="1349"/>
      <c r="SYF66" s="1349"/>
      <c r="SYG66" s="1349"/>
      <c r="SYH66" s="1349"/>
      <c r="SYI66" s="1349"/>
      <c r="SYJ66" s="1349"/>
      <c r="SYK66" s="1349"/>
      <c r="SYL66" s="1349"/>
      <c r="SYM66" s="1349"/>
      <c r="SYN66" s="1349"/>
      <c r="SYO66" s="1349"/>
      <c r="SYP66" s="1349"/>
      <c r="SYQ66" s="1349"/>
      <c r="SYR66" s="1349"/>
      <c r="SYS66" s="1349"/>
      <c r="SYT66" s="1349"/>
      <c r="SYU66" s="1349"/>
      <c r="SYV66" s="1349"/>
      <c r="SYW66" s="1349"/>
      <c r="SYX66" s="1349"/>
      <c r="SYY66" s="1349"/>
      <c r="SYZ66" s="1349"/>
      <c r="SZA66" s="1349"/>
      <c r="SZB66" s="1349"/>
      <c r="SZC66" s="1349"/>
      <c r="SZD66" s="1349"/>
      <c r="SZE66" s="1349"/>
      <c r="SZF66" s="1349"/>
      <c r="SZG66" s="1349"/>
      <c r="SZH66" s="1349"/>
      <c r="SZI66" s="1349"/>
      <c r="SZJ66" s="1349"/>
      <c r="SZK66" s="1349"/>
      <c r="SZL66" s="1349"/>
      <c r="SZM66" s="1349"/>
      <c r="SZN66" s="1349"/>
      <c r="SZO66" s="1349"/>
      <c r="SZP66" s="1349"/>
      <c r="SZQ66" s="1349"/>
      <c r="SZR66" s="1349"/>
      <c r="SZS66" s="1349"/>
      <c r="SZT66" s="1349"/>
      <c r="SZU66" s="1349"/>
      <c r="SZV66" s="1349"/>
      <c r="SZW66" s="1349"/>
      <c r="SZX66" s="1349"/>
      <c r="SZY66" s="1349"/>
      <c r="SZZ66" s="1349"/>
      <c r="TAA66" s="1349"/>
      <c r="TAB66" s="1349"/>
      <c r="TAC66" s="1349"/>
      <c r="TAD66" s="1349"/>
      <c r="TAE66" s="1349"/>
      <c r="TAF66" s="1349"/>
      <c r="TAG66" s="1349"/>
      <c r="TAH66" s="1349"/>
      <c r="TAI66" s="1349"/>
      <c r="TAJ66" s="1349"/>
      <c r="TAK66" s="1349"/>
      <c r="TAL66" s="1349"/>
      <c r="TAM66" s="1349"/>
      <c r="TAN66" s="1349"/>
      <c r="TAO66" s="1349"/>
      <c r="TAP66" s="1349"/>
      <c r="TAQ66" s="1349"/>
      <c r="TAR66" s="1349"/>
      <c r="TAS66" s="1349"/>
      <c r="TAT66" s="1349"/>
      <c r="TAU66" s="1349"/>
      <c r="TAV66" s="1349"/>
      <c r="TAW66" s="1349"/>
      <c r="TAX66" s="1349"/>
      <c r="TAY66" s="1349"/>
      <c r="TAZ66" s="1349"/>
      <c r="TBA66" s="1349"/>
      <c r="TBB66" s="1349"/>
      <c r="TBC66" s="1349"/>
      <c r="TBD66" s="1349"/>
      <c r="TBE66" s="1349"/>
      <c r="TBF66" s="1349"/>
      <c r="TBG66" s="1349"/>
      <c r="TBH66" s="1349"/>
      <c r="TBI66" s="1349"/>
      <c r="TBJ66" s="1349"/>
      <c r="TBK66" s="1349"/>
      <c r="TBL66" s="1349"/>
      <c r="TBM66" s="1349"/>
      <c r="TBN66" s="1349"/>
      <c r="TBO66" s="1349"/>
      <c r="TBP66" s="1349"/>
      <c r="TBQ66" s="1349"/>
      <c r="TBR66" s="1349"/>
      <c r="TBS66" s="1349"/>
      <c r="TBT66" s="1349"/>
      <c r="TBU66" s="1349"/>
      <c r="TBV66" s="1349"/>
      <c r="TBW66" s="1349"/>
      <c r="TBX66" s="1349"/>
      <c r="TBY66" s="1349"/>
      <c r="TBZ66" s="1349"/>
      <c r="TCA66" s="1349"/>
      <c r="TCB66" s="1349"/>
      <c r="TCC66" s="1349"/>
      <c r="TCD66" s="1349"/>
      <c r="TCE66" s="1349"/>
      <c r="TCF66" s="1349"/>
      <c r="TCG66" s="1349"/>
      <c r="TCH66" s="1349"/>
      <c r="TCI66" s="1349"/>
      <c r="TCJ66" s="1349"/>
      <c r="TCK66" s="1349"/>
      <c r="TCL66" s="1349"/>
      <c r="TCM66" s="1349"/>
      <c r="TCN66" s="1349"/>
      <c r="TCO66" s="1349"/>
      <c r="TCP66" s="1349"/>
      <c r="TCQ66" s="1349"/>
      <c r="TCR66" s="1349"/>
      <c r="TCS66" s="1349"/>
      <c r="TCT66" s="1349"/>
      <c r="TCU66" s="1349"/>
      <c r="TCV66" s="1349"/>
      <c r="TCW66" s="1349"/>
      <c r="TCX66" s="1349"/>
      <c r="TCY66" s="1349"/>
      <c r="TCZ66" s="1349"/>
      <c r="TDA66" s="1349"/>
      <c r="TDB66" s="1349"/>
      <c r="TDC66" s="1349"/>
      <c r="TDD66" s="1349"/>
      <c r="TDE66" s="1349"/>
      <c r="TDF66" s="1349"/>
      <c r="TDG66" s="1349"/>
      <c r="TDH66" s="1349"/>
      <c r="TDI66" s="1349"/>
      <c r="TDJ66" s="1349"/>
      <c r="TDK66" s="1349"/>
      <c r="TDL66" s="1349"/>
      <c r="TDM66" s="1349"/>
      <c r="TDN66" s="1349"/>
      <c r="TDO66" s="1349"/>
      <c r="TDP66" s="1349"/>
      <c r="TDQ66" s="1349"/>
      <c r="TDR66" s="1349"/>
      <c r="TDS66" s="1349"/>
      <c r="TDT66" s="1349"/>
      <c r="TDU66" s="1349"/>
      <c r="TDV66" s="1349"/>
      <c r="TDW66" s="1349"/>
      <c r="TDX66" s="1349"/>
      <c r="TDY66" s="1349"/>
      <c r="TDZ66" s="1349"/>
      <c r="TEA66" s="1349"/>
      <c r="TEB66" s="1349"/>
      <c r="TEC66" s="1349"/>
      <c r="TED66" s="1349"/>
      <c r="TEE66" s="1349"/>
      <c r="TEF66" s="1349"/>
      <c r="TEG66" s="1349"/>
      <c r="TEH66" s="1349"/>
      <c r="TEI66" s="1349"/>
      <c r="TEJ66" s="1349"/>
      <c r="TEK66" s="1349"/>
      <c r="TEL66" s="1349"/>
      <c r="TEM66" s="1349"/>
      <c r="TEN66" s="1349"/>
      <c r="TEO66" s="1349"/>
      <c r="TEP66" s="1349"/>
      <c r="TEQ66" s="1349"/>
      <c r="TER66" s="1349"/>
      <c r="TES66" s="1349"/>
      <c r="TET66" s="1349"/>
      <c r="TEU66" s="1349"/>
      <c r="TEV66" s="1349"/>
      <c r="TEW66" s="1349"/>
      <c r="TEX66" s="1349"/>
      <c r="TEY66" s="1349"/>
      <c r="TEZ66" s="1349"/>
      <c r="TFA66" s="1349"/>
      <c r="TFB66" s="1349"/>
      <c r="TFC66" s="1349"/>
      <c r="TFD66" s="1349"/>
      <c r="TFE66" s="1349"/>
      <c r="TFF66" s="1349"/>
      <c r="TFG66" s="1349"/>
      <c r="TFH66" s="1349"/>
      <c r="TFI66" s="1349"/>
      <c r="TFJ66" s="1349"/>
      <c r="TFK66" s="1349"/>
      <c r="TFL66" s="1349"/>
      <c r="TFM66" s="1349"/>
      <c r="TFN66" s="1349"/>
      <c r="TFO66" s="1349"/>
      <c r="TFP66" s="1349"/>
      <c r="TFQ66" s="1349"/>
      <c r="TFR66" s="1349"/>
      <c r="TFS66" s="1349"/>
      <c r="TFT66" s="1349"/>
      <c r="TFU66" s="1349"/>
      <c r="TFV66" s="1349"/>
      <c r="TFW66" s="1349"/>
      <c r="TFX66" s="1349"/>
      <c r="TFY66" s="1349"/>
      <c r="TFZ66" s="1349"/>
      <c r="TGA66" s="1349"/>
      <c r="TGB66" s="1349"/>
      <c r="TGC66" s="1349"/>
      <c r="TGD66" s="1349"/>
      <c r="TGE66" s="1349"/>
      <c r="TGF66" s="1349"/>
      <c r="TGG66" s="1349"/>
      <c r="TGH66" s="1349"/>
      <c r="TGI66" s="1349"/>
      <c r="TGJ66" s="1349"/>
      <c r="TGK66" s="1349"/>
      <c r="TGL66" s="1349"/>
      <c r="TGM66" s="1349"/>
      <c r="TGN66" s="1349"/>
      <c r="TGO66" s="1349"/>
      <c r="TGP66" s="1349"/>
      <c r="TGQ66" s="1349"/>
      <c r="TGR66" s="1349"/>
      <c r="TGS66" s="1349"/>
      <c r="TGT66" s="1349"/>
      <c r="TGU66" s="1349"/>
      <c r="TGV66" s="1349"/>
      <c r="TGW66" s="1349"/>
      <c r="TGX66" s="1349"/>
      <c r="TGY66" s="1349"/>
      <c r="TGZ66" s="1349"/>
      <c r="THA66" s="1349"/>
      <c r="THB66" s="1349"/>
      <c r="THC66" s="1349"/>
      <c r="THD66" s="1349"/>
      <c r="THE66" s="1349"/>
      <c r="THF66" s="1349"/>
      <c r="THG66" s="1349"/>
      <c r="THH66" s="1349"/>
      <c r="THI66" s="1349"/>
      <c r="THJ66" s="1349"/>
      <c r="THK66" s="1349"/>
      <c r="THL66" s="1349"/>
      <c r="THM66" s="1349"/>
      <c r="THN66" s="1349"/>
      <c r="THO66" s="1349"/>
      <c r="THP66" s="1349"/>
      <c r="THQ66" s="1349"/>
      <c r="THR66" s="1349"/>
      <c r="THS66" s="1349"/>
      <c r="THT66" s="1349"/>
      <c r="THU66" s="1349"/>
      <c r="THV66" s="1349"/>
      <c r="THW66" s="1349"/>
      <c r="THX66" s="1349"/>
      <c r="THY66" s="1349"/>
      <c r="THZ66" s="1349"/>
      <c r="TIA66" s="1349"/>
      <c r="TIB66" s="1349"/>
      <c r="TIC66" s="1349"/>
      <c r="TID66" s="1349"/>
      <c r="TIE66" s="1349"/>
      <c r="TIF66" s="1349"/>
      <c r="TIG66" s="1349"/>
      <c r="TIH66" s="1349"/>
      <c r="TII66" s="1349"/>
      <c r="TIJ66" s="1349"/>
      <c r="TIK66" s="1349"/>
      <c r="TIL66" s="1349"/>
      <c r="TIM66" s="1349"/>
      <c r="TIN66" s="1349"/>
      <c r="TIO66" s="1349"/>
      <c r="TIP66" s="1349"/>
      <c r="TIQ66" s="1349"/>
      <c r="TIR66" s="1349"/>
      <c r="TIS66" s="1349"/>
      <c r="TIT66" s="1349"/>
      <c r="TIU66" s="1349"/>
      <c r="TIV66" s="1349"/>
      <c r="TIW66" s="1349"/>
      <c r="TIX66" s="1349"/>
      <c r="TIY66" s="1349"/>
      <c r="TIZ66" s="1349"/>
      <c r="TJA66" s="1349"/>
      <c r="TJB66" s="1349"/>
      <c r="TJC66" s="1349"/>
      <c r="TJD66" s="1349"/>
      <c r="TJE66" s="1349"/>
      <c r="TJF66" s="1349"/>
      <c r="TJG66" s="1349"/>
      <c r="TJH66" s="1349"/>
      <c r="TJI66" s="1349"/>
      <c r="TJJ66" s="1349"/>
      <c r="TJK66" s="1349"/>
      <c r="TJL66" s="1349"/>
      <c r="TJM66" s="1349"/>
      <c r="TJN66" s="1349"/>
      <c r="TJO66" s="1349"/>
      <c r="TJP66" s="1349"/>
      <c r="TJQ66" s="1349"/>
      <c r="TJR66" s="1349"/>
      <c r="TJS66" s="1349"/>
      <c r="TJT66" s="1349"/>
      <c r="TJU66" s="1349"/>
      <c r="TJV66" s="1349"/>
      <c r="TJW66" s="1349"/>
      <c r="TJX66" s="1349"/>
      <c r="TJY66" s="1349"/>
      <c r="TJZ66" s="1349"/>
      <c r="TKA66" s="1349"/>
      <c r="TKB66" s="1349"/>
      <c r="TKC66" s="1349"/>
      <c r="TKD66" s="1349"/>
      <c r="TKE66" s="1349"/>
      <c r="TKF66" s="1349"/>
      <c r="TKG66" s="1349"/>
      <c r="TKH66" s="1349"/>
      <c r="TKI66" s="1349"/>
      <c r="TKJ66" s="1349"/>
      <c r="TKK66" s="1349"/>
      <c r="TKL66" s="1349"/>
      <c r="TKM66" s="1349"/>
      <c r="TKN66" s="1349"/>
      <c r="TKO66" s="1349"/>
      <c r="TKP66" s="1349"/>
      <c r="TKQ66" s="1349"/>
      <c r="TKR66" s="1349"/>
      <c r="TKS66" s="1349"/>
      <c r="TKT66" s="1349"/>
      <c r="TKU66" s="1349"/>
      <c r="TKV66" s="1349"/>
      <c r="TKW66" s="1349"/>
      <c r="TKX66" s="1349"/>
      <c r="TKY66" s="1349"/>
      <c r="TKZ66" s="1349"/>
      <c r="TLA66" s="1349"/>
      <c r="TLB66" s="1349"/>
      <c r="TLC66" s="1349"/>
      <c r="TLD66" s="1349"/>
      <c r="TLE66" s="1349"/>
      <c r="TLF66" s="1349"/>
      <c r="TLG66" s="1349"/>
      <c r="TLH66" s="1349"/>
      <c r="TLI66" s="1349"/>
      <c r="TLJ66" s="1349"/>
      <c r="TLK66" s="1349"/>
      <c r="TLL66" s="1349"/>
      <c r="TLM66" s="1349"/>
      <c r="TLN66" s="1349"/>
      <c r="TLO66" s="1349"/>
      <c r="TLP66" s="1349"/>
      <c r="TLQ66" s="1349"/>
      <c r="TLR66" s="1349"/>
      <c r="TLS66" s="1349"/>
      <c r="TLT66" s="1349"/>
      <c r="TLU66" s="1349"/>
      <c r="TLV66" s="1349"/>
      <c r="TLW66" s="1349"/>
      <c r="TLX66" s="1349"/>
      <c r="TLY66" s="1349"/>
      <c r="TLZ66" s="1349"/>
      <c r="TMA66" s="1349"/>
      <c r="TMB66" s="1349"/>
      <c r="TMC66" s="1349"/>
      <c r="TMD66" s="1349"/>
      <c r="TME66" s="1349"/>
      <c r="TMF66" s="1349"/>
      <c r="TMG66" s="1349"/>
      <c r="TMH66" s="1349"/>
      <c r="TMI66" s="1349"/>
      <c r="TMJ66" s="1349"/>
      <c r="TMK66" s="1349"/>
      <c r="TML66" s="1349"/>
      <c r="TMM66" s="1349"/>
      <c r="TMN66" s="1349"/>
      <c r="TMO66" s="1349"/>
      <c r="TMP66" s="1349"/>
      <c r="TMQ66" s="1349"/>
      <c r="TMR66" s="1349"/>
      <c r="TMS66" s="1349"/>
      <c r="TMT66" s="1349"/>
      <c r="TMU66" s="1349"/>
      <c r="TMV66" s="1349"/>
      <c r="TMW66" s="1349"/>
      <c r="TMX66" s="1349"/>
      <c r="TMY66" s="1349"/>
      <c r="TMZ66" s="1349"/>
      <c r="TNA66" s="1349"/>
      <c r="TNB66" s="1349"/>
      <c r="TNC66" s="1349"/>
      <c r="TND66" s="1349"/>
      <c r="TNE66" s="1349"/>
      <c r="TNF66" s="1349"/>
      <c r="TNG66" s="1349"/>
      <c r="TNH66" s="1349"/>
      <c r="TNI66" s="1349"/>
      <c r="TNJ66" s="1349"/>
      <c r="TNK66" s="1349"/>
      <c r="TNL66" s="1349"/>
      <c r="TNM66" s="1349"/>
      <c r="TNN66" s="1349"/>
      <c r="TNO66" s="1349"/>
      <c r="TNP66" s="1349"/>
      <c r="TNQ66" s="1349"/>
      <c r="TNR66" s="1349"/>
      <c r="TNS66" s="1349"/>
      <c r="TNT66" s="1349"/>
      <c r="TNU66" s="1349"/>
      <c r="TNV66" s="1349"/>
      <c r="TNW66" s="1349"/>
      <c r="TNX66" s="1349"/>
      <c r="TNY66" s="1349"/>
      <c r="TNZ66" s="1349"/>
      <c r="TOA66" s="1349"/>
      <c r="TOB66" s="1349"/>
      <c r="TOC66" s="1349"/>
      <c r="TOD66" s="1349"/>
      <c r="TOE66" s="1349"/>
      <c r="TOF66" s="1349"/>
      <c r="TOG66" s="1349"/>
      <c r="TOH66" s="1349"/>
      <c r="TOI66" s="1349"/>
      <c r="TOJ66" s="1349"/>
      <c r="TOK66" s="1349"/>
      <c r="TOL66" s="1349"/>
      <c r="TOM66" s="1349"/>
      <c r="TON66" s="1349"/>
      <c r="TOO66" s="1349"/>
      <c r="TOP66" s="1349"/>
      <c r="TOQ66" s="1349"/>
      <c r="TOR66" s="1349"/>
      <c r="TOS66" s="1349"/>
      <c r="TOT66" s="1349"/>
      <c r="TOU66" s="1349"/>
      <c r="TOV66" s="1349"/>
      <c r="TOW66" s="1349"/>
      <c r="TOX66" s="1349"/>
      <c r="TOY66" s="1349"/>
      <c r="TOZ66" s="1349"/>
      <c r="TPA66" s="1349"/>
      <c r="TPB66" s="1349"/>
      <c r="TPC66" s="1349"/>
      <c r="TPD66" s="1349"/>
      <c r="TPE66" s="1349"/>
      <c r="TPF66" s="1349"/>
      <c r="TPG66" s="1349"/>
      <c r="TPH66" s="1349"/>
      <c r="TPI66" s="1349"/>
      <c r="TPJ66" s="1349"/>
      <c r="TPK66" s="1349"/>
      <c r="TPL66" s="1349"/>
      <c r="TPM66" s="1349"/>
      <c r="TPN66" s="1349"/>
      <c r="TPO66" s="1349"/>
      <c r="TPP66" s="1349"/>
      <c r="TPQ66" s="1349"/>
      <c r="TPR66" s="1349"/>
      <c r="TPS66" s="1349"/>
      <c r="TPT66" s="1349"/>
      <c r="TPU66" s="1349"/>
      <c r="TPV66" s="1349"/>
      <c r="TPW66" s="1349"/>
      <c r="TPX66" s="1349"/>
      <c r="TPY66" s="1349"/>
      <c r="TPZ66" s="1349"/>
      <c r="TQA66" s="1349"/>
      <c r="TQB66" s="1349"/>
      <c r="TQC66" s="1349"/>
      <c r="TQD66" s="1349"/>
      <c r="TQE66" s="1349"/>
      <c r="TQF66" s="1349"/>
      <c r="TQG66" s="1349"/>
      <c r="TQH66" s="1349"/>
      <c r="TQI66" s="1349"/>
      <c r="TQJ66" s="1349"/>
      <c r="TQK66" s="1349"/>
      <c r="TQL66" s="1349"/>
      <c r="TQM66" s="1349"/>
      <c r="TQN66" s="1349"/>
      <c r="TQO66" s="1349"/>
      <c r="TQP66" s="1349"/>
      <c r="TQQ66" s="1349"/>
      <c r="TQR66" s="1349"/>
      <c r="TQS66" s="1349"/>
      <c r="TQT66" s="1349"/>
      <c r="TQU66" s="1349"/>
      <c r="TQV66" s="1349"/>
      <c r="TQW66" s="1349"/>
      <c r="TQX66" s="1349"/>
      <c r="TQY66" s="1349"/>
      <c r="TQZ66" s="1349"/>
      <c r="TRA66" s="1349"/>
      <c r="TRB66" s="1349"/>
      <c r="TRC66" s="1349"/>
      <c r="TRD66" s="1349"/>
      <c r="TRE66" s="1349"/>
      <c r="TRF66" s="1349"/>
      <c r="TRG66" s="1349"/>
      <c r="TRH66" s="1349"/>
      <c r="TRI66" s="1349"/>
      <c r="TRJ66" s="1349"/>
      <c r="TRK66" s="1349"/>
      <c r="TRL66" s="1349"/>
      <c r="TRM66" s="1349"/>
      <c r="TRN66" s="1349"/>
      <c r="TRO66" s="1349"/>
      <c r="TRP66" s="1349"/>
      <c r="TRQ66" s="1349"/>
      <c r="TRR66" s="1349"/>
      <c r="TRS66" s="1349"/>
      <c r="TRT66" s="1349"/>
      <c r="TRU66" s="1349"/>
      <c r="TRV66" s="1349"/>
      <c r="TRW66" s="1349"/>
      <c r="TRX66" s="1349"/>
      <c r="TRY66" s="1349"/>
      <c r="TRZ66" s="1349"/>
      <c r="TSA66" s="1349"/>
      <c r="TSB66" s="1349"/>
      <c r="TSC66" s="1349"/>
      <c r="TSD66" s="1349"/>
      <c r="TSE66" s="1349"/>
      <c r="TSF66" s="1349"/>
      <c r="TSG66" s="1349"/>
      <c r="TSH66" s="1349"/>
      <c r="TSI66" s="1349"/>
      <c r="TSJ66" s="1349"/>
      <c r="TSK66" s="1349"/>
      <c r="TSL66" s="1349"/>
      <c r="TSM66" s="1349"/>
      <c r="TSN66" s="1349"/>
      <c r="TSO66" s="1349"/>
      <c r="TSP66" s="1349"/>
      <c r="TSQ66" s="1349"/>
      <c r="TSR66" s="1349"/>
      <c r="TSS66" s="1349"/>
      <c r="TST66" s="1349"/>
      <c r="TSU66" s="1349"/>
      <c r="TSV66" s="1349"/>
      <c r="TSW66" s="1349"/>
      <c r="TSX66" s="1349"/>
      <c r="TSY66" s="1349"/>
      <c r="TSZ66" s="1349"/>
      <c r="TTA66" s="1349"/>
      <c r="TTB66" s="1349"/>
      <c r="TTC66" s="1349"/>
      <c r="TTD66" s="1349"/>
      <c r="TTE66" s="1349"/>
      <c r="TTF66" s="1349"/>
      <c r="TTG66" s="1349"/>
      <c r="TTH66" s="1349"/>
      <c r="TTI66" s="1349"/>
      <c r="TTJ66" s="1349"/>
      <c r="TTK66" s="1349"/>
      <c r="TTL66" s="1349"/>
      <c r="TTM66" s="1349"/>
      <c r="TTN66" s="1349"/>
      <c r="TTO66" s="1349"/>
      <c r="TTP66" s="1349"/>
      <c r="TTQ66" s="1349"/>
      <c r="TTR66" s="1349"/>
      <c r="TTS66" s="1349"/>
      <c r="TTT66" s="1349"/>
      <c r="TTU66" s="1349"/>
      <c r="TTV66" s="1349"/>
      <c r="TTW66" s="1349"/>
      <c r="TTX66" s="1349"/>
      <c r="TTY66" s="1349"/>
      <c r="TTZ66" s="1349"/>
      <c r="TUA66" s="1349"/>
      <c r="TUB66" s="1349"/>
      <c r="TUC66" s="1349"/>
      <c r="TUD66" s="1349"/>
      <c r="TUE66" s="1349"/>
      <c r="TUF66" s="1349"/>
      <c r="TUG66" s="1349"/>
      <c r="TUH66" s="1349"/>
      <c r="TUI66" s="1349"/>
      <c r="TUJ66" s="1349"/>
      <c r="TUK66" s="1349"/>
      <c r="TUL66" s="1349"/>
      <c r="TUM66" s="1349"/>
      <c r="TUN66" s="1349"/>
      <c r="TUO66" s="1349"/>
      <c r="TUP66" s="1349"/>
      <c r="TUQ66" s="1349"/>
      <c r="TUR66" s="1349"/>
      <c r="TUS66" s="1349"/>
      <c r="TUT66" s="1349"/>
      <c r="TUU66" s="1349"/>
      <c r="TUV66" s="1349"/>
      <c r="TUW66" s="1349"/>
      <c r="TUX66" s="1349"/>
      <c r="TUY66" s="1349"/>
      <c r="TUZ66" s="1349"/>
      <c r="TVA66" s="1349"/>
      <c r="TVB66" s="1349"/>
      <c r="TVC66" s="1349"/>
      <c r="TVD66" s="1349"/>
      <c r="TVE66" s="1349"/>
      <c r="TVF66" s="1349"/>
      <c r="TVG66" s="1349"/>
      <c r="TVH66" s="1349"/>
      <c r="TVI66" s="1349"/>
      <c r="TVJ66" s="1349"/>
      <c r="TVK66" s="1349"/>
      <c r="TVL66" s="1349"/>
      <c r="TVM66" s="1349"/>
      <c r="TVN66" s="1349"/>
      <c r="TVO66" s="1349"/>
      <c r="TVP66" s="1349"/>
      <c r="TVQ66" s="1349"/>
      <c r="TVR66" s="1349"/>
      <c r="TVS66" s="1349"/>
      <c r="TVT66" s="1349"/>
      <c r="TVU66" s="1349"/>
      <c r="TVV66" s="1349"/>
      <c r="TVW66" s="1349"/>
      <c r="TVX66" s="1349"/>
      <c r="TVY66" s="1349"/>
      <c r="TVZ66" s="1349"/>
      <c r="TWA66" s="1349"/>
      <c r="TWB66" s="1349"/>
      <c r="TWC66" s="1349"/>
      <c r="TWD66" s="1349"/>
      <c r="TWE66" s="1349"/>
      <c r="TWF66" s="1349"/>
      <c r="TWG66" s="1349"/>
      <c r="TWH66" s="1349"/>
      <c r="TWI66" s="1349"/>
      <c r="TWJ66" s="1349"/>
      <c r="TWK66" s="1349"/>
      <c r="TWL66" s="1349"/>
      <c r="TWM66" s="1349"/>
      <c r="TWN66" s="1349"/>
      <c r="TWO66" s="1349"/>
      <c r="TWP66" s="1349"/>
      <c r="TWQ66" s="1349"/>
      <c r="TWR66" s="1349"/>
      <c r="TWS66" s="1349"/>
      <c r="TWT66" s="1349"/>
      <c r="TWU66" s="1349"/>
      <c r="TWV66" s="1349"/>
      <c r="TWW66" s="1349"/>
      <c r="TWX66" s="1349"/>
      <c r="TWY66" s="1349"/>
      <c r="TWZ66" s="1349"/>
      <c r="TXA66" s="1349"/>
      <c r="TXB66" s="1349"/>
      <c r="TXC66" s="1349"/>
      <c r="TXD66" s="1349"/>
      <c r="TXE66" s="1349"/>
      <c r="TXF66" s="1349"/>
      <c r="TXG66" s="1349"/>
      <c r="TXH66" s="1349"/>
      <c r="TXI66" s="1349"/>
      <c r="TXJ66" s="1349"/>
      <c r="TXK66" s="1349"/>
      <c r="TXL66" s="1349"/>
      <c r="TXM66" s="1349"/>
      <c r="TXN66" s="1349"/>
      <c r="TXO66" s="1349"/>
      <c r="TXP66" s="1349"/>
      <c r="TXQ66" s="1349"/>
      <c r="TXR66" s="1349"/>
      <c r="TXS66" s="1349"/>
      <c r="TXT66" s="1349"/>
      <c r="TXU66" s="1349"/>
      <c r="TXV66" s="1349"/>
      <c r="TXW66" s="1349"/>
      <c r="TXX66" s="1349"/>
      <c r="TXY66" s="1349"/>
      <c r="TXZ66" s="1349"/>
      <c r="TYA66" s="1349"/>
      <c r="TYB66" s="1349"/>
      <c r="TYC66" s="1349"/>
      <c r="TYD66" s="1349"/>
      <c r="TYE66" s="1349"/>
      <c r="TYF66" s="1349"/>
      <c r="TYG66" s="1349"/>
      <c r="TYH66" s="1349"/>
      <c r="TYI66" s="1349"/>
      <c r="TYJ66" s="1349"/>
      <c r="TYK66" s="1349"/>
      <c r="TYL66" s="1349"/>
      <c r="TYM66" s="1349"/>
      <c r="TYN66" s="1349"/>
      <c r="TYO66" s="1349"/>
      <c r="TYP66" s="1349"/>
      <c r="TYQ66" s="1349"/>
      <c r="TYR66" s="1349"/>
      <c r="TYS66" s="1349"/>
      <c r="TYT66" s="1349"/>
      <c r="TYU66" s="1349"/>
      <c r="TYV66" s="1349"/>
      <c r="TYW66" s="1349"/>
      <c r="TYX66" s="1349"/>
      <c r="TYY66" s="1349"/>
      <c r="TYZ66" s="1349"/>
      <c r="TZA66" s="1349"/>
      <c r="TZB66" s="1349"/>
      <c r="TZC66" s="1349"/>
      <c r="TZD66" s="1349"/>
      <c r="TZE66" s="1349"/>
      <c r="TZF66" s="1349"/>
      <c r="TZG66" s="1349"/>
      <c r="TZH66" s="1349"/>
      <c r="TZI66" s="1349"/>
      <c r="TZJ66" s="1349"/>
      <c r="TZK66" s="1349"/>
      <c r="TZL66" s="1349"/>
      <c r="TZM66" s="1349"/>
      <c r="TZN66" s="1349"/>
      <c r="TZO66" s="1349"/>
      <c r="TZP66" s="1349"/>
      <c r="TZQ66" s="1349"/>
      <c r="TZR66" s="1349"/>
      <c r="TZS66" s="1349"/>
      <c r="TZT66" s="1349"/>
      <c r="TZU66" s="1349"/>
      <c r="TZV66" s="1349"/>
      <c r="TZW66" s="1349"/>
      <c r="TZX66" s="1349"/>
      <c r="TZY66" s="1349"/>
      <c r="TZZ66" s="1349"/>
      <c r="UAA66" s="1349"/>
      <c r="UAB66" s="1349"/>
      <c r="UAC66" s="1349"/>
      <c r="UAD66" s="1349"/>
      <c r="UAE66" s="1349"/>
      <c r="UAF66" s="1349"/>
      <c r="UAG66" s="1349"/>
      <c r="UAH66" s="1349"/>
      <c r="UAI66" s="1349"/>
      <c r="UAJ66" s="1349"/>
      <c r="UAK66" s="1349"/>
      <c r="UAL66" s="1349"/>
      <c r="UAM66" s="1349"/>
      <c r="UAN66" s="1349"/>
      <c r="UAO66" s="1349"/>
      <c r="UAP66" s="1349"/>
      <c r="UAQ66" s="1349"/>
      <c r="UAR66" s="1349"/>
      <c r="UAS66" s="1349"/>
      <c r="UAT66" s="1349"/>
      <c r="UAU66" s="1349"/>
      <c r="UAV66" s="1349"/>
      <c r="UAW66" s="1349"/>
      <c r="UAX66" s="1349"/>
      <c r="UAY66" s="1349"/>
      <c r="UAZ66" s="1349"/>
      <c r="UBA66" s="1349"/>
      <c r="UBB66" s="1349"/>
      <c r="UBC66" s="1349"/>
      <c r="UBD66" s="1349"/>
      <c r="UBE66" s="1349"/>
      <c r="UBF66" s="1349"/>
      <c r="UBG66" s="1349"/>
      <c r="UBH66" s="1349"/>
      <c r="UBI66" s="1349"/>
      <c r="UBJ66" s="1349"/>
      <c r="UBK66" s="1349"/>
      <c r="UBL66" s="1349"/>
      <c r="UBM66" s="1349"/>
      <c r="UBN66" s="1349"/>
      <c r="UBO66" s="1349"/>
      <c r="UBP66" s="1349"/>
      <c r="UBQ66" s="1349"/>
      <c r="UBR66" s="1349"/>
      <c r="UBS66" s="1349"/>
      <c r="UBT66" s="1349"/>
      <c r="UBU66" s="1349"/>
      <c r="UBV66" s="1349"/>
      <c r="UBW66" s="1349"/>
      <c r="UBX66" s="1349"/>
      <c r="UBY66" s="1349"/>
      <c r="UBZ66" s="1349"/>
      <c r="UCA66" s="1349"/>
      <c r="UCB66" s="1349"/>
      <c r="UCC66" s="1349"/>
      <c r="UCD66" s="1349"/>
      <c r="UCE66" s="1349"/>
      <c r="UCF66" s="1349"/>
      <c r="UCG66" s="1349"/>
      <c r="UCH66" s="1349"/>
      <c r="UCI66" s="1349"/>
      <c r="UCJ66" s="1349"/>
      <c r="UCK66" s="1349"/>
      <c r="UCL66" s="1349"/>
      <c r="UCM66" s="1349"/>
      <c r="UCN66" s="1349"/>
      <c r="UCO66" s="1349"/>
      <c r="UCP66" s="1349"/>
      <c r="UCQ66" s="1349"/>
      <c r="UCR66" s="1349"/>
      <c r="UCS66" s="1349"/>
      <c r="UCT66" s="1349"/>
      <c r="UCU66" s="1349"/>
      <c r="UCV66" s="1349"/>
      <c r="UCW66" s="1349"/>
      <c r="UCX66" s="1349"/>
      <c r="UCY66" s="1349"/>
      <c r="UCZ66" s="1349"/>
      <c r="UDA66" s="1349"/>
      <c r="UDB66" s="1349"/>
      <c r="UDC66" s="1349"/>
      <c r="UDD66" s="1349"/>
      <c r="UDE66" s="1349"/>
      <c r="UDF66" s="1349"/>
      <c r="UDG66" s="1349"/>
      <c r="UDH66" s="1349"/>
      <c r="UDI66" s="1349"/>
      <c r="UDJ66" s="1349"/>
      <c r="UDK66" s="1349"/>
      <c r="UDL66" s="1349"/>
      <c r="UDM66" s="1349"/>
      <c r="UDN66" s="1349"/>
      <c r="UDO66" s="1349"/>
      <c r="UDP66" s="1349"/>
      <c r="UDQ66" s="1349"/>
      <c r="UDR66" s="1349"/>
      <c r="UDS66" s="1349"/>
      <c r="UDT66" s="1349"/>
      <c r="UDU66" s="1349"/>
      <c r="UDV66" s="1349"/>
      <c r="UDW66" s="1349"/>
      <c r="UDX66" s="1349"/>
      <c r="UDY66" s="1349"/>
      <c r="UDZ66" s="1349"/>
      <c r="UEA66" s="1349"/>
      <c r="UEB66" s="1349"/>
      <c r="UEC66" s="1349"/>
      <c r="UED66" s="1349"/>
      <c r="UEE66" s="1349"/>
      <c r="UEF66" s="1349"/>
      <c r="UEG66" s="1349"/>
      <c r="UEH66" s="1349"/>
      <c r="UEI66" s="1349"/>
      <c r="UEJ66" s="1349"/>
      <c r="UEK66" s="1349"/>
      <c r="UEL66" s="1349"/>
      <c r="UEM66" s="1349"/>
      <c r="UEN66" s="1349"/>
      <c r="UEO66" s="1349"/>
      <c r="UEP66" s="1349"/>
      <c r="UEQ66" s="1349"/>
      <c r="UER66" s="1349"/>
      <c r="UES66" s="1349"/>
      <c r="UET66" s="1349"/>
      <c r="UEU66" s="1349"/>
      <c r="UEV66" s="1349"/>
      <c r="UEW66" s="1349"/>
      <c r="UEX66" s="1349"/>
      <c r="UEY66" s="1349"/>
      <c r="UEZ66" s="1349"/>
      <c r="UFA66" s="1349"/>
      <c r="UFB66" s="1349"/>
      <c r="UFC66" s="1349"/>
      <c r="UFD66" s="1349"/>
      <c r="UFE66" s="1349"/>
      <c r="UFF66" s="1349"/>
      <c r="UFG66" s="1349"/>
      <c r="UFH66" s="1349"/>
      <c r="UFI66" s="1349"/>
      <c r="UFJ66" s="1349"/>
      <c r="UFK66" s="1349"/>
      <c r="UFL66" s="1349"/>
      <c r="UFM66" s="1349"/>
      <c r="UFN66" s="1349"/>
      <c r="UFO66" s="1349"/>
      <c r="UFP66" s="1349"/>
      <c r="UFQ66" s="1349"/>
      <c r="UFR66" s="1349"/>
      <c r="UFS66" s="1349"/>
      <c r="UFT66" s="1349"/>
      <c r="UFU66" s="1349"/>
      <c r="UFV66" s="1349"/>
      <c r="UFW66" s="1349"/>
      <c r="UFX66" s="1349"/>
      <c r="UFY66" s="1349"/>
      <c r="UFZ66" s="1349"/>
      <c r="UGA66" s="1349"/>
      <c r="UGB66" s="1349"/>
      <c r="UGC66" s="1349"/>
      <c r="UGD66" s="1349"/>
      <c r="UGE66" s="1349"/>
      <c r="UGF66" s="1349"/>
      <c r="UGG66" s="1349"/>
      <c r="UGH66" s="1349"/>
      <c r="UGI66" s="1349"/>
      <c r="UGJ66" s="1349"/>
      <c r="UGK66" s="1349"/>
      <c r="UGL66" s="1349"/>
      <c r="UGM66" s="1349"/>
      <c r="UGN66" s="1349"/>
      <c r="UGO66" s="1349"/>
      <c r="UGP66" s="1349"/>
      <c r="UGQ66" s="1349"/>
      <c r="UGR66" s="1349"/>
      <c r="UGS66" s="1349"/>
      <c r="UGT66" s="1349"/>
      <c r="UGU66" s="1349"/>
      <c r="UGV66" s="1349"/>
      <c r="UGW66" s="1349"/>
      <c r="UGX66" s="1349"/>
      <c r="UGY66" s="1349"/>
      <c r="UGZ66" s="1349"/>
      <c r="UHA66" s="1349"/>
      <c r="UHB66" s="1349"/>
      <c r="UHC66" s="1349"/>
      <c r="UHD66" s="1349"/>
      <c r="UHE66" s="1349"/>
      <c r="UHF66" s="1349"/>
      <c r="UHG66" s="1349"/>
      <c r="UHH66" s="1349"/>
      <c r="UHI66" s="1349"/>
      <c r="UHJ66" s="1349"/>
      <c r="UHK66" s="1349"/>
      <c r="UHL66" s="1349"/>
      <c r="UHM66" s="1349"/>
      <c r="UHN66" s="1349"/>
      <c r="UHO66" s="1349"/>
      <c r="UHP66" s="1349"/>
      <c r="UHQ66" s="1349"/>
      <c r="UHR66" s="1349"/>
      <c r="UHS66" s="1349"/>
      <c r="UHT66" s="1349"/>
      <c r="UHU66" s="1349"/>
      <c r="UHV66" s="1349"/>
      <c r="UHW66" s="1349"/>
      <c r="UHX66" s="1349"/>
      <c r="UHY66" s="1349"/>
      <c r="UHZ66" s="1349"/>
      <c r="UIA66" s="1349"/>
      <c r="UIB66" s="1349"/>
      <c r="UIC66" s="1349"/>
      <c r="UID66" s="1349"/>
      <c r="UIE66" s="1349"/>
      <c r="UIF66" s="1349"/>
      <c r="UIG66" s="1349"/>
      <c r="UIH66" s="1349"/>
      <c r="UII66" s="1349"/>
      <c r="UIJ66" s="1349"/>
      <c r="UIK66" s="1349"/>
      <c r="UIL66" s="1349"/>
      <c r="UIM66" s="1349"/>
      <c r="UIN66" s="1349"/>
      <c r="UIO66" s="1349"/>
      <c r="UIP66" s="1349"/>
      <c r="UIQ66" s="1349"/>
      <c r="UIR66" s="1349"/>
      <c r="UIS66" s="1349"/>
      <c r="UIT66" s="1349"/>
      <c r="UIU66" s="1349"/>
      <c r="UIV66" s="1349"/>
      <c r="UIW66" s="1349"/>
      <c r="UIX66" s="1349"/>
      <c r="UIY66" s="1349"/>
      <c r="UIZ66" s="1349"/>
      <c r="UJA66" s="1349"/>
      <c r="UJB66" s="1349"/>
      <c r="UJC66" s="1349"/>
      <c r="UJD66" s="1349"/>
      <c r="UJE66" s="1349"/>
      <c r="UJF66" s="1349"/>
      <c r="UJG66" s="1349"/>
      <c r="UJH66" s="1349"/>
      <c r="UJI66" s="1349"/>
      <c r="UJJ66" s="1349"/>
      <c r="UJK66" s="1349"/>
      <c r="UJL66" s="1349"/>
      <c r="UJM66" s="1349"/>
      <c r="UJN66" s="1349"/>
      <c r="UJO66" s="1349"/>
      <c r="UJP66" s="1349"/>
      <c r="UJQ66" s="1349"/>
      <c r="UJR66" s="1349"/>
      <c r="UJS66" s="1349"/>
      <c r="UJT66" s="1349"/>
      <c r="UJU66" s="1349"/>
      <c r="UJV66" s="1349"/>
      <c r="UJW66" s="1349"/>
      <c r="UJX66" s="1349"/>
      <c r="UJY66" s="1349"/>
      <c r="UJZ66" s="1349"/>
      <c r="UKA66" s="1349"/>
      <c r="UKB66" s="1349"/>
      <c r="UKC66" s="1349"/>
      <c r="UKD66" s="1349"/>
      <c r="UKE66" s="1349"/>
      <c r="UKF66" s="1349"/>
      <c r="UKG66" s="1349"/>
      <c r="UKH66" s="1349"/>
      <c r="UKI66" s="1349"/>
      <c r="UKJ66" s="1349"/>
      <c r="UKK66" s="1349"/>
      <c r="UKL66" s="1349"/>
      <c r="UKM66" s="1349"/>
      <c r="UKN66" s="1349"/>
      <c r="UKO66" s="1349"/>
      <c r="UKP66" s="1349"/>
      <c r="UKQ66" s="1349"/>
      <c r="UKR66" s="1349"/>
      <c r="UKS66" s="1349"/>
      <c r="UKT66" s="1349"/>
      <c r="UKU66" s="1349"/>
      <c r="UKV66" s="1349"/>
      <c r="UKW66" s="1349"/>
      <c r="UKX66" s="1349"/>
      <c r="UKY66" s="1349"/>
      <c r="UKZ66" s="1349"/>
      <c r="ULA66" s="1349"/>
      <c r="ULB66" s="1349"/>
      <c r="ULC66" s="1349"/>
      <c r="ULD66" s="1349"/>
      <c r="ULE66" s="1349"/>
      <c r="ULF66" s="1349"/>
      <c r="ULG66" s="1349"/>
      <c r="ULH66" s="1349"/>
      <c r="ULI66" s="1349"/>
      <c r="ULJ66" s="1349"/>
      <c r="ULK66" s="1349"/>
      <c r="ULL66" s="1349"/>
      <c r="ULM66" s="1349"/>
      <c r="ULN66" s="1349"/>
      <c r="ULO66" s="1349"/>
      <c r="ULP66" s="1349"/>
      <c r="ULQ66" s="1349"/>
      <c r="ULR66" s="1349"/>
      <c r="ULS66" s="1349"/>
      <c r="ULT66" s="1349"/>
      <c r="ULU66" s="1349"/>
      <c r="ULV66" s="1349"/>
      <c r="ULW66" s="1349"/>
      <c r="ULX66" s="1349"/>
      <c r="ULY66" s="1349"/>
      <c r="ULZ66" s="1349"/>
      <c r="UMA66" s="1349"/>
      <c r="UMB66" s="1349"/>
      <c r="UMC66" s="1349"/>
      <c r="UMD66" s="1349"/>
      <c r="UME66" s="1349"/>
      <c r="UMF66" s="1349"/>
      <c r="UMG66" s="1349"/>
      <c r="UMH66" s="1349"/>
      <c r="UMI66" s="1349"/>
      <c r="UMJ66" s="1349"/>
      <c r="UMK66" s="1349"/>
      <c r="UML66" s="1349"/>
      <c r="UMM66" s="1349"/>
      <c r="UMN66" s="1349"/>
      <c r="UMO66" s="1349"/>
      <c r="UMP66" s="1349"/>
      <c r="UMQ66" s="1349"/>
      <c r="UMR66" s="1349"/>
      <c r="UMS66" s="1349"/>
      <c r="UMT66" s="1349"/>
      <c r="UMU66" s="1349"/>
      <c r="UMV66" s="1349"/>
      <c r="UMW66" s="1349"/>
      <c r="UMX66" s="1349"/>
      <c r="UMY66" s="1349"/>
      <c r="UMZ66" s="1349"/>
      <c r="UNA66" s="1349"/>
      <c r="UNB66" s="1349"/>
      <c r="UNC66" s="1349"/>
      <c r="UND66" s="1349"/>
      <c r="UNE66" s="1349"/>
      <c r="UNF66" s="1349"/>
      <c r="UNG66" s="1349"/>
      <c r="UNH66" s="1349"/>
      <c r="UNI66" s="1349"/>
      <c r="UNJ66" s="1349"/>
      <c r="UNK66" s="1349"/>
      <c r="UNL66" s="1349"/>
      <c r="UNM66" s="1349"/>
      <c r="UNN66" s="1349"/>
      <c r="UNO66" s="1349"/>
      <c r="UNP66" s="1349"/>
      <c r="UNQ66" s="1349"/>
      <c r="UNR66" s="1349"/>
      <c r="UNS66" s="1349"/>
      <c r="UNT66" s="1349"/>
      <c r="UNU66" s="1349"/>
      <c r="UNV66" s="1349"/>
      <c r="UNW66" s="1349"/>
      <c r="UNX66" s="1349"/>
      <c r="UNY66" s="1349"/>
      <c r="UNZ66" s="1349"/>
      <c r="UOA66" s="1349"/>
      <c r="UOB66" s="1349"/>
      <c r="UOC66" s="1349"/>
      <c r="UOD66" s="1349"/>
      <c r="UOE66" s="1349"/>
      <c r="UOF66" s="1349"/>
      <c r="UOG66" s="1349"/>
      <c r="UOH66" s="1349"/>
      <c r="UOI66" s="1349"/>
      <c r="UOJ66" s="1349"/>
      <c r="UOK66" s="1349"/>
      <c r="UOL66" s="1349"/>
      <c r="UOM66" s="1349"/>
      <c r="UON66" s="1349"/>
      <c r="UOO66" s="1349"/>
      <c r="UOP66" s="1349"/>
      <c r="UOQ66" s="1349"/>
      <c r="UOR66" s="1349"/>
      <c r="UOS66" s="1349"/>
      <c r="UOT66" s="1349"/>
      <c r="UOU66" s="1349"/>
      <c r="UOV66" s="1349"/>
      <c r="UOW66" s="1349"/>
      <c r="UOX66" s="1349"/>
      <c r="UOY66" s="1349"/>
      <c r="UOZ66" s="1349"/>
      <c r="UPA66" s="1349"/>
      <c r="UPB66" s="1349"/>
      <c r="UPC66" s="1349"/>
      <c r="UPD66" s="1349"/>
      <c r="UPE66" s="1349"/>
      <c r="UPF66" s="1349"/>
      <c r="UPG66" s="1349"/>
      <c r="UPH66" s="1349"/>
      <c r="UPI66" s="1349"/>
      <c r="UPJ66" s="1349"/>
      <c r="UPK66" s="1349"/>
      <c r="UPL66" s="1349"/>
      <c r="UPM66" s="1349"/>
      <c r="UPN66" s="1349"/>
      <c r="UPO66" s="1349"/>
      <c r="UPP66" s="1349"/>
      <c r="UPQ66" s="1349"/>
      <c r="UPR66" s="1349"/>
      <c r="UPS66" s="1349"/>
      <c r="UPT66" s="1349"/>
      <c r="UPU66" s="1349"/>
      <c r="UPV66" s="1349"/>
      <c r="UPW66" s="1349"/>
      <c r="UPX66" s="1349"/>
      <c r="UPY66" s="1349"/>
      <c r="UPZ66" s="1349"/>
      <c r="UQA66" s="1349"/>
      <c r="UQB66" s="1349"/>
      <c r="UQC66" s="1349"/>
      <c r="UQD66" s="1349"/>
      <c r="UQE66" s="1349"/>
      <c r="UQF66" s="1349"/>
      <c r="UQG66" s="1349"/>
      <c r="UQH66" s="1349"/>
      <c r="UQI66" s="1349"/>
      <c r="UQJ66" s="1349"/>
      <c r="UQK66" s="1349"/>
      <c r="UQL66" s="1349"/>
      <c r="UQM66" s="1349"/>
      <c r="UQN66" s="1349"/>
      <c r="UQO66" s="1349"/>
      <c r="UQP66" s="1349"/>
      <c r="UQQ66" s="1349"/>
      <c r="UQR66" s="1349"/>
      <c r="UQS66" s="1349"/>
      <c r="UQT66" s="1349"/>
      <c r="UQU66" s="1349"/>
      <c r="UQV66" s="1349"/>
      <c r="UQW66" s="1349"/>
      <c r="UQX66" s="1349"/>
      <c r="UQY66" s="1349"/>
      <c r="UQZ66" s="1349"/>
      <c r="URA66" s="1349"/>
      <c r="URB66" s="1349"/>
      <c r="URC66" s="1349"/>
      <c r="URD66" s="1349"/>
      <c r="URE66" s="1349"/>
      <c r="URF66" s="1349"/>
      <c r="URG66" s="1349"/>
      <c r="URH66" s="1349"/>
      <c r="URI66" s="1349"/>
      <c r="URJ66" s="1349"/>
      <c r="URK66" s="1349"/>
      <c r="URL66" s="1349"/>
      <c r="URM66" s="1349"/>
      <c r="URN66" s="1349"/>
      <c r="URO66" s="1349"/>
      <c r="URP66" s="1349"/>
      <c r="URQ66" s="1349"/>
      <c r="URR66" s="1349"/>
      <c r="URS66" s="1349"/>
      <c r="URT66" s="1349"/>
      <c r="URU66" s="1349"/>
      <c r="URV66" s="1349"/>
      <c r="URW66" s="1349"/>
      <c r="URX66" s="1349"/>
      <c r="URY66" s="1349"/>
      <c r="URZ66" s="1349"/>
      <c r="USA66" s="1349"/>
      <c r="USB66" s="1349"/>
      <c r="USC66" s="1349"/>
      <c r="USD66" s="1349"/>
      <c r="USE66" s="1349"/>
      <c r="USF66" s="1349"/>
      <c r="USG66" s="1349"/>
      <c r="USH66" s="1349"/>
      <c r="USI66" s="1349"/>
      <c r="USJ66" s="1349"/>
      <c r="USK66" s="1349"/>
      <c r="USL66" s="1349"/>
      <c r="USM66" s="1349"/>
      <c r="USN66" s="1349"/>
      <c r="USO66" s="1349"/>
      <c r="USP66" s="1349"/>
      <c r="USQ66" s="1349"/>
      <c r="USR66" s="1349"/>
      <c r="USS66" s="1349"/>
      <c r="UST66" s="1349"/>
      <c r="USU66" s="1349"/>
      <c r="USV66" s="1349"/>
      <c r="USW66" s="1349"/>
      <c r="USX66" s="1349"/>
      <c r="USY66" s="1349"/>
      <c r="USZ66" s="1349"/>
      <c r="UTA66" s="1349"/>
      <c r="UTB66" s="1349"/>
      <c r="UTC66" s="1349"/>
      <c r="UTD66" s="1349"/>
      <c r="UTE66" s="1349"/>
      <c r="UTF66" s="1349"/>
      <c r="UTG66" s="1349"/>
      <c r="UTH66" s="1349"/>
      <c r="UTI66" s="1349"/>
      <c r="UTJ66" s="1349"/>
      <c r="UTK66" s="1349"/>
      <c r="UTL66" s="1349"/>
      <c r="UTM66" s="1349"/>
      <c r="UTN66" s="1349"/>
      <c r="UTO66" s="1349"/>
      <c r="UTP66" s="1349"/>
      <c r="UTQ66" s="1349"/>
      <c r="UTR66" s="1349"/>
      <c r="UTS66" s="1349"/>
      <c r="UTT66" s="1349"/>
      <c r="UTU66" s="1349"/>
      <c r="UTV66" s="1349"/>
      <c r="UTW66" s="1349"/>
      <c r="UTX66" s="1349"/>
      <c r="UTY66" s="1349"/>
      <c r="UTZ66" s="1349"/>
      <c r="UUA66" s="1349"/>
      <c r="UUB66" s="1349"/>
      <c r="UUC66" s="1349"/>
      <c r="UUD66" s="1349"/>
      <c r="UUE66" s="1349"/>
      <c r="UUF66" s="1349"/>
      <c r="UUG66" s="1349"/>
      <c r="UUH66" s="1349"/>
      <c r="UUI66" s="1349"/>
      <c r="UUJ66" s="1349"/>
      <c r="UUK66" s="1349"/>
      <c r="UUL66" s="1349"/>
      <c r="UUM66" s="1349"/>
      <c r="UUN66" s="1349"/>
      <c r="UUO66" s="1349"/>
      <c r="UUP66" s="1349"/>
      <c r="UUQ66" s="1349"/>
      <c r="UUR66" s="1349"/>
      <c r="UUS66" s="1349"/>
      <c r="UUT66" s="1349"/>
      <c r="UUU66" s="1349"/>
      <c r="UUV66" s="1349"/>
      <c r="UUW66" s="1349"/>
      <c r="UUX66" s="1349"/>
      <c r="UUY66" s="1349"/>
      <c r="UUZ66" s="1349"/>
      <c r="UVA66" s="1349"/>
      <c r="UVB66" s="1349"/>
      <c r="UVC66" s="1349"/>
      <c r="UVD66" s="1349"/>
      <c r="UVE66" s="1349"/>
      <c r="UVF66" s="1349"/>
      <c r="UVG66" s="1349"/>
      <c r="UVH66" s="1349"/>
      <c r="UVI66" s="1349"/>
      <c r="UVJ66" s="1349"/>
      <c r="UVK66" s="1349"/>
      <c r="UVL66" s="1349"/>
      <c r="UVM66" s="1349"/>
      <c r="UVN66" s="1349"/>
      <c r="UVO66" s="1349"/>
      <c r="UVP66" s="1349"/>
      <c r="UVQ66" s="1349"/>
      <c r="UVR66" s="1349"/>
      <c r="UVS66" s="1349"/>
      <c r="UVT66" s="1349"/>
      <c r="UVU66" s="1349"/>
      <c r="UVV66" s="1349"/>
      <c r="UVW66" s="1349"/>
      <c r="UVX66" s="1349"/>
      <c r="UVY66" s="1349"/>
      <c r="UVZ66" s="1349"/>
      <c r="UWA66" s="1349"/>
      <c r="UWB66" s="1349"/>
      <c r="UWC66" s="1349"/>
      <c r="UWD66" s="1349"/>
      <c r="UWE66" s="1349"/>
      <c r="UWF66" s="1349"/>
      <c r="UWG66" s="1349"/>
      <c r="UWH66" s="1349"/>
      <c r="UWI66" s="1349"/>
      <c r="UWJ66" s="1349"/>
      <c r="UWK66" s="1349"/>
      <c r="UWL66" s="1349"/>
      <c r="UWM66" s="1349"/>
      <c r="UWN66" s="1349"/>
      <c r="UWO66" s="1349"/>
      <c r="UWP66" s="1349"/>
      <c r="UWQ66" s="1349"/>
      <c r="UWR66" s="1349"/>
      <c r="UWS66" s="1349"/>
      <c r="UWT66" s="1349"/>
      <c r="UWU66" s="1349"/>
      <c r="UWV66" s="1349"/>
      <c r="UWW66" s="1349"/>
      <c r="UWX66" s="1349"/>
      <c r="UWY66" s="1349"/>
      <c r="UWZ66" s="1349"/>
      <c r="UXA66" s="1349"/>
      <c r="UXB66" s="1349"/>
      <c r="UXC66" s="1349"/>
      <c r="UXD66" s="1349"/>
      <c r="UXE66" s="1349"/>
      <c r="UXF66" s="1349"/>
      <c r="UXG66" s="1349"/>
      <c r="UXH66" s="1349"/>
      <c r="UXI66" s="1349"/>
      <c r="UXJ66" s="1349"/>
      <c r="UXK66" s="1349"/>
      <c r="UXL66" s="1349"/>
      <c r="UXM66" s="1349"/>
      <c r="UXN66" s="1349"/>
      <c r="UXO66" s="1349"/>
      <c r="UXP66" s="1349"/>
      <c r="UXQ66" s="1349"/>
      <c r="UXR66" s="1349"/>
      <c r="UXS66" s="1349"/>
      <c r="UXT66" s="1349"/>
      <c r="UXU66" s="1349"/>
      <c r="UXV66" s="1349"/>
      <c r="UXW66" s="1349"/>
      <c r="UXX66" s="1349"/>
      <c r="UXY66" s="1349"/>
      <c r="UXZ66" s="1349"/>
      <c r="UYA66" s="1349"/>
      <c r="UYB66" s="1349"/>
      <c r="UYC66" s="1349"/>
      <c r="UYD66" s="1349"/>
      <c r="UYE66" s="1349"/>
      <c r="UYF66" s="1349"/>
      <c r="UYG66" s="1349"/>
      <c r="UYH66" s="1349"/>
      <c r="UYI66" s="1349"/>
      <c r="UYJ66" s="1349"/>
      <c r="UYK66" s="1349"/>
      <c r="UYL66" s="1349"/>
      <c r="UYM66" s="1349"/>
      <c r="UYN66" s="1349"/>
      <c r="UYO66" s="1349"/>
      <c r="UYP66" s="1349"/>
      <c r="UYQ66" s="1349"/>
      <c r="UYR66" s="1349"/>
      <c r="UYS66" s="1349"/>
      <c r="UYT66" s="1349"/>
      <c r="UYU66" s="1349"/>
      <c r="UYV66" s="1349"/>
      <c r="UYW66" s="1349"/>
      <c r="UYX66" s="1349"/>
      <c r="UYY66" s="1349"/>
      <c r="UYZ66" s="1349"/>
      <c r="UZA66" s="1349"/>
      <c r="UZB66" s="1349"/>
      <c r="UZC66" s="1349"/>
      <c r="UZD66" s="1349"/>
      <c r="UZE66" s="1349"/>
      <c r="UZF66" s="1349"/>
      <c r="UZG66" s="1349"/>
      <c r="UZH66" s="1349"/>
      <c r="UZI66" s="1349"/>
      <c r="UZJ66" s="1349"/>
      <c r="UZK66" s="1349"/>
      <c r="UZL66" s="1349"/>
      <c r="UZM66" s="1349"/>
      <c r="UZN66" s="1349"/>
      <c r="UZO66" s="1349"/>
      <c r="UZP66" s="1349"/>
      <c r="UZQ66" s="1349"/>
      <c r="UZR66" s="1349"/>
      <c r="UZS66" s="1349"/>
      <c r="UZT66" s="1349"/>
      <c r="UZU66" s="1349"/>
      <c r="UZV66" s="1349"/>
      <c r="UZW66" s="1349"/>
      <c r="UZX66" s="1349"/>
      <c r="UZY66" s="1349"/>
      <c r="UZZ66" s="1349"/>
      <c r="VAA66" s="1349"/>
      <c r="VAB66" s="1349"/>
      <c r="VAC66" s="1349"/>
      <c r="VAD66" s="1349"/>
      <c r="VAE66" s="1349"/>
      <c r="VAF66" s="1349"/>
      <c r="VAG66" s="1349"/>
      <c r="VAH66" s="1349"/>
      <c r="VAI66" s="1349"/>
      <c r="VAJ66" s="1349"/>
      <c r="VAK66" s="1349"/>
      <c r="VAL66" s="1349"/>
      <c r="VAM66" s="1349"/>
      <c r="VAN66" s="1349"/>
      <c r="VAO66" s="1349"/>
      <c r="VAP66" s="1349"/>
      <c r="VAQ66" s="1349"/>
      <c r="VAR66" s="1349"/>
      <c r="VAS66" s="1349"/>
      <c r="VAT66" s="1349"/>
      <c r="VAU66" s="1349"/>
      <c r="VAV66" s="1349"/>
      <c r="VAW66" s="1349"/>
      <c r="VAX66" s="1349"/>
      <c r="VAY66" s="1349"/>
      <c r="VAZ66" s="1349"/>
      <c r="VBA66" s="1349"/>
      <c r="VBB66" s="1349"/>
      <c r="VBC66" s="1349"/>
      <c r="VBD66" s="1349"/>
      <c r="VBE66" s="1349"/>
      <c r="VBF66" s="1349"/>
      <c r="VBG66" s="1349"/>
      <c r="VBH66" s="1349"/>
      <c r="VBI66" s="1349"/>
      <c r="VBJ66" s="1349"/>
      <c r="VBK66" s="1349"/>
      <c r="VBL66" s="1349"/>
      <c r="VBM66" s="1349"/>
      <c r="VBN66" s="1349"/>
      <c r="VBO66" s="1349"/>
      <c r="VBP66" s="1349"/>
      <c r="VBQ66" s="1349"/>
      <c r="VBR66" s="1349"/>
      <c r="VBS66" s="1349"/>
      <c r="VBT66" s="1349"/>
      <c r="VBU66" s="1349"/>
      <c r="VBV66" s="1349"/>
      <c r="VBW66" s="1349"/>
      <c r="VBX66" s="1349"/>
      <c r="VBY66" s="1349"/>
      <c r="VBZ66" s="1349"/>
      <c r="VCA66" s="1349"/>
      <c r="VCB66" s="1349"/>
      <c r="VCC66" s="1349"/>
      <c r="VCD66" s="1349"/>
      <c r="VCE66" s="1349"/>
      <c r="VCF66" s="1349"/>
      <c r="VCG66" s="1349"/>
      <c r="VCH66" s="1349"/>
      <c r="VCI66" s="1349"/>
      <c r="VCJ66" s="1349"/>
      <c r="VCK66" s="1349"/>
      <c r="VCL66" s="1349"/>
      <c r="VCM66" s="1349"/>
      <c r="VCN66" s="1349"/>
      <c r="VCO66" s="1349"/>
      <c r="VCP66" s="1349"/>
      <c r="VCQ66" s="1349"/>
      <c r="VCR66" s="1349"/>
      <c r="VCS66" s="1349"/>
      <c r="VCT66" s="1349"/>
      <c r="VCU66" s="1349"/>
      <c r="VCV66" s="1349"/>
      <c r="VCW66" s="1349"/>
      <c r="VCX66" s="1349"/>
      <c r="VCY66" s="1349"/>
      <c r="VCZ66" s="1349"/>
      <c r="VDA66" s="1349"/>
      <c r="VDB66" s="1349"/>
      <c r="VDC66" s="1349"/>
      <c r="VDD66" s="1349"/>
      <c r="VDE66" s="1349"/>
      <c r="VDF66" s="1349"/>
      <c r="VDG66" s="1349"/>
      <c r="VDH66" s="1349"/>
      <c r="VDI66" s="1349"/>
      <c r="VDJ66" s="1349"/>
      <c r="VDK66" s="1349"/>
      <c r="VDL66" s="1349"/>
      <c r="VDM66" s="1349"/>
      <c r="VDN66" s="1349"/>
      <c r="VDO66" s="1349"/>
      <c r="VDP66" s="1349"/>
      <c r="VDQ66" s="1349"/>
      <c r="VDR66" s="1349"/>
      <c r="VDS66" s="1349"/>
      <c r="VDT66" s="1349"/>
      <c r="VDU66" s="1349"/>
      <c r="VDV66" s="1349"/>
      <c r="VDW66" s="1349"/>
      <c r="VDX66" s="1349"/>
      <c r="VDY66" s="1349"/>
      <c r="VDZ66" s="1349"/>
      <c r="VEA66" s="1349"/>
      <c r="VEB66" s="1349"/>
      <c r="VEC66" s="1349"/>
      <c r="VED66" s="1349"/>
      <c r="VEE66" s="1349"/>
      <c r="VEF66" s="1349"/>
      <c r="VEG66" s="1349"/>
      <c r="VEH66" s="1349"/>
      <c r="VEI66" s="1349"/>
      <c r="VEJ66" s="1349"/>
      <c r="VEK66" s="1349"/>
      <c r="VEL66" s="1349"/>
      <c r="VEM66" s="1349"/>
      <c r="VEN66" s="1349"/>
      <c r="VEO66" s="1349"/>
      <c r="VEP66" s="1349"/>
      <c r="VEQ66" s="1349"/>
      <c r="VER66" s="1349"/>
      <c r="VES66" s="1349"/>
      <c r="VET66" s="1349"/>
      <c r="VEU66" s="1349"/>
      <c r="VEV66" s="1349"/>
      <c r="VEW66" s="1349"/>
      <c r="VEX66" s="1349"/>
      <c r="VEY66" s="1349"/>
      <c r="VEZ66" s="1349"/>
      <c r="VFA66" s="1349"/>
      <c r="VFB66" s="1349"/>
      <c r="VFC66" s="1349"/>
      <c r="VFD66" s="1349"/>
      <c r="VFE66" s="1349"/>
      <c r="VFF66" s="1349"/>
      <c r="VFG66" s="1349"/>
      <c r="VFH66" s="1349"/>
      <c r="VFI66" s="1349"/>
      <c r="VFJ66" s="1349"/>
      <c r="VFK66" s="1349"/>
      <c r="VFL66" s="1349"/>
      <c r="VFM66" s="1349"/>
      <c r="VFN66" s="1349"/>
      <c r="VFO66" s="1349"/>
      <c r="VFP66" s="1349"/>
      <c r="VFQ66" s="1349"/>
      <c r="VFR66" s="1349"/>
      <c r="VFS66" s="1349"/>
      <c r="VFT66" s="1349"/>
      <c r="VFU66" s="1349"/>
      <c r="VFV66" s="1349"/>
      <c r="VFW66" s="1349"/>
      <c r="VFX66" s="1349"/>
      <c r="VFY66" s="1349"/>
      <c r="VFZ66" s="1349"/>
      <c r="VGA66" s="1349"/>
      <c r="VGB66" s="1349"/>
      <c r="VGC66" s="1349"/>
      <c r="VGD66" s="1349"/>
      <c r="VGE66" s="1349"/>
      <c r="VGF66" s="1349"/>
      <c r="VGG66" s="1349"/>
      <c r="VGH66" s="1349"/>
      <c r="VGI66" s="1349"/>
      <c r="VGJ66" s="1349"/>
      <c r="VGK66" s="1349"/>
      <c r="VGL66" s="1349"/>
      <c r="VGM66" s="1349"/>
      <c r="VGN66" s="1349"/>
      <c r="VGO66" s="1349"/>
      <c r="VGP66" s="1349"/>
      <c r="VGQ66" s="1349"/>
      <c r="VGR66" s="1349"/>
      <c r="VGS66" s="1349"/>
      <c r="VGT66" s="1349"/>
      <c r="VGU66" s="1349"/>
      <c r="VGV66" s="1349"/>
      <c r="VGW66" s="1349"/>
      <c r="VGX66" s="1349"/>
      <c r="VGY66" s="1349"/>
      <c r="VGZ66" s="1349"/>
      <c r="VHA66" s="1349"/>
      <c r="VHB66" s="1349"/>
      <c r="VHC66" s="1349"/>
      <c r="VHD66" s="1349"/>
      <c r="VHE66" s="1349"/>
      <c r="VHF66" s="1349"/>
      <c r="VHG66" s="1349"/>
      <c r="VHH66" s="1349"/>
      <c r="VHI66" s="1349"/>
      <c r="VHJ66" s="1349"/>
      <c r="VHK66" s="1349"/>
      <c r="VHL66" s="1349"/>
      <c r="VHM66" s="1349"/>
      <c r="VHN66" s="1349"/>
      <c r="VHO66" s="1349"/>
      <c r="VHP66" s="1349"/>
      <c r="VHQ66" s="1349"/>
      <c r="VHR66" s="1349"/>
      <c r="VHS66" s="1349"/>
      <c r="VHT66" s="1349"/>
      <c r="VHU66" s="1349"/>
      <c r="VHV66" s="1349"/>
      <c r="VHW66" s="1349"/>
      <c r="VHX66" s="1349"/>
      <c r="VHY66" s="1349"/>
      <c r="VHZ66" s="1349"/>
      <c r="VIA66" s="1349"/>
      <c r="VIB66" s="1349"/>
      <c r="VIC66" s="1349"/>
      <c r="VID66" s="1349"/>
      <c r="VIE66" s="1349"/>
      <c r="VIF66" s="1349"/>
      <c r="VIG66" s="1349"/>
      <c r="VIH66" s="1349"/>
      <c r="VII66" s="1349"/>
      <c r="VIJ66" s="1349"/>
      <c r="VIK66" s="1349"/>
      <c r="VIL66" s="1349"/>
      <c r="VIM66" s="1349"/>
      <c r="VIN66" s="1349"/>
      <c r="VIO66" s="1349"/>
      <c r="VIP66" s="1349"/>
      <c r="VIQ66" s="1349"/>
      <c r="VIR66" s="1349"/>
      <c r="VIS66" s="1349"/>
      <c r="VIT66" s="1349"/>
      <c r="VIU66" s="1349"/>
      <c r="VIV66" s="1349"/>
      <c r="VIW66" s="1349"/>
      <c r="VIX66" s="1349"/>
      <c r="VIY66" s="1349"/>
      <c r="VIZ66" s="1349"/>
      <c r="VJA66" s="1349"/>
      <c r="VJB66" s="1349"/>
      <c r="VJC66" s="1349"/>
      <c r="VJD66" s="1349"/>
      <c r="VJE66" s="1349"/>
      <c r="VJF66" s="1349"/>
      <c r="VJG66" s="1349"/>
      <c r="VJH66" s="1349"/>
      <c r="VJI66" s="1349"/>
      <c r="VJJ66" s="1349"/>
      <c r="VJK66" s="1349"/>
      <c r="VJL66" s="1349"/>
      <c r="VJM66" s="1349"/>
      <c r="VJN66" s="1349"/>
      <c r="VJO66" s="1349"/>
      <c r="VJP66" s="1349"/>
      <c r="VJQ66" s="1349"/>
      <c r="VJR66" s="1349"/>
      <c r="VJS66" s="1349"/>
      <c r="VJT66" s="1349"/>
      <c r="VJU66" s="1349"/>
      <c r="VJV66" s="1349"/>
      <c r="VJW66" s="1349"/>
      <c r="VJX66" s="1349"/>
      <c r="VJY66" s="1349"/>
      <c r="VJZ66" s="1349"/>
      <c r="VKA66" s="1349"/>
      <c r="VKB66" s="1349"/>
      <c r="VKC66" s="1349"/>
      <c r="VKD66" s="1349"/>
      <c r="VKE66" s="1349"/>
      <c r="VKF66" s="1349"/>
      <c r="VKG66" s="1349"/>
      <c r="VKH66" s="1349"/>
      <c r="VKI66" s="1349"/>
      <c r="VKJ66" s="1349"/>
      <c r="VKK66" s="1349"/>
      <c r="VKL66" s="1349"/>
      <c r="VKM66" s="1349"/>
      <c r="VKN66" s="1349"/>
      <c r="VKO66" s="1349"/>
      <c r="VKP66" s="1349"/>
      <c r="VKQ66" s="1349"/>
      <c r="VKR66" s="1349"/>
      <c r="VKS66" s="1349"/>
      <c r="VKT66" s="1349"/>
      <c r="VKU66" s="1349"/>
      <c r="VKV66" s="1349"/>
      <c r="VKW66" s="1349"/>
      <c r="VKX66" s="1349"/>
      <c r="VKY66" s="1349"/>
      <c r="VKZ66" s="1349"/>
      <c r="VLA66" s="1349"/>
      <c r="VLB66" s="1349"/>
      <c r="VLC66" s="1349"/>
      <c r="VLD66" s="1349"/>
      <c r="VLE66" s="1349"/>
      <c r="VLF66" s="1349"/>
      <c r="VLG66" s="1349"/>
      <c r="VLH66" s="1349"/>
      <c r="VLI66" s="1349"/>
      <c r="VLJ66" s="1349"/>
      <c r="VLK66" s="1349"/>
      <c r="VLL66" s="1349"/>
      <c r="VLM66" s="1349"/>
      <c r="VLN66" s="1349"/>
      <c r="VLO66" s="1349"/>
      <c r="VLP66" s="1349"/>
      <c r="VLQ66" s="1349"/>
      <c r="VLR66" s="1349"/>
      <c r="VLS66" s="1349"/>
      <c r="VLT66" s="1349"/>
      <c r="VLU66" s="1349"/>
      <c r="VLV66" s="1349"/>
      <c r="VLW66" s="1349"/>
      <c r="VLX66" s="1349"/>
      <c r="VLY66" s="1349"/>
      <c r="VLZ66" s="1349"/>
      <c r="VMA66" s="1349"/>
      <c r="VMB66" s="1349"/>
      <c r="VMC66" s="1349"/>
      <c r="VMD66" s="1349"/>
      <c r="VME66" s="1349"/>
      <c r="VMF66" s="1349"/>
      <c r="VMG66" s="1349"/>
      <c r="VMH66" s="1349"/>
      <c r="VMI66" s="1349"/>
      <c r="VMJ66" s="1349"/>
      <c r="VMK66" s="1349"/>
      <c r="VML66" s="1349"/>
      <c r="VMM66" s="1349"/>
      <c r="VMN66" s="1349"/>
      <c r="VMO66" s="1349"/>
      <c r="VMP66" s="1349"/>
      <c r="VMQ66" s="1349"/>
      <c r="VMR66" s="1349"/>
      <c r="VMS66" s="1349"/>
      <c r="VMT66" s="1349"/>
      <c r="VMU66" s="1349"/>
      <c r="VMV66" s="1349"/>
      <c r="VMW66" s="1349"/>
      <c r="VMX66" s="1349"/>
      <c r="VMY66" s="1349"/>
      <c r="VMZ66" s="1349"/>
      <c r="VNA66" s="1349"/>
      <c r="VNB66" s="1349"/>
      <c r="VNC66" s="1349"/>
      <c r="VND66" s="1349"/>
      <c r="VNE66" s="1349"/>
      <c r="VNF66" s="1349"/>
      <c r="VNG66" s="1349"/>
      <c r="VNH66" s="1349"/>
      <c r="VNI66" s="1349"/>
      <c r="VNJ66" s="1349"/>
      <c r="VNK66" s="1349"/>
      <c r="VNL66" s="1349"/>
      <c r="VNM66" s="1349"/>
      <c r="VNN66" s="1349"/>
      <c r="VNO66" s="1349"/>
      <c r="VNP66" s="1349"/>
      <c r="VNQ66" s="1349"/>
      <c r="VNR66" s="1349"/>
      <c r="VNS66" s="1349"/>
      <c r="VNT66" s="1349"/>
      <c r="VNU66" s="1349"/>
      <c r="VNV66" s="1349"/>
      <c r="VNW66" s="1349"/>
      <c r="VNX66" s="1349"/>
      <c r="VNY66" s="1349"/>
      <c r="VNZ66" s="1349"/>
      <c r="VOA66" s="1349"/>
      <c r="VOB66" s="1349"/>
      <c r="VOC66" s="1349"/>
      <c r="VOD66" s="1349"/>
      <c r="VOE66" s="1349"/>
      <c r="VOF66" s="1349"/>
      <c r="VOG66" s="1349"/>
      <c r="VOH66" s="1349"/>
      <c r="VOI66" s="1349"/>
      <c r="VOJ66" s="1349"/>
      <c r="VOK66" s="1349"/>
      <c r="VOL66" s="1349"/>
      <c r="VOM66" s="1349"/>
      <c r="VON66" s="1349"/>
      <c r="VOO66" s="1349"/>
      <c r="VOP66" s="1349"/>
      <c r="VOQ66" s="1349"/>
      <c r="VOR66" s="1349"/>
      <c r="VOS66" s="1349"/>
      <c r="VOT66" s="1349"/>
      <c r="VOU66" s="1349"/>
      <c r="VOV66" s="1349"/>
      <c r="VOW66" s="1349"/>
      <c r="VOX66" s="1349"/>
      <c r="VOY66" s="1349"/>
      <c r="VOZ66" s="1349"/>
      <c r="VPA66" s="1349"/>
      <c r="VPB66" s="1349"/>
      <c r="VPC66" s="1349"/>
      <c r="VPD66" s="1349"/>
      <c r="VPE66" s="1349"/>
      <c r="VPF66" s="1349"/>
      <c r="VPG66" s="1349"/>
      <c r="VPH66" s="1349"/>
      <c r="VPI66" s="1349"/>
      <c r="VPJ66" s="1349"/>
      <c r="VPK66" s="1349"/>
      <c r="VPL66" s="1349"/>
      <c r="VPM66" s="1349"/>
      <c r="VPN66" s="1349"/>
      <c r="VPO66" s="1349"/>
      <c r="VPP66" s="1349"/>
      <c r="VPQ66" s="1349"/>
      <c r="VPR66" s="1349"/>
      <c r="VPS66" s="1349"/>
      <c r="VPT66" s="1349"/>
      <c r="VPU66" s="1349"/>
      <c r="VPV66" s="1349"/>
      <c r="VPW66" s="1349"/>
      <c r="VPX66" s="1349"/>
      <c r="VPY66" s="1349"/>
      <c r="VPZ66" s="1349"/>
      <c r="VQA66" s="1349"/>
      <c r="VQB66" s="1349"/>
      <c r="VQC66" s="1349"/>
      <c r="VQD66" s="1349"/>
      <c r="VQE66" s="1349"/>
      <c r="VQF66" s="1349"/>
      <c r="VQG66" s="1349"/>
      <c r="VQH66" s="1349"/>
      <c r="VQI66" s="1349"/>
      <c r="VQJ66" s="1349"/>
      <c r="VQK66" s="1349"/>
      <c r="VQL66" s="1349"/>
      <c r="VQM66" s="1349"/>
      <c r="VQN66" s="1349"/>
      <c r="VQO66" s="1349"/>
      <c r="VQP66" s="1349"/>
      <c r="VQQ66" s="1349"/>
      <c r="VQR66" s="1349"/>
      <c r="VQS66" s="1349"/>
      <c r="VQT66" s="1349"/>
      <c r="VQU66" s="1349"/>
      <c r="VQV66" s="1349"/>
      <c r="VQW66" s="1349"/>
      <c r="VQX66" s="1349"/>
      <c r="VQY66" s="1349"/>
      <c r="VQZ66" s="1349"/>
      <c r="VRA66" s="1349"/>
      <c r="VRB66" s="1349"/>
      <c r="VRC66" s="1349"/>
      <c r="VRD66" s="1349"/>
      <c r="VRE66" s="1349"/>
      <c r="VRF66" s="1349"/>
      <c r="VRG66" s="1349"/>
      <c r="VRH66" s="1349"/>
      <c r="VRI66" s="1349"/>
      <c r="VRJ66" s="1349"/>
      <c r="VRK66" s="1349"/>
      <c r="VRL66" s="1349"/>
      <c r="VRM66" s="1349"/>
      <c r="VRN66" s="1349"/>
      <c r="VRO66" s="1349"/>
      <c r="VRP66" s="1349"/>
      <c r="VRQ66" s="1349"/>
      <c r="VRR66" s="1349"/>
      <c r="VRS66" s="1349"/>
      <c r="VRT66" s="1349"/>
      <c r="VRU66" s="1349"/>
      <c r="VRV66" s="1349"/>
      <c r="VRW66" s="1349"/>
      <c r="VRX66" s="1349"/>
      <c r="VRY66" s="1349"/>
      <c r="VRZ66" s="1349"/>
      <c r="VSA66" s="1349"/>
      <c r="VSB66" s="1349"/>
      <c r="VSC66" s="1349"/>
      <c r="VSD66" s="1349"/>
      <c r="VSE66" s="1349"/>
      <c r="VSF66" s="1349"/>
      <c r="VSG66" s="1349"/>
      <c r="VSH66" s="1349"/>
      <c r="VSI66" s="1349"/>
      <c r="VSJ66" s="1349"/>
      <c r="VSK66" s="1349"/>
      <c r="VSL66" s="1349"/>
      <c r="VSM66" s="1349"/>
      <c r="VSN66" s="1349"/>
      <c r="VSO66" s="1349"/>
      <c r="VSP66" s="1349"/>
      <c r="VSQ66" s="1349"/>
      <c r="VSR66" s="1349"/>
      <c r="VSS66" s="1349"/>
      <c r="VST66" s="1349"/>
      <c r="VSU66" s="1349"/>
      <c r="VSV66" s="1349"/>
      <c r="VSW66" s="1349"/>
      <c r="VSX66" s="1349"/>
      <c r="VSY66" s="1349"/>
      <c r="VSZ66" s="1349"/>
      <c r="VTA66" s="1349"/>
      <c r="VTB66" s="1349"/>
      <c r="VTC66" s="1349"/>
      <c r="VTD66" s="1349"/>
      <c r="VTE66" s="1349"/>
      <c r="VTF66" s="1349"/>
      <c r="VTG66" s="1349"/>
      <c r="VTH66" s="1349"/>
      <c r="VTI66" s="1349"/>
      <c r="VTJ66" s="1349"/>
      <c r="VTK66" s="1349"/>
      <c r="VTL66" s="1349"/>
      <c r="VTM66" s="1349"/>
      <c r="VTN66" s="1349"/>
      <c r="VTO66" s="1349"/>
      <c r="VTP66" s="1349"/>
      <c r="VTQ66" s="1349"/>
      <c r="VTR66" s="1349"/>
      <c r="VTS66" s="1349"/>
      <c r="VTT66" s="1349"/>
      <c r="VTU66" s="1349"/>
      <c r="VTV66" s="1349"/>
      <c r="VTW66" s="1349"/>
      <c r="VTX66" s="1349"/>
      <c r="VTY66" s="1349"/>
      <c r="VTZ66" s="1349"/>
      <c r="VUA66" s="1349"/>
      <c r="VUB66" s="1349"/>
      <c r="VUC66" s="1349"/>
      <c r="VUD66" s="1349"/>
      <c r="VUE66" s="1349"/>
      <c r="VUF66" s="1349"/>
      <c r="VUG66" s="1349"/>
      <c r="VUH66" s="1349"/>
      <c r="VUI66" s="1349"/>
      <c r="VUJ66" s="1349"/>
      <c r="VUK66" s="1349"/>
      <c r="VUL66" s="1349"/>
      <c r="VUM66" s="1349"/>
      <c r="VUN66" s="1349"/>
      <c r="VUO66" s="1349"/>
      <c r="VUP66" s="1349"/>
      <c r="VUQ66" s="1349"/>
      <c r="VUR66" s="1349"/>
      <c r="VUS66" s="1349"/>
      <c r="VUT66" s="1349"/>
      <c r="VUU66" s="1349"/>
      <c r="VUV66" s="1349"/>
      <c r="VUW66" s="1349"/>
      <c r="VUX66" s="1349"/>
      <c r="VUY66" s="1349"/>
      <c r="VUZ66" s="1349"/>
      <c r="VVA66" s="1349"/>
      <c r="VVB66" s="1349"/>
      <c r="VVC66" s="1349"/>
      <c r="VVD66" s="1349"/>
      <c r="VVE66" s="1349"/>
      <c r="VVF66" s="1349"/>
      <c r="VVG66" s="1349"/>
      <c r="VVH66" s="1349"/>
      <c r="VVI66" s="1349"/>
      <c r="VVJ66" s="1349"/>
      <c r="VVK66" s="1349"/>
      <c r="VVL66" s="1349"/>
      <c r="VVM66" s="1349"/>
      <c r="VVN66" s="1349"/>
      <c r="VVO66" s="1349"/>
      <c r="VVP66" s="1349"/>
      <c r="VVQ66" s="1349"/>
      <c r="VVR66" s="1349"/>
      <c r="VVS66" s="1349"/>
      <c r="VVT66" s="1349"/>
      <c r="VVU66" s="1349"/>
      <c r="VVV66" s="1349"/>
      <c r="VVW66" s="1349"/>
      <c r="VVX66" s="1349"/>
      <c r="VVY66" s="1349"/>
      <c r="VVZ66" s="1349"/>
      <c r="VWA66" s="1349"/>
      <c r="VWB66" s="1349"/>
      <c r="VWC66" s="1349"/>
      <c r="VWD66" s="1349"/>
      <c r="VWE66" s="1349"/>
      <c r="VWF66" s="1349"/>
      <c r="VWG66" s="1349"/>
      <c r="VWH66" s="1349"/>
      <c r="VWI66" s="1349"/>
      <c r="VWJ66" s="1349"/>
      <c r="VWK66" s="1349"/>
      <c r="VWL66" s="1349"/>
      <c r="VWM66" s="1349"/>
      <c r="VWN66" s="1349"/>
      <c r="VWO66" s="1349"/>
      <c r="VWP66" s="1349"/>
      <c r="VWQ66" s="1349"/>
      <c r="VWR66" s="1349"/>
      <c r="VWS66" s="1349"/>
      <c r="VWT66" s="1349"/>
      <c r="VWU66" s="1349"/>
      <c r="VWV66" s="1349"/>
      <c r="VWW66" s="1349"/>
      <c r="VWX66" s="1349"/>
      <c r="VWY66" s="1349"/>
      <c r="VWZ66" s="1349"/>
      <c r="VXA66" s="1349"/>
      <c r="VXB66" s="1349"/>
      <c r="VXC66" s="1349"/>
      <c r="VXD66" s="1349"/>
      <c r="VXE66" s="1349"/>
      <c r="VXF66" s="1349"/>
      <c r="VXG66" s="1349"/>
      <c r="VXH66" s="1349"/>
      <c r="VXI66" s="1349"/>
      <c r="VXJ66" s="1349"/>
      <c r="VXK66" s="1349"/>
      <c r="VXL66" s="1349"/>
      <c r="VXM66" s="1349"/>
      <c r="VXN66" s="1349"/>
      <c r="VXO66" s="1349"/>
      <c r="VXP66" s="1349"/>
      <c r="VXQ66" s="1349"/>
      <c r="VXR66" s="1349"/>
      <c r="VXS66" s="1349"/>
      <c r="VXT66" s="1349"/>
      <c r="VXU66" s="1349"/>
      <c r="VXV66" s="1349"/>
      <c r="VXW66" s="1349"/>
      <c r="VXX66" s="1349"/>
      <c r="VXY66" s="1349"/>
      <c r="VXZ66" s="1349"/>
      <c r="VYA66" s="1349"/>
      <c r="VYB66" s="1349"/>
      <c r="VYC66" s="1349"/>
      <c r="VYD66" s="1349"/>
      <c r="VYE66" s="1349"/>
      <c r="VYF66" s="1349"/>
      <c r="VYG66" s="1349"/>
      <c r="VYH66" s="1349"/>
      <c r="VYI66" s="1349"/>
      <c r="VYJ66" s="1349"/>
      <c r="VYK66" s="1349"/>
      <c r="VYL66" s="1349"/>
      <c r="VYM66" s="1349"/>
      <c r="VYN66" s="1349"/>
      <c r="VYO66" s="1349"/>
      <c r="VYP66" s="1349"/>
      <c r="VYQ66" s="1349"/>
      <c r="VYR66" s="1349"/>
      <c r="VYS66" s="1349"/>
      <c r="VYT66" s="1349"/>
      <c r="VYU66" s="1349"/>
      <c r="VYV66" s="1349"/>
      <c r="VYW66" s="1349"/>
      <c r="VYX66" s="1349"/>
      <c r="VYY66" s="1349"/>
      <c r="VYZ66" s="1349"/>
      <c r="VZA66" s="1349"/>
      <c r="VZB66" s="1349"/>
      <c r="VZC66" s="1349"/>
      <c r="VZD66" s="1349"/>
      <c r="VZE66" s="1349"/>
      <c r="VZF66" s="1349"/>
      <c r="VZG66" s="1349"/>
      <c r="VZH66" s="1349"/>
      <c r="VZI66" s="1349"/>
      <c r="VZJ66" s="1349"/>
      <c r="VZK66" s="1349"/>
      <c r="VZL66" s="1349"/>
      <c r="VZM66" s="1349"/>
      <c r="VZN66" s="1349"/>
      <c r="VZO66" s="1349"/>
      <c r="VZP66" s="1349"/>
      <c r="VZQ66" s="1349"/>
      <c r="VZR66" s="1349"/>
      <c r="VZS66" s="1349"/>
      <c r="VZT66" s="1349"/>
      <c r="VZU66" s="1349"/>
      <c r="VZV66" s="1349"/>
      <c r="VZW66" s="1349"/>
      <c r="VZX66" s="1349"/>
      <c r="VZY66" s="1349"/>
      <c r="VZZ66" s="1349"/>
      <c r="WAA66" s="1349"/>
      <c r="WAB66" s="1349"/>
      <c r="WAC66" s="1349"/>
      <c r="WAD66" s="1349"/>
      <c r="WAE66" s="1349"/>
      <c r="WAF66" s="1349"/>
      <c r="WAG66" s="1349"/>
      <c r="WAH66" s="1349"/>
      <c r="WAI66" s="1349"/>
      <c r="WAJ66" s="1349"/>
      <c r="WAK66" s="1349"/>
      <c r="WAL66" s="1349"/>
      <c r="WAM66" s="1349"/>
      <c r="WAN66" s="1349"/>
      <c r="WAO66" s="1349"/>
      <c r="WAP66" s="1349"/>
      <c r="WAQ66" s="1349"/>
      <c r="WAR66" s="1349"/>
      <c r="WAS66" s="1349"/>
      <c r="WAT66" s="1349"/>
      <c r="WAU66" s="1349"/>
      <c r="WAV66" s="1349"/>
      <c r="WAW66" s="1349"/>
      <c r="WAX66" s="1349"/>
      <c r="WAY66" s="1349"/>
      <c r="WAZ66" s="1349"/>
      <c r="WBA66" s="1349"/>
      <c r="WBB66" s="1349"/>
      <c r="WBC66" s="1349"/>
      <c r="WBD66" s="1349"/>
      <c r="WBE66" s="1349"/>
      <c r="WBF66" s="1349"/>
      <c r="WBG66" s="1349"/>
      <c r="WBH66" s="1349"/>
      <c r="WBI66" s="1349"/>
      <c r="WBJ66" s="1349"/>
      <c r="WBK66" s="1349"/>
      <c r="WBL66" s="1349"/>
      <c r="WBM66" s="1349"/>
      <c r="WBN66" s="1349"/>
      <c r="WBO66" s="1349"/>
      <c r="WBP66" s="1349"/>
      <c r="WBQ66" s="1349"/>
      <c r="WBR66" s="1349"/>
      <c r="WBS66" s="1349"/>
      <c r="WBT66" s="1349"/>
      <c r="WBU66" s="1349"/>
      <c r="WBV66" s="1349"/>
      <c r="WBW66" s="1349"/>
      <c r="WBX66" s="1349"/>
      <c r="WBY66" s="1349"/>
      <c r="WBZ66" s="1349"/>
      <c r="WCA66" s="1349"/>
      <c r="WCB66" s="1349"/>
      <c r="WCC66" s="1349"/>
      <c r="WCD66" s="1349"/>
      <c r="WCE66" s="1349"/>
      <c r="WCF66" s="1349"/>
      <c r="WCG66" s="1349"/>
      <c r="WCH66" s="1349"/>
      <c r="WCI66" s="1349"/>
      <c r="WCJ66" s="1349"/>
      <c r="WCK66" s="1349"/>
      <c r="WCL66" s="1349"/>
      <c r="WCM66" s="1349"/>
      <c r="WCN66" s="1349"/>
      <c r="WCO66" s="1349"/>
      <c r="WCP66" s="1349"/>
      <c r="WCQ66" s="1349"/>
      <c r="WCR66" s="1349"/>
      <c r="WCS66" s="1349"/>
      <c r="WCT66" s="1349"/>
      <c r="WCU66" s="1349"/>
      <c r="WCV66" s="1349"/>
      <c r="WCW66" s="1349"/>
      <c r="WCX66" s="1349"/>
      <c r="WCY66" s="1349"/>
      <c r="WCZ66" s="1349"/>
      <c r="WDA66" s="1349"/>
      <c r="WDB66" s="1349"/>
      <c r="WDC66" s="1349"/>
      <c r="WDD66" s="1349"/>
      <c r="WDE66" s="1349"/>
      <c r="WDF66" s="1349"/>
      <c r="WDG66" s="1349"/>
      <c r="WDH66" s="1349"/>
      <c r="WDI66" s="1349"/>
      <c r="WDJ66" s="1349"/>
      <c r="WDK66" s="1349"/>
      <c r="WDL66" s="1349"/>
      <c r="WDM66" s="1349"/>
      <c r="WDN66" s="1349"/>
      <c r="WDO66" s="1349"/>
      <c r="WDP66" s="1349"/>
      <c r="WDQ66" s="1349"/>
      <c r="WDR66" s="1349"/>
      <c r="WDS66" s="1349"/>
      <c r="WDT66" s="1349"/>
      <c r="WDU66" s="1349"/>
      <c r="WDV66" s="1349"/>
      <c r="WDW66" s="1349"/>
      <c r="WDX66" s="1349"/>
      <c r="WDY66" s="1349"/>
      <c r="WDZ66" s="1349"/>
      <c r="WEA66" s="1349"/>
      <c r="WEB66" s="1349"/>
      <c r="WEC66" s="1349"/>
      <c r="WED66" s="1349"/>
      <c r="WEE66" s="1349"/>
      <c r="WEF66" s="1349"/>
      <c r="WEG66" s="1349"/>
      <c r="WEH66" s="1349"/>
      <c r="WEI66" s="1349"/>
      <c r="WEJ66" s="1349"/>
      <c r="WEK66" s="1349"/>
      <c r="WEL66" s="1349"/>
      <c r="WEM66" s="1349"/>
      <c r="WEN66" s="1349"/>
      <c r="WEO66" s="1349"/>
      <c r="WEP66" s="1349"/>
      <c r="WEQ66" s="1349"/>
      <c r="WER66" s="1349"/>
      <c r="WES66" s="1349"/>
      <c r="WET66" s="1349"/>
      <c r="WEU66" s="1349"/>
      <c r="WEV66" s="1349"/>
      <c r="WEW66" s="1349"/>
      <c r="WEX66" s="1349"/>
      <c r="WEY66" s="1349"/>
      <c r="WEZ66" s="1349"/>
      <c r="WFA66" s="1349"/>
      <c r="WFB66" s="1349"/>
      <c r="WFC66" s="1349"/>
      <c r="WFD66" s="1349"/>
      <c r="WFE66" s="1349"/>
      <c r="WFF66" s="1349"/>
      <c r="WFG66" s="1349"/>
      <c r="WFH66" s="1349"/>
      <c r="WFI66" s="1349"/>
      <c r="WFJ66" s="1349"/>
      <c r="WFK66" s="1349"/>
      <c r="WFL66" s="1349"/>
      <c r="WFM66" s="1349"/>
      <c r="WFN66" s="1349"/>
      <c r="WFO66" s="1349"/>
      <c r="WFP66" s="1349"/>
      <c r="WFQ66" s="1349"/>
      <c r="WFR66" s="1349"/>
      <c r="WFS66" s="1349"/>
      <c r="WFT66" s="1349"/>
      <c r="WFU66" s="1349"/>
      <c r="WFV66" s="1349"/>
      <c r="WFW66" s="1349"/>
      <c r="WFX66" s="1349"/>
      <c r="WFY66" s="1349"/>
      <c r="WFZ66" s="1349"/>
      <c r="WGA66" s="1349"/>
      <c r="WGB66" s="1349"/>
      <c r="WGC66" s="1349"/>
      <c r="WGD66" s="1349"/>
      <c r="WGE66" s="1349"/>
      <c r="WGF66" s="1349"/>
      <c r="WGG66" s="1349"/>
      <c r="WGH66" s="1349"/>
      <c r="WGI66" s="1349"/>
      <c r="WGJ66" s="1349"/>
      <c r="WGK66" s="1349"/>
      <c r="WGL66" s="1349"/>
      <c r="WGM66" s="1349"/>
      <c r="WGN66" s="1349"/>
      <c r="WGO66" s="1349"/>
      <c r="WGP66" s="1349"/>
      <c r="WGQ66" s="1349"/>
      <c r="WGR66" s="1349"/>
      <c r="WGS66" s="1349"/>
      <c r="WGT66" s="1349"/>
      <c r="WGU66" s="1349"/>
      <c r="WGV66" s="1349"/>
      <c r="WGW66" s="1349"/>
      <c r="WGX66" s="1349"/>
      <c r="WGY66" s="1349"/>
      <c r="WGZ66" s="1349"/>
      <c r="WHA66" s="1349"/>
      <c r="WHB66" s="1349"/>
      <c r="WHC66" s="1349"/>
      <c r="WHD66" s="1349"/>
      <c r="WHE66" s="1349"/>
      <c r="WHF66" s="1349"/>
      <c r="WHG66" s="1349"/>
      <c r="WHH66" s="1349"/>
      <c r="WHI66" s="1349"/>
      <c r="WHJ66" s="1349"/>
      <c r="WHK66" s="1349"/>
      <c r="WHL66" s="1349"/>
      <c r="WHM66" s="1349"/>
      <c r="WHN66" s="1349"/>
      <c r="WHO66" s="1349"/>
      <c r="WHP66" s="1349"/>
      <c r="WHQ66" s="1349"/>
      <c r="WHR66" s="1349"/>
      <c r="WHS66" s="1349"/>
      <c r="WHT66" s="1349"/>
      <c r="WHU66" s="1349"/>
      <c r="WHV66" s="1349"/>
      <c r="WHW66" s="1349"/>
      <c r="WHX66" s="1349"/>
      <c r="WHY66" s="1349"/>
      <c r="WHZ66" s="1349"/>
      <c r="WIA66" s="1349"/>
      <c r="WIB66" s="1349"/>
      <c r="WIC66" s="1349"/>
      <c r="WID66" s="1349"/>
      <c r="WIE66" s="1349"/>
      <c r="WIF66" s="1349"/>
      <c r="WIG66" s="1349"/>
      <c r="WIH66" s="1349"/>
      <c r="WII66" s="1349"/>
      <c r="WIJ66" s="1349"/>
      <c r="WIK66" s="1349"/>
      <c r="WIL66" s="1349"/>
      <c r="WIM66" s="1349"/>
      <c r="WIN66" s="1349"/>
      <c r="WIO66" s="1349"/>
      <c r="WIP66" s="1349"/>
      <c r="WIQ66" s="1349"/>
      <c r="WIR66" s="1349"/>
      <c r="WIS66" s="1349"/>
      <c r="WIT66" s="1349"/>
      <c r="WIU66" s="1349"/>
      <c r="WIV66" s="1349"/>
      <c r="WIW66" s="1349"/>
      <c r="WIX66" s="1349"/>
      <c r="WIY66" s="1349"/>
      <c r="WIZ66" s="1349"/>
      <c r="WJA66" s="1349"/>
      <c r="WJB66" s="1349"/>
      <c r="WJC66" s="1349"/>
      <c r="WJD66" s="1349"/>
      <c r="WJE66" s="1349"/>
      <c r="WJF66" s="1349"/>
      <c r="WJG66" s="1349"/>
      <c r="WJH66" s="1349"/>
      <c r="WJI66" s="1349"/>
      <c r="WJJ66" s="1349"/>
      <c r="WJK66" s="1349"/>
      <c r="WJL66" s="1349"/>
      <c r="WJM66" s="1349"/>
      <c r="WJN66" s="1349"/>
      <c r="WJO66" s="1349"/>
      <c r="WJP66" s="1349"/>
      <c r="WJQ66" s="1349"/>
      <c r="WJR66" s="1349"/>
      <c r="WJS66" s="1349"/>
      <c r="WJT66" s="1349"/>
      <c r="WJU66" s="1349"/>
      <c r="WJV66" s="1349"/>
      <c r="WJW66" s="1349"/>
      <c r="WJX66" s="1349"/>
      <c r="WJY66" s="1349"/>
      <c r="WJZ66" s="1349"/>
      <c r="WKA66" s="1349"/>
      <c r="WKB66" s="1349"/>
      <c r="WKC66" s="1349"/>
      <c r="WKD66" s="1349"/>
      <c r="WKE66" s="1349"/>
      <c r="WKF66" s="1349"/>
      <c r="WKG66" s="1349"/>
      <c r="WKH66" s="1349"/>
      <c r="WKI66" s="1349"/>
      <c r="WKJ66" s="1349"/>
      <c r="WKK66" s="1349"/>
      <c r="WKL66" s="1349"/>
      <c r="WKM66" s="1349"/>
      <c r="WKN66" s="1349"/>
      <c r="WKO66" s="1349"/>
      <c r="WKP66" s="1349"/>
      <c r="WKQ66" s="1349"/>
      <c r="WKR66" s="1349"/>
      <c r="WKS66" s="1349"/>
      <c r="WKT66" s="1349"/>
      <c r="WKU66" s="1349"/>
      <c r="WKV66" s="1349"/>
      <c r="WKW66" s="1349"/>
      <c r="WKX66" s="1349"/>
      <c r="WKY66" s="1349"/>
      <c r="WKZ66" s="1349"/>
      <c r="WLA66" s="1349"/>
      <c r="WLB66" s="1349"/>
      <c r="WLC66" s="1349"/>
      <c r="WLD66" s="1349"/>
      <c r="WLE66" s="1349"/>
      <c r="WLF66" s="1349"/>
      <c r="WLG66" s="1349"/>
      <c r="WLH66" s="1349"/>
      <c r="WLI66" s="1349"/>
      <c r="WLJ66" s="1349"/>
      <c r="WLK66" s="1349"/>
      <c r="WLL66" s="1349"/>
      <c r="WLM66" s="1349"/>
      <c r="WLN66" s="1349"/>
      <c r="WLO66" s="1349"/>
      <c r="WLP66" s="1349"/>
      <c r="WLQ66" s="1349"/>
      <c r="WLR66" s="1349"/>
      <c r="WLS66" s="1349"/>
      <c r="WLT66" s="1349"/>
      <c r="WLU66" s="1349"/>
      <c r="WLV66" s="1349"/>
      <c r="WLW66" s="1349"/>
      <c r="WLX66" s="1349"/>
      <c r="WLY66" s="1349"/>
      <c r="WLZ66" s="1349"/>
      <c r="WMA66" s="1349"/>
      <c r="WMB66" s="1349"/>
      <c r="WMC66" s="1349"/>
      <c r="WMD66" s="1349"/>
      <c r="WME66" s="1349"/>
      <c r="WMF66" s="1349"/>
      <c r="WMG66" s="1349"/>
      <c r="WMH66" s="1349"/>
      <c r="WMI66" s="1349"/>
      <c r="WMJ66" s="1349"/>
      <c r="WMK66" s="1349"/>
      <c r="WML66" s="1349"/>
      <c r="WMM66" s="1349"/>
      <c r="WMN66" s="1349"/>
      <c r="WMO66" s="1349"/>
      <c r="WMP66" s="1349"/>
      <c r="WMQ66" s="1349"/>
      <c r="WMR66" s="1349"/>
      <c r="WMS66" s="1349"/>
      <c r="WMT66" s="1349"/>
      <c r="WMU66" s="1349"/>
      <c r="WMV66" s="1349"/>
      <c r="WMW66" s="1349"/>
      <c r="WMX66" s="1349"/>
      <c r="WMY66" s="1349"/>
      <c r="WMZ66" s="1349"/>
      <c r="WNA66" s="1349"/>
      <c r="WNB66" s="1349"/>
      <c r="WNC66" s="1349"/>
      <c r="WND66" s="1349"/>
      <c r="WNE66" s="1349"/>
      <c r="WNF66" s="1349"/>
      <c r="WNG66" s="1349"/>
      <c r="WNH66" s="1349"/>
      <c r="WNI66" s="1349"/>
      <c r="WNJ66" s="1349"/>
      <c r="WNK66" s="1349"/>
      <c r="WNL66" s="1349"/>
      <c r="WNM66" s="1349"/>
      <c r="WNN66" s="1349"/>
      <c r="WNO66" s="1349"/>
      <c r="WNP66" s="1349"/>
      <c r="WNQ66" s="1349"/>
      <c r="WNR66" s="1349"/>
      <c r="WNS66" s="1349"/>
      <c r="WNT66" s="1349"/>
      <c r="WNU66" s="1349"/>
      <c r="WNV66" s="1349"/>
      <c r="WNW66" s="1349"/>
      <c r="WNX66" s="1349"/>
      <c r="WNY66" s="1349"/>
      <c r="WNZ66" s="1349"/>
      <c r="WOA66" s="1349"/>
      <c r="WOB66" s="1349"/>
      <c r="WOC66" s="1349"/>
      <c r="WOD66" s="1349"/>
      <c r="WOE66" s="1349"/>
      <c r="WOF66" s="1349"/>
      <c r="WOG66" s="1349"/>
      <c r="WOH66" s="1349"/>
      <c r="WOI66" s="1349"/>
      <c r="WOJ66" s="1349"/>
      <c r="WOK66" s="1349"/>
      <c r="WOL66" s="1349"/>
      <c r="WOM66" s="1349"/>
      <c r="WON66" s="1349"/>
      <c r="WOO66" s="1349"/>
      <c r="WOP66" s="1349"/>
      <c r="WOQ66" s="1349"/>
      <c r="WOR66" s="1349"/>
      <c r="WOS66" s="1349"/>
      <c r="WOT66" s="1349"/>
      <c r="WOU66" s="1349"/>
      <c r="WOV66" s="1349"/>
      <c r="WOW66" s="1349"/>
      <c r="WOX66" s="1349"/>
      <c r="WOY66" s="1349"/>
      <c r="WOZ66" s="1349"/>
      <c r="WPA66" s="1349"/>
      <c r="WPB66" s="1349"/>
      <c r="WPC66" s="1349"/>
      <c r="WPD66" s="1349"/>
      <c r="WPE66" s="1349"/>
      <c r="WPF66" s="1349"/>
      <c r="WPG66" s="1349"/>
      <c r="WPH66" s="1349"/>
      <c r="WPI66" s="1349"/>
      <c r="WPJ66" s="1349"/>
      <c r="WPK66" s="1349"/>
      <c r="WPL66" s="1349"/>
      <c r="WPM66" s="1349"/>
      <c r="WPN66" s="1349"/>
      <c r="WPO66" s="1349"/>
      <c r="WPP66" s="1349"/>
      <c r="WPQ66" s="1349"/>
      <c r="WPR66" s="1349"/>
      <c r="WPS66" s="1349"/>
      <c r="WPT66" s="1349"/>
      <c r="WPU66" s="1349"/>
      <c r="WPV66" s="1349"/>
      <c r="WPW66" s="1349"/>
      <c r="WPX66" s="1349"/>
      <c r="WPY66" s="1349"/>
      <c r="WPZ66" s="1349"/>
      <c r="WQA66" s="1349"/>
      <c r="WQB66" s="1349"/>
      <c r="WQC66" s="1349"/>
      <c r="WQD66" s="1349"/>
      <c r="WQE66" s="1349"/>
      <c r="WQF66" s="1349"/>
      <c r="WQG66" s="1349"/>
      <c r="WQH66" s="1349"/>
      <c r="WQI66" s="1349"/>
      <c r="WQJ66" s="1349"/>
      <c r="WQK66" s="1349"/>
      <c r="WQL66" s="1349"/>
      <c r="WQM66" s="1349"/>
      <c r="WQN66" s="1349"/>
      <c r="WQO66" s="1349"/>
      <c r="WQP66" s="1349"/>
      <c r="WQQ66" s="1349"/>
      <c r="WQR66" s="1349"/>
      <c r="WQS66" s="1349"/>
      <c r="WQT66" s="1349"/>
      <c r="WQU66" s="1349"/>
      <c r="WQV66" s="1349"/>
      <c r="WQW66" s="1349"/>
      <c r="WQX66" s="1349"/>
      <c r="WQY66" s="1349"/>
      <c r="WQZ66" s="1349"/>
      <c r="WRA66" s="1349"/>
      <c r="WRB66" s="1349"/>
      <c r="WRC66" s="1349"/>
      <c r="WRD66" s="1349"/>
      <c r="WRE66" s="1349"/>
      <c r="WRF66" s="1349"/>
      <c r="WRG66" s="1349"/>
      <c r="WRH66" s="1349"/>
      <c r="WRI66" s="1349"/>
      <c r="WRJ66" s="1349"/>
      <c r="WRK66" s="1349"/>
      <c r="WRL66" s="1349"/>
      <c r="WRM66" s="1349"/>
      <c r="WRN66" s="1349"/>
      <c r="WRO66" s="1349"/>
      <c r="WRP66" s="1349"/>
      <c r="WRQ66" s="1349"/>
      <c r="WRR66" s="1349"/>
      <c r="WRS66" s="1349"/>
      <c r="WRT66" s="1349"/>
      <c r="WRU66" s="1349"/>
      <c r="WRV66" s="1349"/>
      <c r="WRW66" s="1349"/>
      <c r="WRX66" s="1349"/>
      <c r="WRY66" s="1349"/>
      <c r="WRZ66" s="1349"/>
      <c r="WSA66" s="1349"/>
      <c r="WSB66" s="1349"/>
      <c r="WSC66" s="1349"/>
      <c r="WSD66" s="1349"/>
      <c r="WSE66" s="1349"/>
      <c r="WSF66" s="1349"/>
      <c r="WSG66" s="1349"/>
      <c r="WSH66" s="1349"/>
      <c r="WSI66" s="1349"/>
      <c r="WSJ66" s="1349"/>
      <c r="WSK66" s="1349"/>
      <c r="WSL66" s="1349"/>
      <c r="WSM66" s="1349"/>
      <c r="WSN66" s="1349"/>
      <c r="WSO66" s="1349"/>
      <c r="WSP66" s="1349"/>
      <c r="WSQ66" s="1349"/>
      <c r="WSR66" s="1349"/>
      <c r="WSS66" s="1349"/>
      <c r="WST66" s="1349"/>
      <c r="WSU66" s="1349"/>
      <c r="WSV66" s="1349"/>
      <c r="WSW66" s="1349"/>
      <c r="WSX66" s="1349"/>
      <c r="WSY66" s="1349"/>
      <c r="WSZ66" s="1349"/>
      <c r="WTA66" s="1349"/>
      <c r="WTB66" s="1349"/>
      <c r="WTC66" s="1349"/>
      <c r="WTD66" s="1349"/>
      <c r="WTE66" s="1349"/>
      <c r="WTF66" s="1349"/>
      <c r="WTG66" s="1349"/>
      <c r="WTH66" s="1349"/>
      <c r="WTI66" s="1349"/>
      <c r="WTJ66" s="1349"/>
      <c r="WTK66" s="1349"/>
      <c r="WTL66" s="1349"/>
      <c r="WTM66" s="1349"/>
      <c r="WTN66" s="1349"/>
      <c r="WTO66" s="1349"/>
      <c r="WTP66" s="1349"/>
      <c r="WTQ66" s="1349"/>
      <c r="WTR66" s="1349"/>
      <c r="WTS66" s="1349"/>
      <c r="WTT66" s="1349"/>
      <c r="WTU66" s="1349"/>
      <c r="WTV66" s="1349"/>
      <c r="WTW66" s="1349"/>
      <c r="WTX66" s="1349"/>
      <c r="WTY66" s="1349"/>
      <c r="WTZ66" s="1349"/>
      <c r="WUA66" s="1349"/>
      <c r="WUB66" s="1349"/>
      <c r="WUC66" s="1349"/>
      <c r="WUD66" s="1349"/>
      <c r="WUE66" s="1349"/>
      <c r="WUF66" s="1349"/>
      <c r="WUG66" s="1349"/>
      <c r="WUH66" s="1349"/>
      <c r="WUI66" s="1349"/>
      <c r="WUJ66" s="1349"/>
      <c r="WUK66" s="1349"/>
      <c r="WUL66" s="1349"/>
      <c r="WUM66" s="1349"/>
      <c r="WUN66" s="1349"/>
      <c r="WUO66" s="1349"/>
      <c r="WUP66" s="1349"/>
      <c r="WUQ66" s="1349"/>
      <c r="WUR66" s="1349"/>
      <c r="WUS66" s="1349"/>
      <c r="WUT66" s="1349"/>
      <c r="WUU66" s="1349"/>
      <c r="WUV66" s="1349"/>
      <c r="WUW66" s="1349"/>
      <c r="WUX66" s="1349"/>
      <c r="WUY66" s="1349"/>
      <c r="WUZ66" s="1349"/>
      <c r="WVA66" s="1349"/>
      <c r="WVB66" s="1349"/>
      <c r="WVC66" s="1349"/>
      <c r="WVD66" s="1349"/>
      <c r="WVE66" s="1349"/>
      <c r="WVF66" s="1349"/>
      <c r="WVG66" s="1349"/>
      <c r="WVH66" s="1349"/>
      <c r="WVI66" s="1349"/>
      <c r="WVJ66" s="1349"/>
      <c r="WVK66" s="1349"/>
      <c r="WVL66" s="1349"/>
      <c r="WVM66" s="1349"/>
      <c r="WVN66" s="1349"/>
      <c r="WVO66" s="1349"/>
      <c r="WVP66" s="1349"/>
      <c r="WVQ66" s="1349"/>
      <c r="WVR66" s="1349"/>
      <c r="WVS66" s="1349"/>
      <c r="WVT66" s="1349"/>
      <c r="WVU66" s="1349"/>
      <c r="WVV66" s="1349"/>
      <c r="WVW66" s="1349"/>
      <c r="WVX66" s="1349"/>
      <c r="WVY66" s="1349"/>
      <c r="WVZ66" s="1349"/>
      <c r="WWA66" s="1349"/>
      <c r="WWB66" s="1349"/>
      <c r="WWC66" s="1349"/>
      <c r="WWD66" s="1349"/>
      <c r="WWE66" s="1349"/>
      <c r="WWF66" s="1349"/>
      <c r="WWG66" s="1349"/>
      <c r="WWH66" s="1349"/>
      <c r="WWI66" s="1349"/>
      <c r="WWJ66" s="1349"/>
      <c r="WWK66" s="1349"/>
      <c r="WWL66" s="1349"/>
      <c r="WWM66" s="1349"/>
      <c r="WWN66" s="1349"/>
      <c r="WWO66" s="1349"/>
      <c r="WWP66" s="1349"/>
      <c r="WWQ66" s="1349"/>
      <c r="WWR66" s="1349"/>
      <c r="WWS66" s="1349"/>
      <c r="WWT66" s="1349"/>
      <c r="WWU66" s="1349"/>
      <c r="WWV66" s="1349"/>
      <c r="WWW66" s="1349"/>
      <c r="WWX66" s="1349"/>
      <c r="WWY66" s="1349"/>
      <c r="WWZ66" s="1349"/>
      <c r="WXA66" s="1349"/>
      <c r="WXB66" s="1349"/>
      <c r="WXC66" s="1349"/>
      <c r="WXD66" s="1349"/>
      <c r="WXE66" s="1349"/>
      <c r="WXF66" s="1349"/>
      <c r="WXG66" s="1349"/>
      <c r="WXH66" s="1349"/>
      <c r="WXI66" s="1349"/>
      <c r="WXJ66" s="1349"/>
      <c r="WXK66" s="1349"/>
      <c r="WXL66" s="1349"/>
      <c r="WXM66" s="1349"/>
      <c r="WXN66" s="1349"/>
      <c r="WXO66" s="1349"/>
      <c r="WXP66" s="1349"/>
      <c r="WXQ66" s="1349"/>
      <c r="WXR66" s="1349"/>
      <c r="WXS66" s="1349"/>
      <c r="WXT66" s="1349"/>
      <c r="WXU66" s="1349"/>
      <c r="WXV66" s="1349"/>
      <c r="WXW66" s="1349"/>
      <c r="WXX66" s="1349"/>
      <c r="WXY66" s="1349"/>
      <c r="WXZ66" s="1349"/>
      <c r="WYA66" s="1349"/>
      <c r="WYB66" s="1349"/>
      <c r="WYC66" s="1349"/>
      <c r="WYD66" s="1349"/>
      <c r="WYE66" s="1349"/>
      <c r="WYF66" s="1349"/>
      <c r="WYG66" s="1349"/>
      <c r="WYH66" s="1349"/>
      <c r="WYI66" s="1349"/>
      <c r="WYJ66" s="1349"/>
      <c r="WYK66" s="1349"/>
      <c r="WYL66" s="1349"/>
      <c r="WYM66" s="1349"/>
      <c r="WYN66" s="1349"/>
      <c r="WYO66" s="1349"/>
      <c r="WYP66" s="1349"/>
      <c r="WYQ66" s="1349"/>
      <c r="WYR66" s="1349"/>
      <c r="WYS66" s="1349"/>
      <c r="WYT66" s="1349"/>
      <c r="WYU66" s="1349"/>
      <c r="WYV66" s="1349"/>
      <c r="WYW66" s="1349"/>
      <c r="WYX66" s="1349"/>
      <c r="WYY66" s="1349"/>
      <c r="WYZ66" s="1349"/>
      <c r="WZA66" s="1349"/>
      <c r="WZB66" s="1349"/>
      <c r="WZC66" s="1349"/>
      <c r="WZD66" s="1349"/>
      <c r="WZE66" s="1349"/>
      <c r="WZF66" s="1349"/>
      <c r="WZG66" s="1349"/>
      <c r="WZH66" s="1349"/>
      <c r="WZI66" s="1349"/>
      <c r="WZJ66" s="1349"/>
      <c r="WZK66" s="1349"/>
      <c r="WZL66" s="1349"/>
      <c r="WZM66" s="1349"/>
      <c r="WZN66" s="1349"/>
      <c r="WZO66" s="1349"/>
      <c r="WZP66" s="1349"/>
      <c r="WZQ66" s="1349"/>
      <c r="WZR66" s="1349"/>
      <c r="WZS66" s="1349"/>
      <c r="WZT66" s="1349"/>
      <c r="WZU66" s="1349"/>
      <c r="WZV66" s="1349"/>
      <c r="WZW66" s="1349"/>
      <c r="WZX66" s="1349"/>
      <c r="WZY66" s="1349"/>
      <c r="WZZ66" s="1349"/>
      <c r="XAA66" s="1349"/>
      <c r="XAB66" s="1349"/>
      <c r="XAC66" s="1349"/>
      <c r="XAD66" s="1349"/>
      <c r="XAE66" s="1349"/>
      <c r="XAF66" s="1349"/>
      <c r="XAG66" s="1349"/>
      <c r="XAH66" s="1349"/>
      <c r="XAI66" s="1349"/>
      <c r="XAJ66" s="1349"/>
      <c r="XAK66" s="1349"/>
      <c r="XAL66" s="1349"/>
      <c r="XAM66" s="1349"/>
      <c r="XAN66" s="1349"/>
      <c r="XAO66" s="1349"/>
      <c r="XAP66" s="1349"/>
      <c r="XAQ66" s="1349"/>
      <c r="XAR66" s="1349"/>
      <c r="XAS66" s="1349"/>
      <c r="XAT66" s="1349"/>
      <c r="XAU66" s="1349"/>
      <c r="XAV66" s="1349"/>
      <c r="XAW66" s="1349"/>
      <c r="XAX66" s="1349"/>
      <c r="XAY66" s="1349"/>
      <c r="XAZ66" s="1349"/>
      <c r="XBA66" s="1349"/>
      <c r="XBB66" s="1349"/>
      <c r="XBC66" s="1349"/>
      <c r="XBD66" s="1349"/>
      <c r="XBE66" s="1349"/>
      <c r="XBF66" s="1349"/>
      <c r="XBG66" s="1349"/>
      <c r="XBH66" s="1349"/>
      <c r="XBI66" s="1349"/>
      <c r="XBJ66" s="1349"/>
      <c r="XBK66" s="1349"/>
      <c r="XBL66" s="1349"/>
      <c r="XBM66" s="1349"/>
      <c r="XBN66" s="1349"/>
      <c r="XBO66" s="1349"/>
      <c r="XBP66" s="1349"/>
      <c r="XBQ66" s="1349"/>
      <c r="XBR66" s="1349"/>
      <c r="XBS66" s="1349"/>
      <c r="XBT66" s="1349"/>
      <c r="XBU66" s="1349"/>
      <c r="XBV66" s="1349"/>
      <c r="XBW66" s="1349"/>
      <c r="XBX66" s="1349"/>
      <c r="XBY66" s="1349"/>
      <c r="XBZ66" s="1349"/>
      <c r="XCA66" s="1349"/>
      <c r="XCB66" s="1349"/>
      <c r="XCC66" s="1349"/>
      <c r="XCD66" s="1349"/>
      <c r="XCE66" s="1349"/>
      <c r="XCF66" s="1349"/>
      <c r="XCG66" s="1349"/>
      <c r="XCH66" s="1349"/>
      <c r="XCI66" s="1349"/>
      <c r="XCJ66" s="1349"/>
      <c r="XCK66" s="1349"/>
      <c r="XCL66" s="1349"/>
      <c r="XCM66" s="1349"/>
      <c r="XCN66" s="1349"/>
      <c r="XCO66" s="1349"/>
      <c r="XCP66" s="1349"/>
      <c r="XCQ66" s="1349"/>
      <c r="XCR66" s="1349"/>
      <c r="XCS66" s="1349"/>
      <c r="XCT66" s="1349"/>
      <c r="XCU66" s="1349"/>
      <c r="XCV66" s="1349"/>
      <c r="XCW66" s="1349"/>
      <c r="XCX66" s="1349"/>
      <c r="XCY66" s="1349"/>
      <c r="XCZ66" s="1349"/>
      <c r="XDA66" s="1349"/>
      <c r="XDB66" s="1349"/>
      <c r="XDC66" s="1349"/>
      <c r="XDD66" s="1349"/>
      <c r="XDE66" s="1349"/>
      <c r="XDF66" s="1349"/>
      <c r="XDG66" s="1349"/>
      <c r="XDH66" s="1349"/>
      <c r="XDI66" s="1349"/>
      <c r="XDJ66" s="1349"/>
      <c r="XDK66" s="1349"/>
      <c r="XDL66" s="1349"/>
      <c r="XDM66" s="1349"/>
      <c r="XDN66" s="1349"/>
      <c r="XDO66" s="1349"/>
      <c r="XDP66" s="1349"/>
      <c r="XDQ66" s="1349"/>
      <c r="XDR66" s="1349"/>
      <c r="XDS66" s="1349"/>
      <c r="XDT66" s="1349"/>
      <c r="XDU66" s="1349"/>
      <c r="XDV66" s="1349"/>
      <c r="XDW66" s="1349"/>
      <c r="XDX66" s="1349"/>
      <c r="XDY66" s="1349"/>
      <c r="XDZ66" s="1349"/>
      <c r="XEA66" s="1349"/>
      <c r="XEB66" s="1349"/>
      <c r="XEC66" s="1349"/>
      <c r="XED66" s="1349"/>
      <c r="XEE66" s="1349"/>
      <c r="XEF66" s="1349"/>
      <c r="XEG66" s="1349"/>
      <c r="XEH66" s="1349"/>
      <c r="XEI66" s="1349"/>
      <c r="XEJ66" s="1349"/>
      <c r="XEK66" s="1349"/>
      <c r="XEL66" s="1349"/>
      <c r="XEM66" s="1349"/>
      <c r="XEN66" s="1349"/>
      <c r="XEO66" s="1349"/>
      <c r="XEP66" s="1349"/>
      <c r="XEQ66" s="1349"/>
      <c r="XER66" s="1349"/>
      <c r="XES66" s="1349"/>
      <c r="XET66" s="1349"/>
      <c r="XEU66" s="1349"/>
      <c r="XEV66" s="1349"/>
      <c r="XEW66" s="1349"/>
      <c r="XEX66" s="1349"/>
      <c r="XEY66" s="1349"/>
      <c r="XEZ66" s="1349"/>
      <c r="XFA66" s="1349"/>
      <c r="XFB66" s="1349"/>
      <c r="XFC66" s="1349"/>
      <c r="XFD66" s="1349"/>
    </row>
    <row r="67" spans="1:16384" ht="29" customHeight="1">
      <c r="A67" s="1332" t="s">
        <v>115</v>
      </c>
      <c r="B67" s="1333"/>
      <c r="C67" s="1333"/>
      <c r="D67" s="1333"/>
      <c r="E67" s="1333"/>
      <c r="F67" s="1333"/>
      <c r="G67" s="1333"/>
      <c r="H67" s="1333"/>
      <c r="I67" s="1333"/>
      <c r="J67" s="1333"/>
      <c r="K67" s="1333"/>
      <c r="L67" s="1333"/>
      <c r="M67" s="1333"/>
      <c r="N67" s="1333"/>
      <c r="O67" s="1333"/>
      <c r="P67" s="1333"/>
      <c r="Q67" s="1333"/>
      <c r="R67" s="1333"/>
      <c r="S67" s="1333"/>
      <c r="T67" s="1333"/>
    </row>
    <row r="68" spans="1:16384" ht="66" customHeight="1">
      <c r="A68" s="350"/>
      <c r="B68" s="1362" t="s">
        <v>55</v>
      </c>
      <c r="C68" s="1363"/>
      <c r="D68" s="222" t="s">
        <v>116</v>
      </c>
      <c r="E68" s="223" t="s">
        <v>127</v>
      </c>
      <c r="F68" s="224" t="s">
        <v>118</v>
      </c>
      <c r="G68" s="1362" t="s">
        <v>128</v>
      </c>
      <c r="H68" s="1369"/>
      <c r="I68" s="1363"/>
      <c r="J68" s="225" t="s">
        <v>129</v>
      </c>
      <c r="K68" s="223" t="s">
        <v>130</v>
      </c>
      <c r="L68" s="226" t="s">
        <v>131</v>
      </c>
      <c r="M68" s="227"/>
      <c r="N68" s="204"/>
      <c r="O68" s="204"/>
      <c r="P68" s="204"/>
      <c r="Q68" s="204"/>
      <c r="R68" s="204"/>
      <c r="S68" s="204"/>
      <c r="T68" s="204"/>
    </row>
    <row r="69" spans="1:16384" ht="52" customHeight="1">
      <c r="A69" s="209"/>
      <c r="B69" s="1135"/>
      <c r="C69" s="1137"/>
      <c r="D69" s="215"/>
      <c r="E69" s="216"/>
      <c r="F69" s="215"/>
      <c r="G69" s="1135"/>
      <c r="H69" s="1136"/>
      <c r="I69" s="1137"/>
      <c r="J69" s="228"/>
      <c r="K69" s="228"/>
      <c r="L69" s="229"/>
      <c r="M69" s="227"/>
      <c r="N69" s="204"/>
      <c r="O69" s="204"/>
      <c r="P69" s="204"/>
      <c r="Q69" s="204"/>
      <c r="R69" s="204"/>
      <c r="S69" s="204"/>
      <c r="T69" s="204"/>
    </row>
    <row r="70" spans="1:16384" ht="52" customHeight="1">
      <c r="A70" s="209"/>
      <c r="B70" s="1135"/>
      <c r="C70" s="1137"/>
      <c r="D70" s="215"/>
      <c r="E70" s="216"/>
      <c r="F70" s="215"/>
      <c r="G70" s="1135"/>
      <c r="H70" s="1136"/>
      <c r="I70" s="1137"/>
      <c r="J70" s="230"/>
      <c r="K70" s="228"/>
      <c r="L70" s="229"/>
      <c r="M70" s="231"/>
      <c r="N70" s="204"/>
      <c r="O70" s="204"/>
      <c r="P70" s="204"/>
      <c r="Q70" s="204"/>
      <c r="R70" s="204"/>
      <c r="S70" s="204"/>
      <c r="T70" s="204"/>
    </row>
    <row r="71" spans="1:16384" ht="16">
      <c r="A71" s="1332" t="s">
        <v>132</v>
      </c>
      <c r="B71" s="1333"/>
      <c r="C71" s="1333"/>
      <c r="D71" s="1333"/>
      <c r="E71" s="1333"/>
      <c r="F71" s="1333"/>
      <c r="G71" s="1333"/>
      <c r="H71" s="1333"/>
      <c r="I71" s="1333"/>
      <c r="J71" s="1333"/>
      <c r="K71" s="1333"/>
      <c r="L71" s="1333"/>
      <c r="M71" s="1333"/>
      <c r="N71" s="1333"/>
      <c r="O71" s="1333"/>
      <c r="P71" s="1333"/>
      <c r="Q71" s="1333"/>
      <c r="R71" s="1333"/>
      <c r="S71" s="1333"/>
      <c r="T71" s="1333"/>
    </row>
    <row r="72" spans="1:16384" ht="52" customHeight="1">
      <c r="A72" s="479"/>
      <c r="B72" s="1362" t="s">
        <v>55</v>
      </c>
      <c r="C72" s="1363"/>
      <c r="D72" s="1345" t="s">
        <v>124</v>
      </c>
      <c r="E72" s="1346"/>
      <c r="F72" s="1346"/>
      <c r="G72" s="1347"/>
      <c r="H72" s="1345" t="s">
        <v>125</v>
      </c>
      <c r="I72" s="1346"/>
      <c r="J72" s="1346"/>
      <c r="K72" s="1346"/>
      <c r="L72" s="1347"/>
      <c r="M72" s="435"/>
      <c r="N72" s="435"/>
      <c r="O72" s="435"/>
      <c r="P72" s="435"/>
      <c r="Q72" s="435"/>
      <c r="R72" s="435"/>
      <c r="S72" s="435"/>
      <c r="T72" s="436"/>
    </row>
    <row r="73" spans="1:16384" ht="63" customHeight="1">
      <c r="A73" s="437"/>
      <c r="B73" s="1135"/>
      <c r="C73" s="1137"/>
      <c r="D73" s="1334" t="str">
        <f>'0. FI Information'!$C$3&amp;" commits to increase active annual sourcing of renewable electricity from "&amp;J69*100&amp;"% in "&amp;D69&amp;" to "&amp;L69*100&amp;"% by "&amp;F69&amp;" and to continue active sourcing of 100% renewable electricity through 2030."</f>
        <v xml:space="preserve"> commits to increase active annual sourcing of renewable electricity from 0% in  to 0% by  and to continue active sourcing of 100% renewable electricity through 2030.</v>
      </c>
      <c r="E73" s="1335"/>
      <c r="F73" s="1335"/>
      <c r="G73" s="1336"/>
      <c r="H73" s="1337"/>
      <c r="I73" s="1338"/>
      <c r="J73" s="1338"/>
      <c r="K73" s="1338"/>
      <c r="L73" s="1338"/>
      <c r="M73" s="1348" t="s">
        <v>126</v>
      </c>
      <c r="N73" s="1348"/>
      <c r="O73" s="1348"/>
      <c r="P73" s="1348"/>
      <c r="Q73" s="1348"/>
      <c r="R73" s="1348"/>
      <c r="S73" s="1348"/>
      <c r="T73" s="1348"/>
    </row>
    <row r="74" spans="1:16384" ht="52" customHeight="1">
      <c r="A74" s="437"/>
      <c r="B74" s="1135"/>
      <c r="C74" s="1137"/>
      <c r="D74" s="1334" t="str">
        <f>'0. FI Information'!$C$3&amp;" commits to continue active annual sourcing of 100% renewable electricity from "&amp;D70&amp;" to "&amp;F70&amp;"."</f>
        <v xml:space="preserve"> commits to continue active annual sourcing of 100% renewable electricity from  to .</v>
      </c>
      <c r="E74" s="1335"/>
      <c r="F74" s="1335"/>
      <c r="G74" s="1336"/>
      <c r="H74" s="1337"/>
      <c r="I74" s="1338"/>
      <c r="J74" s="1338"/>
      <c r="K74" s="1338"/>
      <c r="L74" s="1338"/>
      <c r="M74" s="1348"/>
      <c r="N74" s="1348"/>
      <c r="O74" s="1348"/>
      <c r="P74" s="1348"/>
      <c r="Q74" s="1348"/>
      <c r="R74" s="1348"/>
      <c r="S74" s="1348"/>
      <c r="T74" s="1348"/>
    </row>
    <row r="75" spans="1:16384" ht="52" customHeight="1">
      <c r="A75" s="433"/>
      <c r="B75" s="433"/>
      <c r="C75" s="433"/>
      <c r="D75" s="433"/>
      <c r="E75" s="433"/>
      <c r="F75" s="433"/>
      <c r="G75" s="433"/>
      <c r="H75" s="433"/>
      <c r="I75" s="433"/>
      <c r="J75" s="433"/>
      <c r="K75" s="433"/>
      <c r="L75" s="433"/>
      <c r="M75" s="433"/>
      <c r="N75" s="433"/>
      <c r="O75" s="433"/>
      <c r="P75" s="433"/>
      <c r="Q75" s="433"/>
      <c r="R75" s="433"/>
      <c r="S75" s="433"/>
      <c r="T75" s="433"/>
    </row>
    <row r="76" spans="1:16384" ht="31" customHeight="1" thickBot="1">
      <c r="A76" s="1339" t="s">
        <v>133</v>
      </c>
      <c r="B76" s="1339"/>
      <c r="C76" s="1339"/>
      <c r="D76" s="1339"/>
      <c r="E76" s="1339"/>
      <c r="F76" s="1339"/>
      <c r="G76" s="1339"/>
      <c r="H76" s="1339"/>
      <c r="I76" s="1339"/>
      <c r="J76" s="1339"/>
      <c r="K76" s="1339"/>
      <c r="L76" s="1339"/>
      <c r="M76" s="1339"/>
      <c r="N76" s="1339"/>
      <c r="O76" s="1339"/>
      <c r="P76" s="1339"/>
      <c r="Q76" s="1339"/>
      <c r="R76" s="1339"/>
      <c r="S76" s="1339"/>
      <c r="T76" s="1339"/>
    </row>
    <row r="77" spans="1:16384" s="204" customFormat="1" ht="134" customHeight="1" thickTop="1">
      <c r="A77" s="352" t="s">
        <v>494</v>
      </c>
      <c r="B77" s="1538" t="s">
        <v>748</v>
      </c>
      <c r="C77" s="1538"/>
      <c r="D77" s="1538"/>
      <c r="E77" s="1538"/>
      <c r="F77" s="1538"/>
      <c r="G77" s="1341"/>
      <c r="H77" s="1341"/>
      <c r="I77" s="1341"/>
      <c r="J77" s="1341"/>
      <c r="K77" s="1341"/>
      <c r="L77" s="1341"/>
      <c r="M77" s="1539" t="s">
        <v>749</v>
      </c>
      <c r="N77" s="1539"/>
      <c r="O77" s="1539"/>
      <c r="P77" s="1539"/>
      <c r="Q77" s="1539"/>
      <c r="R77" s="1539"/>
      <c r="S77" s="1539"/>
      <c r="T77" s="1539"/>
      <c r="AO77" s="340"/>
      <c r="AP77" s="422"/>
      <c r="AQ77" s="340"/>
      <c r="AR77" s="340"/>
      <c r="AS77" s="340"/>
      <c r="AT77" s="340"/>
      <c r="AU77" s="340"/>
      <c r="AV77" s="340"/>
      <c r="AW77" s="340"/>
      <c r="AX77" s="340"/>
      <c r="AY77" s="340"/>
      <c r="AZ77" s="340"/>
      <c r="BA77" s="340"/>
      <c r="BB77" s="340"/>
      <c r="BC77" s="340"/>
      <c r="BD77" s="340"/>
    </row>
    <row r="78" spans="1:16384" s="204" customFormat="1" ht="67" customHeight="1">
      <c r="A78" s="343" t="s">
        <v>495</v>
      </c>
      <c r="B78" s="1340" t="s">
        <v>750</v>
      </c>
      <c r="C78" s="1340"/>
      <c r="D78" s="1340"/>
      <c r="E78" s="1340"/>
      <c r="F78" s="1340"/>
      <c r="G78" s="1341"/>
      <c r="H78" s="1341"/>
      <c r="I78" s="1341"/>
      <c r="J78" s="1341"/>
      <c r="K78" s="1341"/>
      <c r="L78" s="1341"/>
      <c r="M78" s="1312" t="s">
        <v>1002</v>
      </c>
      <c r="N78" s="1312"/>
      <c r="O78" s="1312"/>
      <c r="P78" s="1312"/>
      <c r="Q78" s="1312"/>
      <c r="R78" s="1312"/>
      <c r="S78" s="1312"/>
      <c r="T78" s="1312"/>
      <c r="AO78" s="340"/>
      <c r="AP78" s="422"/>
      <c r="AQ78" s="340"/>
      <c r="AR78" s="340"/>
      <c r="AS78" s="340"/>
      <c r="AT78" s="340"/>
      <c r="AU78" s="340"/>
      <c r="AV78" s="340"/>
      <c r="AW78" s="340"/>
      <c r="AX78" s="340"/>
      <c r="AY78" s="340"/>
      <c r="AZ78" s="340"/>
      <c r="BA78" s="340"/>
      <c r="BB78" s="340"/>
      <c r="BC78" s="340"/>
      <c r="BD78" s="340"/>
    </row>
    <row r="79" spans="1:16384" ht="127" customHeight="1">
      <c r="A79" s="348" t="s">
        <v>496</v>
      </c>
      <c r="B79" s="1342" t="s">
        <v>984</v>
      </c>
      <c r="C79" s="1342"/>
      <c r="D79" s="1342"/>
      <c r="E79" s="1342"/>
      <c r="F79" s="1342"/>
      <c r="G79" s="1343"/>
      <c r="H79" s="1343"/>
      <c r="I79" s="1343"/>
      <c r="J79" s="1343"/>
      <c r="K79" s="1343"/>
      <c r="L79" s="1343"/>
      <c r="M79" s="1344" t="s">
        <v>134</v>
      </c>
      <c r="N79" s="1344"/>
      <c r="O79" s="1344"/>
      <c r="P79" s="1344"/>
      <c r="Q79" s="1344"/>
      <c r="R79" s="1344"/>
      <c r="S79" s="1344"/>
      <c r="T79" s="1344"/>
    </row>
    <row r="80" spans="1:16384" ht="127" customHeight="1">
      <c r="A80" s="608" t="s">
        <v>987</v>
      </c>
      <c r="B80" s="1294" t="s">
        <v>1004</v>
      </c>
      <c r="C80" s="1294"/>
      <c r="D80" s="1294"/>
      <c r="E80" s="1294"/>
      <c r="F80" s="1294"/>
      <c r="G80" s="1295"/>
      <c r="H80" s="1295"/>
      <c r="I80" s="1295"/>
      <c r="J80" s="1295"/>
      <c r="K80" s="1295"/>
      <c r="L80" s="1295"/>
      <c r="M80" s="1131" t="s">
        <v>1005</v>
      </c>
      <c r="N80" s="1131"/>
      <c r="O80" s="1131"/>
      <c r="P80" s="1131"/>
      <c r="Q80" s="1131"/>
      <c r="R80" s="1131"/>
      <c r="S80" s="1131"/>
      <c r="T80" s="1131"/>
    </row>
    <row r="81" spans="1:56" ht="127" customHeight="1">
      <c r="A81" s="609" t="s">
        <v>988</v>
      </c>
      <c r="B81" s="1356" t="s">
        <v>985</v>
      </c>
      <c r="C81" s="1356"/>
      <c r="D81" s="1356"/>
      <c r="E81" s="1356"/>
      <c r="F81" s="1356"/>
      <c r="G81" s="1556"/>
      <c r="H81" s="1556"/>
      <c r="I81" s="1556"/>
      <c r="J81" s="1556"/>
      <c r="K81" s="1556"/>
      <c r="L81" s="1556"/>
      <c r="M81" s="1132"/>
      <c r="N81" s="1132"/>
      <c r="O81" s="1132"/>
      <c r="P81" s="1132"/>
      <c r="Q81" s="1132"/>
      <c r="R81" s="1132"/>
      <c r="S81" s="1132"/>
      <c r="T81" s="1132"/>
    </row>
    <row r="82" spans="1:56" ht="127" customHeight="1">
      <c r="A82" s="609" t="s">
        <v>989</v>
      </c>
      <c r="B82" s="1557" t="s">
        <v>986</v>
      </c>
      <c r="C82" s="1557"/>
      <c r="D82" s="1557"/>
      <c r="E82" s="1557"/>
      <c r="F82" s="1557"/>
      <c r="G82" s="1556"/>
      <c r="H82" s="1556"/>
      <c r="I82" s="1556"/>
      <c r="J82" s="1556"/>
      <c r="K82" s="1556"/>
      <c r="L82" s="1556"/>
      <c r="M82" s="1132"/>
      <c r="N82" s="1132"/>
      <c r="O82" s="1132"/>
      <c r="P82" s="1132"/>
      <c r="Q82" s="1132"/>
      <c r="R82" s="1132"/>
      <c r="S82" s="1132"/>
      <c r="T82" s="1132"/>
    </row>
    <row r="83" spans="1:56" s="439" customFormat="1" ht="343" customHeight="1">
      <c r="A83" s="1320" t="s">
        <v>825</v>
      </c>
      <c r="B83" s="1320"/>
      <c r="C83" s="1320"/>
      <c r="D83" s="1320"/>
      <c r="E83" s="1320"/>
      <c r="F83" s="1320"/>
      <c r="G83" s="1320"/>
      <c r="H83" s="1320"/>
      <c r="I83" s="1320"/>
      <c r="J83" s="1320"/>
      <c r="K83" s="1320"/>
      <c r="L83" s="1320"/>
      <c r="M83" s="1320"/>
      <c r="N83" s="1320"/>
      <c r="O83" s="1320"/>
      <c r="P83" s="1320"/>
      <c r="Q83" s="1320"/>
      <c r="R83" s="1320"/>
      <c r="S83" s="1320"/>
      <c r="T83" s="1320"/>
      <c r="AO83" s="440"/>
      <c r="AP83" s="441"/>
      <c r="AQ83" s="440"/>
      <c r="AR83" s="440"/>
      <c r="AS83" s="440"/>
      <c r="AT83" s="440"/>
      <c r="AU83" s="440"/>
      <c r="AV83" s="440"/>
      <c r="AW83" s="440"/>
      <c r="AX83" s="440"/>
      <c r="AY83" s="440"/>
      <c r="AZ83" s="440"/>
      <c r="BA83" s="440"/>
      <c r="BB83" s="440"/>
      <c r="BC83" s="440"/>
      <c r="BD83" s="440"/>
    </row>
    <row r="84" spans="1:56" ht="28" customHeight="1">
      <c r="A84" s="1467"/>
      <c r="B84" s="1467"/>
      <c r="C84" s="1467"/>
      <c r="D84" s="1467"/>
      <c r="E84" s="1467"/>
      <c r="F84" s="1467"/>
      <c r="G84" s="1467"/>
      <c r="H84" s="1467"/>
      <c r="I84" s="1467"/>
      <c r="J84" s="1467"/>
      <c r="K84" s="1467"/>
      <c r="L84" s="1467"/>
      <c r="M84" s="1467"/>
      <c r="N84" s="1467"/>
      <c r="O84" s="1467"/>
      <c r="P84" s="1467"/>
      <c r="Q84" s="1467"/>
      <c r="R84" s="1467"/>
      <c r="S84" s="1467"/>
      <c r="T84" s="1467"/>
    </row>
    <row r="85" spans="1:56" ht="68" customHeight="1">
      <c r="A85" s="477" t="s">
        <v>497</v>
      </c>
      <c r="B85" s="1310" t="s">
        <v>652</v>
      </c>
      <c r="C85" s="1310"/>
      <c r="D85" s="1310"/>
      <c r="E85" s="1310"/>
      <c r="F85" s="1310"/>
      <c r="G85" s="1311"/>
      <c r="H85" s="1311"/>
      <c r="I85" s="1311"/>
      <c r="J85" s="1311"/>
      <c r="K85" s="1311"/>
      <c r="L85" s="1311"/>
      <c r="M85" s="1321" t="s">
        <v>135</v>
      </c>
      <c r="N85" s="1321"/>
      <c r="O85" s="1321"/>
      <c r="P85" s="1321"/>
      <c r="Q85" s="1321"/>
      <c r="R85" s="1321"/>
      <c r="S85" s="1321"/>
      <c r="T85" s="1321"/>
    </row>
    <row r="86" spans="1:56" ht="12" customHeight="1">
      <c r="A86" s="1300"/>
      <c r="B86" s="1300"/>
      <c r="C86" s="1300"/>
      <c r="D86" s="1300"/>
      <c r="E86" s="1300"/>
      <c r="F86" s="1300"/>
      <c r="G86" s="1300"/>
      <c r="H86" s="1300"/>
      <c r="I86" s="1300"/>
      <c r="J86" s="1300"/>
      <c r="K86" s="1300"/>
      <c r="L86" s="1300"/>
      <c r="M86" s="1300"/>
      <c r="N86" s="1300"/>
      <c r="O86" s="1300"/>
      <c r="P86" s="1300"/>
      <c r="Q86" s="1300"/>
      <c r="R86" s="1300"/>
      <c r="S86" s="1300"/>
      <c r="T86" s="1300"/>
    </row>
    <row r="87" spans="1:56" ht="31" customHeight="1">
      <c r="A87" s="233"/>
      <c r="B87" s="1322" t="s">
        <v>662</v>
      </c>
      <c r="C87" s="1322"/>
      <c r="D87" s="1322"/>
      <c r="E87" s="1322"/>
      <c r="F87" s="1322"/>
      <c r="G87" s="1322"/>
      <c r="H87" s="1322"/>
      <c r="I87" s="1322"/>
      <c r="J87" s="1322"/>
      <c r="K87" s="1322"/>
      <c r="L87" s="1322"/>
      <c r="M87" s="1322"/>
      <c r="N87" s="1322"/>
      <c r="O87" s="1322"/>
      <c r="P87" s="1322"/>
      <c r="Q87" s="1322"/>
      <c r="R87" s="1322"/>
      <c r="S87" s="1322"/>
      <c r="T87" s="1322"/>
      <c r="U87" s="1322"/>
    </row>
    <row r="88" spans="1:56" ht="15" hidden="1" customHeight="1" outlineLevel="1">
      <c r="A88" s="233"/>
      <c r="B88" s="234"/>
      <c r="C88" s="233"/>
      <c r="D88" s="233"/>
      <c r="E88" s="233"/>
      <c r="F88" s="235"/>
      <c r="G88" s="235"/>
      <c r="H88" s="235"/>
      <c r="I88" s="235"/>
      <c r="J88" s="235"/>
      <c r="K88" s="234"/>
      <c r="L88" s="234"/>
      <c r="M88" s="234"/>
      <c r="N88" s="232"/>
      <c r="O88" s="232"/>
      <c r="P88" s="232"/>
      <c r="Q88" s="232"/>
      <c r="R88" s="232"/>
      <c r="S88" s="232"/>
      <c r="T88" s="232"/>
    </row>
    <row r="89" spans="1:56" ht="52" hidden="1" customHeight="1" outlineLevel="1">
      <c r="A89" s="233"/>
      <c r="B89" s="1302" t="s">
        <v>136</v>
      </c>
      <c r="C89" s="1303"/>
      <c r="D89" s="1304"/>
      <c r="E89" s="1323"/>
      <c r="F89" s="1324"/>
      <c r="G89" s="1324"/>
      <c r="H89" s="1324"/>
      <c r="I89" s="1324"/>
      <c r="J89" s="1324"/>
      <c r="K89" s="1324"/>
      <c r="L89" s="1324"/>
      <c r="M89" s="1324"/>
      <c r="N89" s="1324"/>
      <c r="O89" s="1324"/>
      <c r="P89" s="1324"/>
      <c r="Q89" s="1325"/>
      <c r="R89" s="1308" t="s">
        <v>56</v>
      </c>
      <c r="S89" s="1309"/>
      <c r="T89" s="232"/>
    </row>
    <row r="90" spans="1:56" ht="52" hidden="1" customHeight="1" outlineLevel="1">
      <c r="A90" s="233"/>
      <c r="B90" s="1305"/>
      <c r="C90" s="1306"/>
      <c r="D90" s="1307"/>
      <c r="E90" s="1326"/>
      <c r="F90" s="1327"/>
      <c r="G90" s="1327"/>
      <c r="H90" s="1327"/>
      <c r="I90" s="1327"/>
      <c r="J90" s="1327"/>
      <c r="K90" s="1327"/>
      <c r="L90" s="1327"/>
      <c r="M90" s="1327"/>
      <c r="N90" s="1327"/>
      <c r="O90" s="1327"/>
      <c r="P90" s="1327"/>
      <c r="Q90" s="1328"/>
      <c r="R90" s="1318">
        <f>SUM(R93:R98)</f>
        <v>0</v>
      </c>
      <c r="S90" s="1319"/>
      <c r="T90" s="232"/>
    </row>
    <row r="91" spans="1:56" ht="15" hidden="1" customHeight="1" outlineLevel="1">
      <c r="A91" s="233"/>
      <c r="B91" s="234"/>
      <c r="C91" s="233"/>
      <c r="D91" s="233"/>
      <c r="E91" s="233"/>
      <c r="F91" s="235"/>
      <c r="G91" s="235"/>
      <c r="H91" s="235"/>
      <c r="I91" s="235"/>
      <c r="J91" s="235"/>
      <c r="K91" s="234"/>
      <c r="L91" s="234"/>
      <c r="M91" s="234"/>
      <c r="N91" s="232"/>
      <c r="O91" s="232"/>
      <c r="P91" s="232"/>
      <c r="Q91" s="232"/>
      <c r="R91" s="232"/>
      <c r="S91" s="232"/>
      <c r="T91" s="232"/>
    </row>
    <row r="92" spans="1:56" ht="52" hidden="1" customHeight="1" outlineLevel="1">
      <c r="A92" s="233"/>
      <c r="B92" s="1181" t="s">
        <v>137</v>
      </c>
      <c r="C92" s="1182"/>
      <c r="D92" s="1183"/>
      <c r="E92" s="1181" t="s">
        <v>138</v>
      </c>
      <c r="F92" s="1182"/>
      <c r="G92" s="1183"/>
      <c r="H92" s="1181" t="s">
        <v>139</v>
      </c>
      <c r="I92" s="1183"/>
      <c r="J92" s="1181" t="s">
        <v>140</v>
      </c>
      <c r="K92" s="1183"/>
      <c r="L92" s="1181" t="s">
        <v>141</v>
      </c>
      <c r="M92" s="1183"/>
      <c r="N92" s="1181" t="s">
        <v>142</v>
      </c>
      <c r="O92" s="1182"/>
      <c r="P92" s="1182"/>
      <c r="Q92" s="1183"/>
      <c r="R92" s="1181" t="s">
        <v>93</v>
      </c>
      <c r="S92" s="1183"/>
      <c r="T92" s="236"/>
    </row>
    <row r="93" spans="1:56" ht="52" hidden="1" customHeight="1" outlineLevel="1">
      <c r="A93" s="233"/>
      <c r="B93" s="1266"/>
      <c r="C93" s="1267"/>
      <c r="D93" s="1268"/>
      <c r="E93" s="1269"/>
      <c r="F93" s="1270"/>
      <c r="G93" s="1271"/>
      <c r="H93" s="1269"/>
      <c r="I93" s="1271"/>
      <c r="J93" s="1269"/>
      <c r="K93" s="1271"/>
      <c r="L93" s="1269"/>
      <c r="M93" s="1271"/>
      <c r="N93" s="1269"/>
      <c r="O93" s="1270"/>
      <c r="P93" s="1270"/>
      <c r="Q93" s="1271"/>
      <c r="R93" s="1272"/>
      <c r="S93" s="1273"/>
      <c r="T93" s="1265"/>
    </row>
    <row r="94" spans="1:56" ht="52" hidden="1" customHeight="1" outlineLevel="1">
      <c r="A94" s="233"/>
      <c r="B94" s="1266"/>
      <c r="C94" s="1267"/>
      <c r="D94" s="1268"/>
      <c r="E94" s="1269"/>
      <c r="F94" s="1270"/>
      <c r="G94" s="1271"/>
      <c r="H94" s="1269"/>
      <c r="I94" s="1271"/>
      <c r="J94" s="1269"/>
      <c r="K94" s="1271"/>
      <c r="L94" s="1269"/>
      <c r="M94" s="1271"/>
      <c r="N94" s="1269"/>
      <c r="O94" s="1270"/>
      <c r="P94" s="1270"/>
      <c r="Q94" s="1271"/>
      <c r="R94" s="1272"/>
      <c r="S94" s="1273"/>
      <c r="T94" s="1265"/>
    </row>
    <row r="95" spans="1:56" ht="52" hidden="1" customHeight="1" outlineLevel="1">
      <c r="A95" s="233"/>
      <c r="B95" s="1266"/>
      <c r="C95" s="1267"/>
      <c r="D95" s="1268"/>
      <c r="E95" s="1269"/>
      <c r="F95" s="1270"/>
      <c r="G95" s="1271"/>
      <c r="H95" s="1269"/>
      <c r="I95" s="1271"/>
      <c r="J95" s="1269"/>
      <c r="K95" s="1271"/>
      <c r="L95" s="1269"/>
      <c r="M95" s="1271"/>
      <c r="N95" s="1269"/>
      <c r="O95" s="1270"/>
      <c r="P95" s="1270"/>
      <c r="Q95" s="1271"/>
      <c r="R95" s="1272"/>
      <c r="S95" s="1273"/>
      <c r="T95" s="1265"/>
    </row>
    <row r="96" spans="1:56" ht="52" hidden="1" customHeight="1" outlineLevel="1">
      <c r="A96" s="233"/>
      <c r="B96" s="1269"/>
      <c r="C96" s="1270"/>
      <c r="D96" s="1271"/>
      <c r="E96" s="1269"/>
      <c r="F96" s="1270"/>
      <c r="G96" s="1271"/>
      <c r="H96" s="1269"/>
      <c r="I96" s="1271"/>
      <c r="J96" s="1269"/>
      <c r="K96" s="1271"/>
      <c r="L96" s="1269"/>
      <c r="M96" s="1271"/>
      <c r="N96" s="1269"/>
      <c r="O96" s="1270"/>
      <c r="P96" s="1270"/>
      <c r="Q96" s="1271"/>
      <c r="R96" s="1272"/>
      <c r="S96" s="1273"/>
      <c r="T96" s="1265"/>
    </row>
    <row r="97" spans="1:20" ht="52" hidden="1" customHeight="1" outlineLevel="1">
      <c r="A97" s="233"/>
      <c r="B97" s="1266"/>
      <c r="C97" s="1267"/>
      <c r="D97" s="1268"/>
      <c r="E97" s="1269"/>
      <c r="F97" s="1270"/>
      <c r="G97" s="1271"/>
      <c r="H97" s="1269"/>
      <c r="I97" s="1271"/>
      <c r="J97" s="1269"/>
      <c r="K97" s="1271"/>
      <c r="L97" s="1269"/>
      <c r="M97" s="1271"/>
      <c r="N97" s="1269"/>
      <c r="O97" s="1270"/>
      <c r="P97" s="1270"/>
      <c r="Q97" s="1271"/>
      <c r="R97" s="1272"/>
      <c r="S97" s="1273"/>
      <c r="T97" s="1265"/>
    </row>
    <row r="98" spans="1:20" ht="52" hidden="1" customHeight="1" outlineLevel="1">
      <c r="A98" s="233"/>
      <c r="B98" s="1329" t="s">
        <v>143</v>
      </c>
      <c r="C98" s="1330"/>
      <c r="D98" s="1331"/>
      <c r="E98" s="1269"/>
      <c r="F98" s="1270"/>
      <c r="G98" s="1271"/>
      <c r="H98" s="1269"/>
      <c r="I98" s="1271"/>
      <c r="J98" s="1269"/>
      <c r="K98" s="1271"/>
      <c r="L98" s="1269"/>
      <c r="M98" s="1271"/>
      <c r="N98" s="1269"/>
      <c r="O98" s="1270"/>
      <c r="P98" s="1270"/>
      <c r="Q98" s="1271"/>
      <c r="R98" s="1272"/>
      <c r="S98" s="1273"/>
      <c r="T98" s="1265"/>
    </row>
    <row r="99" spans="1:20" ht="15" hidden="1" customHeight="1" outlineLevel="1">
      <c r="A99" s="233"/>
      <c r="B99" s="234"/>
      <c r="C99" s="233"/>
      <c r="D99" s="233"/>
      <c r="E99" s="233"/>
      <c r="F99" s="235"/>
      <c r="G99" s="235"/>
      <c r="H99" s="235"/>
      <c r="I99" s="235"/>
      <c r="J99" s="235"/>
      <c r="K99" s="237"/>
      <c r="L99" s="237"/>
      <c r="M99" s="234"/>
      <c r="N99" s="232"/>
      <c r="O99" s="232"/>
      <c r="P99" s="232"/>
      <c r="Q99" s="232"/>
      <c r="R99" s="232"/>
      <c r="S99" s="232"/>
      <c r="T99" s="232"/>
    </row>
    <row r="100" spans="1:20" ht="52" hidden="1" customHeight="1" outlineLevel="1">
      <c r="A100" s="204"/>
      <c r="B100" s="238" t="s">
        <v>83</v>
      </c>
      <c r="C100" s="1315" t="s">
        <v>144</v>
      </c>
      <c r="D100" s="1316"/>
      <c r="E100" s="1316"/>
      <c r="F100" s="1316"/>
      <c r="G100" s="1316"/>
      <c r="H100" s="1316"/>
      <c r="I100" s="1317"/>
      <c r="J100" s="1269"/>
      <c r="K100" s="1270"/>
      <c r="L100" s="1270"/>
      <c r="M100" s="1270"/>
      <c r="N100" s="1270"/>
      <c r="O100" s="1270"/>
      <c r="P100" s="1270"/>
      <c r="Q100" s="1270"/>
      <c r="R100" s="1270"/>
      <c r="S100" s="1271"/>
      <c r="T100" s="239"/>
    </row>
    <row r="101" spans="1:20" ht="52" hidden="1" customHeight="1" outlineLevel="1">
      <c r="A101" s="204"/>
      <c r="B101" s="238" t="s">
        <v>84</v>
      </c>
      <c r="C101" s="1315" t="s">
        <v>145</v>
      </c>
      <c r="D101" s="1316"/>
      <c r="E101" s="1316"/>
      <c r="F101" s="1316"/>
      <c r="G101" s="1316"/>
      <c r="H101" s="1316"/>
      <c r="I101" s="1317"/>
      <c r="J101" s="1269"/>
      <c r="K101" s="1270"/>
      <c r="L101" s="1270"/>
      <c r="M101" s="1270"/>
      <c r="N101" s="1270"/>
      <c r="O101" s="1270"/>
      <c r="P101" s="1270"/>
      <c r="Q101" s="1270"/>
      <c r="R101" s="1270"/>
      <c r="S101" s="1271"/>
      <c r="T101" s="239"/>
    </row>
    <row r="102" spans="1:20" ht="52" hidden="1" customHeight="1" outlineLevel="1">
      <c r="A102" s="204"/>
      <c r="B102" s="238" t="s">
        <v>85</v>
      </c>
      <c r="C102" s="1315" t="s">
        <v>146</v>
      </c>
      <c r="D102" s="1316"/>
      <c r="E102" s="1316"/>
      <c r="F102" s="1316"/>
      <c r="G102" s="1316"/>
      <c r="H102" s="1316"/>
      <c r="I102" s="1317"/>
      <c r="J102" s="1269"/>
      <c r="K102" s="1270"/>
      <c r="L102" s="1270"/>
      <c r="M102" s="1270"/>
      <c r="N102" s="1270"/>
      <c r="O102" s="1270"/>
      <c r="P102" s="1270"/>
      <c r="Q102" s="1270"/>
      <c r="R102" s="1270"/>
      <c r="S102" s="1271"/>
      <c r="T102" s="239"/>
    </row>
    <row r="103" spans="1:20" ht="15" hidden="1" customHeight="1" outlineLevel="1">
      <c r="A103" s="240"/>
      <c r="B103" s="209"/>
      <c r="C103" s="234"/>
      <c r="D103" s="234"/>
      <c r="E103" s="234"/>
      <c r="F103" s="234"/>
      <c r="G103" s="234"/>
      <c r="H103" s="235"/>
      <c r="I103" s="235"/>
      <c r="J103" s="235"/>
      <c r="K103" s="235"/>
      <c r="L103" s="209"/>
      <c r="M103" s="235"/>
      <c r="N103" s="232"/>
      <c r="O103" s="232"/>
      <c r="P103" s="232"/>
      <c r="Q103" s="232"/>
      <c r="R103" s="232"/>
      <c r="S103" s="232"/>
      <c r="T103" s="232"/>
    </row>
    <row r="104" spans="1:20" ht="15" hidden="1" customHeight="1" outlineLevel="1">
      <c r="A104" s="240"/>
      <c r="B104" s="209"/>
      <c r="C104" s="234"/>
      <c r="D104" s="234"/>
      <c r="E104" s="234"/>
      <c r="F104" s="234"/>
      <c r="G104" s="234"/>
      <c r="H104" s="235"/>
      <c r="I104" s="235"/>
      <c r="J104" s="235"/>
      <c r="K104" s="235"/>
      <c r="L104" s="209"/>
      <c r="M104" s="235"/>
      <c r="N104" s="232"/>
      <c r="O104" s="232"/>
      <c r="P104" s="232"/>
      <c r="Q104" s="232"/>
      <c r="R104" s="232"/>
      <c r="S104" s="232"/>
      <c r="T104" s="232"/>
    </row>
    <row r="105" spans="1:20" ht="15" collapsed="1">
      <c r="A105" s="1301"/>
      <c r="B105" s="1301"/>
      <c r="C105" s="1301"/>
      <c r="D105" s="1301"/>
      <c r="E105" s="1301"/>
      <c r="F105" s="1301"/>
      <c r="G105" s="1301"/>
      <c r="H105" s="1301"/>
      <c r="I105" s="1301"/>
      <c r="J105" s="1301"/>
      <c r="K105" s="1301"/>
      <c r="L105" s="1301"/>
      <c r="M105" s="1301"/>
      <c r="N105" s="1301"/>
      <c r="O105" s="1301"/>
      <c r="P105" s="1301"/>
      <c r="Q105" s="1301"/>
      <c r="R105" s="1301"/>
      <c r="S105" s="1301"/>
      <c r="T105" s="1301"/>
    </row>
    <row r="106" spans="1:20" ht="69" customHeight="1">
      <c r="A106" s="477" t="s">
        <v>498</v>
      </c>
      <c r="B106" s="1310" t="s">
        <v>826</v>
      </c>
      <c r="C106" s="1310"/>
      <c r="D106" s="1310"/>
      <c r="E106" s="1310"/>
      <c r="F106" s="1310"/>
      <c r="G106" s="1311"/>
      <c r="H106" s="1311"/>
      <c r="I106" s="1311"/>
      <c r="J106" s="1311"/>
      <c r="K106" s="1311"/>
      <c r="L106" s="1311"/>
      <c r="M106" s="1312" t="s">
        <v>147</v>
      </c>
      <c r="N106" s="1312"/>
      <c r="O106" s="1312"/>
      <c r="P106" s="1312"/>
      <c r="Q106" s="1312"/>
      <c r="R106" s="1312"/>
      <c r="S106" s="1312"/>
      <c r="T106" s="1312"/>
    </row>
    <row r="107" spans="1:20" ht="27" customHeight="1">
      <c r="A107" s="1250" t="s">
        <v>663</v>
      </c>
      <c r="B107" s="1250"/>
      <c r="C107" s="1250"/>
      <c r="D107" s="1250"/>
      <c r="E107" s="1250"/>
      <c r="F107" s="1250"/>
      <c r="G107" s="1250"/>
      <c r="H107" s="1250"/>
      <c r="I107" s="1250"/>
      <c r="J107" s="1250"/>
      <c r="K107" s="1250"/>
      <c r="L107" s="1250"/>
      <c r="M107" s="1250"/>
      <c r="N107" s="1250"/>
      <c r="O107" s="1250"/>
      <c r="P107" s="1250"/>
      <c r="Q107" s="1250"/>
      <c r="R107" s="1250"/>
      <c r="S107" s="1250"/>
      <c r="T107" s="1250"/>
    </row>
    <row r="108" spans="1:20" ht="15" hidden="1" customHeight="1" outlineLevel="1">
      <c r="A108" s="233"/>
      <c r="B108" s="234"/>
      <c r="C108" s="233"/>
      <c r="D108" s="233"/>
      <c r="E108" s="233"/>
      <c r="F108" s="235"/>
      <c r="G108" s="235"/>
      <c r="H108" s="235"/>
      <c r="I108" s="235"/>
      <c r="J108" s="235"/>
      <c r="K108" s="234"/>
      <c r="L108" s="234"/>
      <c r="M108" s="234"/>
      <c r="N108" s="232"/>
      <c r="O108" s="232"/>
      <c r="P108" s="232"/>
      <c r="Q108" s="232"/>
      <c r="R108" s="232"/>
      <c r="S108" s="232"/>
      <c r="T108" s="232"/>
    </row>
    <row r="109" spans="1:20" ht="52" hidden="1" customHeight="1" outlineLevel="1">
      <c r="A109" s="233"/>
      <c r="B109" s="1302" t="s">
        <v>136</v>
      </c>
      <c r="C109" s="1303"/>
      <c r="D109" s="1304"/>
      <c r="E109" s="1257"/>
      <c r="F109" s="1258"/>
      <c r="G109" s="1258"/>
      <c r="H109" s="1258"/>
      <c r="I109" s="1258"/>
      <c r="J109" s="1258"/>
      <c r="K109" s="1258"/>
      <c r="L109" s="1258"/>
      <c r="M109" s="1258"/>
      <c r="N109" s="1258"/>
      <c r="O109" s="1258"/>
      <c r="P109" s="1258"/>
      <c r="Q109" s="1259"/>
      <c r="R109" s="1308" t="s">
        <v>56</v>
      </c>
      <c r="S109" s="1309"/>
      <c r="T109" s="232"/>
    </row>
    <row r="110" spans="1:20" ht="52" hidden="1" customHeight="1" outlineLevel="1">
      <c r="A110" s="233"/>
      <c r="B110" s="1305"/>
      <c r="C110" s="1306"/>
      <c r="D110" s="1307"/>
      <c r="E110" s="1260"/>
      <c r="F110" s="1261"/>
      <c r="G110" s="1261"/>
      <c r="H110" s="1261"/>
      <c r="I110" s="1261"/>
      <c r="J110" s="1261"/>
      <c r="K110" s="1261"/>
      <c r="L110" s="1261"/>
      <c r="M110" s="1261"/>
      <c r="N110" s="1261"/>
      <c r="O110" s="1261"/>
      <c r="P110" s="1261"/>
      <c r="Q110" s="1262"/>
      <c r="R110" s="1318">
        <f>SUM(R113:R118)</f>
        <v>0</v>
      </c>
      <c r="S110" s="1319"/>
      <c r="T110" s="232"/>
    </row>
    <row r="111" spans="1:20" ht="15" hidden="1" customHeight="1" outlineLevel="1">
      <c r="A111" s="233"/>
      <c r="B111" s="234"/>
      <c r="C111" s="233"/>
      <c r="D111" s="233"/>
      <c r="E111" s="233"/>
      <c r="F111" s="235"/>
      <c r="G111" s="235"/>
      <c r="H111" s="235"/>
      <c r="I111" s="235"/>
      <c r="J111" s="235"/>
      <c r="K111" s="234"/>
      <c r="L111" s="234"/>
      <c r="M111" s="234"/>
      <c r="N111" s="232"/>
      <c r="O111" s="232"/>
      <c r="P111" s="232"/>
      <c r="Q111" s="232"/>
      <c r="R111" s="232"/>
      <c r="S111" s="232"/>
      <c r="T111" s="232"/>
    </row>
    <row r="112" spans="1:20" ht="52" hidden="1" customHeight="1" outlineLevel="1">
      <c r="A112" s="233"/>
      <c r="B112" s="1181" t="s">
        <v>148</v>
      </c>
      <c r="C112" s="1182"/>
      <c r="D112" s="1183"/>
      <c r="E112" s="1181" t="s">
        <v>138</v>
      </c>
      <c r="F112" s="1182"/>
      <c r="G112" s="1183"/>
      <c r="H112" s="1181" t="s">
        <v>139</v>
      </c>
      <c r="I112" s="1183"/>
      <c r="J112" s="1181" t="s">
        <v>140</v>
      </c>
      <c r="K112" s="1183"/>
      <c r="L112" s="1181" t="s">
        <v>141</v>
      </c>
      <c r="M112" s="1183"/>
      <c r="N112" s="1181" t="s">
        <v>142</v>
      </c>
      <c r="O112" s="1182"/>
      <c r="P112" s="1182"/>
      <c r="Q112" s="1183"/>
      <c r="R112" s="1181" t="s">
        <v>93</v>
      </c>
      <c r="S112" s="1183"/>
      <c r="T112" s="236"/>
    </row>
    <row r="113" spans="1:20" ht="52" hidden="1" customHeight="1" outlineLevel="1">
      <c r="A113" s="233"/>
      <c r="B113" s="1266"/>
      <c r="C113" s="1267"/>
      <c r="D113" s="1268"/>
      <c r="E113" s="1269"/>
      <c r="F113" s="1270"/>
      <c r="G113" s="1271"/>
      <c r="H113" s="1269"/>
      <c r="I113" s="1271"/>
      <c r="J113" s="1269"/>
      <c r="K113" s="1271"/>
      <c r="L113" s="1269"/>
      <c r="M113" s="1271"/>
      <c r="N113" s="1269"/>
      <c r="O113" s="1270"/>
      <c r="P113" s="1270"/>
      <c r="Q113" s="1271"/>
      <c r="R113" s="1272"/>
      <c r="S113" s="1273"/>
      <c r="T113" s="1265"/>
    </row>
    <row r="114" spans="1:20" ht="52" hidden="1" customHeight="1" outlineLevel="1">
      <c r="A114" s="233"/>
      <c r="B114" s="1266"/>
      <c r="C114" s="1267"/>
      <c r="D114" s="1268"/>
      <c r="E114" s="1269"/>
      <c r="F114" s="1270"/>
      <c r="G114" s="1271"/>
      <c r="H114" s="1269"/>
      <c r="I114" s="1271"/>
      <c r="J114" s="1269"/>
      <c r="K114" s="1271"/>
      <c r="L114" s="1269"/>
      <c r="M114" s="1271"/>
      <c r="N114" s="1269"/>
      <c r="O114" s="1270"/>
      <c r="P114" s="1270"/>
      <c r="Q114" s="1271"/>
      <c r="R114" s="1272"/>
      <c r="S114" s="1273"/>
      <c r="T114" s="1265"/>
    </row>
    <row r="115" spans="1:20" ht="52" hidden="1" customHeight="1" outlineLevel="1">
      <c r="A115" s="233"/>
      <c r="B115" s="1266"/>
      <c r="C115" s="1267"/>
      <c r="D115" s="1268"/>
      <c r="E115" s="1269"/>
      <c r="F115" s="1270"/>
      <c r="G115" s="1271"/>
      <c r="H115" s="1269"/>
      <c r="I115" s="1271"/>
      <c r="J115" s="1269"/>
      <c r="K115" s="1271"/>
      <c r="L115" s="1269"/>
      <c r="M115" s="1271"/>
      <c r="N115" s="1269"/>
      <c r="O115" s="1270"/>
      <c r="P115" s="1270"/>
      <c r="Q115" s="1271"/>
      <c r="R115" s="1272"/>
      <c r="S115" s="1273"/>
      <c r="T115" s="1265"/>
    </row>
    <row r="116" spans="1:20" ht="52" hidden="1" customHeight="1" outlineLevel="1">
      <c r="A116" s="233"/>
      <c r="B116" s="1269"/>
      <c r="C116" s="1270"/>
      <c r="D116" s="1271"/>
      <c r="E116" s="1269"/>
      <c r="F116" s="1270"/>
      <c r="G116" s="1271"/>
      <c r="H116" s="1269"/>
      <c r="I116" s="1271"/>
      <c r="J116" s="1269"/>
      <c r="K116" s="1271"/>
      <c r="L116" s="1269"/>
      <c r="M116" s="1271"/>
      <c r="N116" s="1269"/>
      <c r="O116" s="1270"/>
      <c r="P116" s="1270"/>
      <c r="Q116" s="1271"/>
      <c r="R116" s="1272"/>
      <c r="S116" s="1273"/>
      <c r="T116" s="1265"/>
    </row>
    <row r="117" spans="1:20" ht="52" hidden="1" customHeight="1" outlineLevel="1">
      <c r="A117" s="233"/>
      <c r="B117" s="1266"/>
      <c r="C117" s="1267"/>
      <c r="D117" s="1268"/>
      <c r="E117" s="1269"/>
      <c r="F117" s="1270"/>
      <c r="G117" s="1271"/>
      <c r="H117" s="1269"/>
      <c r="I117" s="1271"/>
      <c r="J117" s="1269"/>
      <c r="K117" s="1271"/>
      <c r="L117" s="1269"/>
      <c r="M117" s="1271"/>
      <c r="N117" s="1269"/>
      <c r="O117" s="1270"/>
      <c r="P117" s="1270"/>
      <c r="Q117" s="1271"/>
      <c r="R117" s="1272"/>
      <c r="S117" s="1273"/>
      <c r="T117" s="1265"/>
    </row>
    <row r="118" spans="1:20" ht="52" hidden="1" customHeight="1" outlineLevel="1">
      <c r="A118" s="233"/>
      <c r="B118" s="1274" t="s">
        <v>143</v>
      </c>
      <c r="C118" s="1275"/>
      <c r="D118" s="1276"/>
      <c r="E118" s="1269"/>
      <c r="F118" s="1270"/>
      <c r="G118" s="1271"/>
      <c r="H118" s="1269"/>
      <c r="I118" s="1271"/>
      <c r="J118" s="1269"/>
      <c r="K118" s="1271"/>
      <c r="L118" s="1269"/>
      <c r="M118" s="1271"/>
      <c r="N118" s="1269"/>
      <c r="O118" s="1270"/>
      <c r="P118" s="1270"/>
      <c r="Q118" s="1271"/>
      <c r="R118" s="1272"/>
      <c r="S118" s="1273"/>
      <c r="T118" s="1265"/>
    </row>
    <row r="119" spans="1:20" ht="52" hidden="1" customHeight="1" outlineLevel="1">
      <c r="A119" s="233"/>
      <c r="B119" s="241"/>
      <c r="C119" s="242"/>
      <c r="D119" s="242"/>
      <c r="E119" s="242"/>
      <c r="F119" s="243"/>
      <c r="G119" s="243"/>
      <c r="H119" s="243"/>
      <c r="I119" s="243"/>
      <c r="J119" s="243"/>
      <c r="K119" s="244"/>
      <c r="L119" s="244"/>
      <c r="M119" s="241"/>
      <c r="N119" s="442"/>
      <c r="O119" s="442"/>
      <c r="P119" s="442"/>
      <c r="Q119" s="442"/>
      <c r="R119" s="442"/>
      <c r="S119" s="442"/>
      <c r="T119" s="232"/>
    </row>
    <row r="120" spans="1:20" ht="52" hidden="1" customHeight="1" outlineLevel="1">
      <c r="A120" s="204"/>
      <c r="B120" s="245" t="s">
        <v>83</v>
      </c>
      <c r="C120" s="1291" t="s">
        <v>144</v>
      </c>
      <c r="D120" s="1292"/>
      <c r="E120" s="1292"/>
      <c r="F120" s="1292"/>
      <c r="G120" s="1292"/>
      <c r="H120" s="1292"/>
      <c r="I120" s="1293"/>
      <c r="J120" s="1269"/>
      <c r="K120" s="1270"/>
      <c r="L120" s="1270"/>
      <c r="M120" s="1270"/>
      <c r="N120" s="1270"/>
      <c r="O120" s="1270"/>
      <c r="P120" s="1270"/>
      <c r="Q120" s="1270"/>
      <c r="R120" s="1270"/>
      <c r="S120" s="1271"/>
      <c r="T120" s="239"/>
    </row>
    <row r="121" spans="1:20" ht="52" hidden="1" customHeight="1" outlineLevel="1">
      <c r="A121" s="204"/>
      <c r="B121" s="245" t="s">
        <v>84</v>
      </c>
      <c r="C121" s="1291" t="s">
        <v>145</v>
      </c>
      <c r="D121" s="1292"/>
      <c r="E121" s="1292"/>
      <c r="F121" s="1292"/>
      <c r="G121" s="1292"/>
      <c r="H121" s="1292"/>
      <c r="I121" s="1293"/>
      <c r="J121" s="1269"/>
      <c r="K121" s="1270"/>
      <c r="L121" s="1270"/>
      <c r="M121" s="1270"/>
      <c r="N121" s="1270"/>
      <c r="O121" s="1270"/>
      <c r="P121" s="1270"/>
      <c r="Q121" s="1270"/>
      <c r="R121" s="1270"/>
      <c r="S121" s="1271"/>
      <c r="T121" s="239"/>
    </row>
    <row r="122" spans="1:20" ht="52" hidden="1" customHeight="1" outlineLevel="1">
      <c r="A122" s="204"/>
      <c r="B122" s="245" t="s">
        <v>85</v>
      </c>
      <c r="C122" s="1291" t="s">
        <v>149</v>
      </c>
      <c r="D122" s="1292"/>
      <c r="E122" s="1292"/>
      <c r="F122" s="1292"/>
      <c r="G122" s="1292"/>
      <c r="H122" s="1292"/>
      <c r="I122" s="1293"/>
      <c r="J122" s="1269"/>
      <c r="K122" s="1270"/>
      <c r="L122" s="1270"/>
      <c r="M122" s="1270"/>
      <c r="N122" s="1270"/>
      <c r="O122" s="1270"/>
      <c r="P122" s="1270"/>
      <c r="Q122" s="1270"/>
      <c r="R122" s="1270"/>
      <c r="S122" s="1271"/>
      <c r="T122" s="239"/>
    </row>
    <row r="123" spans="1:20" ht="52" hidden="1" customHeight="1" outlineLevel="1">
      <c r="A123" s="1301"/>
      <c r="B123" s="1301"/>
      <c r="C123" s="1301"/>
      <c r="D123" s="1301"/>
      <c r="E123" s="1301"/>
      <c r="F123" s="1301"/>
      <c r="G123" s="1301"/>
      <c r="H123" s="1301"/>
      <c r="I123" s="1301"/>
      <c r="J123" s="1301"/>
      <c r="K123" s="1301"/>
      <c r="L123" s="1301"/>
      <c r="M123" s="1301"/>
      <c r="N123" s="1301"/>
      <c r="O123" s="1301"/>
      <c r="P123" s="1301"/>
      <c r="Q123" s="1301"/>
      <c r="R123" s="1301"/>
      <c r="S123" s="1301"/>
      <c r="T123" s="1301"/>
    </row>
    <row r="124" spans="1:20" ht="68" customHeight="1" collapsed="1">
      <c r="A124" s="476" t="s">
        <v>499</v>
      </c>
      <c r="B124" s="1310" t="s">
        <v>827</v>
      </c>
      <c r="C124" s="1310"/>
      <c r="D124" s="1310"/>
      <c r="E124" s="1310"/>
      <c r="F124" s="1310"/>
      <c r="G124" s="1311"/>
      <c r="H124" s="1311"/>
      <c r="I124" s="1311"/>
      <c r="J124" s="1311"/>
      <c r="K124" s="1311"/>
      <c r="L124" s="1311"/>
      <c r="M124" s="1312" t="s">
        <v>147</v>
      </c>
      <c r="N124" s="1312"/>
      <c r="O124" s="1312"/>
      <c r="P124" s="1312"/>
      <c r="Q124" s="1312"/>
      <c r="R124" s="1312"/>
      <c r="S124" s="1312"/>
      <c r="T124" s="1312"/>
    </row>
    <row r="125" spans="1:20" ht="27" customHeight="1">
      <c r="A125" s="1250" t="s">
        <v>664</v>
      </c>
      <c r="B125" s="1250"/>
      <c r="C125" s="1250"/>
      <c r="D125" s="1250"/>
      <c r="E125" s="1250"/>
      <c r="F125" s="1250"/>
      <c r="G125" s="1250"/>
      <c r="H125" s="1250"/>
      <c r="I125" s="1250"/>
      <c r="J125" s="1250"/>
      <c r="K125" s="1250"/>
      <c r="L125" s="1250"/>
      <c r="M125" s="1250"/>
      <c r="N125" s="1250"/>
      <c r="O125" s="1250"/>
      <c r="P125" s="1250"/>
      <c r="Q125" s="1250"/>
      <c r="R125" s="1250"/>
      <c r="S125" s="1250"/>
      <c r="T125" s="1250"/>
    </row>
    <row r="126" spans="1:20" ht="15">
      <c r="A126" s="233"/>
      <c r="B126" s="234"/>
      <c r="C126" s="233"/>
      <c r="D126" s="233"/>
      <c r="E126" s="233"/>
      <c r="F126" s="235"/>
      <c r="G126" s="235"/>
      <c r="H126" s="235"/>
      <c r="I126" s="235"/>
      <c r="J126" s="235"/>
      <c r="K126" s="234"/>
      <c r="L126" s="234"/>
      <c r="M126" s="234"/>
      <c r="N126" s="232"/>
      <c r="O126" s="232"/>
      <c r="P126" s="232"/>
      <c r="Q126" s="232"/>
      <c r="R126" s="232"/>
      <c r="S126" s="232"/>
      <c r="T126" s="232"/>
    </row>
    <row r="127" spans="1:20" ht="52" hidden="1" customHeight="1" outlineLevel="1">
      <c r="A127" s="233"/>
      <c r="B127" s="1251" t="s">
        <v>136</v>
      </c>
      <c r="C127" s="1252"/>
      <c r="D127" s="1253"/>
      <c r="E127" s="1257"/>
      <c r="F127" s="1258"/>
      <c r="G127" s="1258"/>
      <c r="H127" s="1258"/>
      <c r="I127" s="1258"/>
      <c r="J127" s="1258"/>
      <c r="K127" s="1258"/>
      <c r="L127" s="1258"/>
      <c r="M127" s="1258"/>
      <c r="N127" s="1258"/>
      <c r="O127" s="1258"/>
      <c r="P127" s="1258"/>
      <c r="Q127" s="1259"/>
      <c r="R127" s="1263" t="s">
        <v>56</v>
      </c>
      <c r="S127" s="1264"/>
      <c r="T127" s="232"/>
    </row>
    <row r="128" spans="1:20" ht="52" hidden="1" customHeight="1" outlineLevel="1">
      <c r="A128" s="233"/>
      <c r="B128" s="1254"/>
      <c r="C128" s="1255"/>
      <c r="D128" s="1256"/>
      <c r="E128" s="1260"/>
      <c r="F128" s="1261"/>
      <c r="G128" s="1261"/>
      <c r="H128" s="1261"/>
      <c r="I128" s="1261"/>
      <c r="J128" s="1261"/>
      <c r="K128" s="1261"/>
      <c r="L128" s="1261"/>
      <c r="M128" s="1261"/>
      <c r="N128" s="1261"/>
      <c r="O128" s="1261"/>
      <c r="P128" s="1261"/>
      <c r="Q128" s="1262"/>
      <c r="R128" s="1285">
        <f>SUM(R131:R134)</f>
        <v>0</v>
      </c>
      <c r="S128" s="1286"/>
      <c r="T128" s="232"/>
    </row>
    <row r="129" spans="1:30" ht="15" hidden="1" customHeight="1" outlineLevel="1">
      <c r="A129" s="233"/>
      <c r="B129" s="241"/>
      <c r="C129" s="242"/>
      <c r="D129" s="242"/>
      <c r="E129" s="242"/>
      <c r="F129" s="243"/>
      <c r="G129" s="243"/>
      <c r="H129" s="243"/>
      <c r="I129" s="243"/>
      <c r="J129" s="243"/>
      <c r="K129" s="241"/>
      <c r="L129" s="241"/>
      <c r="M129" s="241"/>
      <c r="N129" s="442"/>
      <c r="O129" s="442"/>
      <c r="P129" s="442"/>
      <c r="Q129" s="442"/>
      <c r="R129" s="442"/>
      <c r="S129" s="442"/>
      <c r="T129" s="232"/>
    </row>
    <row r="130" spans="1:30" ht="52" hidden="1" customHeight="1" outlineLevel="1">
      <c r="A130" s="233"/>
      <c r="B130" s="1287" t="s">
        <v>150</v>
      </c>
      <c r="C130" s="1288"/>
      <c r="D130" s="1289"/>
      <c r="E130" s="1287" t="s">
        <v>138</v>
      </c>
      <c r="F130" s="1288"/>
      <c r="G130" s="1289"/>
      <c r="H130" s="1287" t="s">
        <v>139</v>
      </c>
      <c r="I130" s="1289"/>
      <c r="J130" s="1287" t="s">
        <v>140</v>
      </c>
      <c r="K130" s="1289"/>
      <c r="L130" s="1287" t="s">
        <v>141</v>
      </c>
      <c r="M130" s="1289"/>
      <c r="N130" s="1287" t="s">
        <v>142</v>
      </c>
      <c r="O130" s="1288"/>
      <c r="P130" s="1288"/>
      <c r="Q130" s="1289"/>
      <c r="R130" s="1287" t="s">
        <v>93</v>
      </c>
      <c r="S130" s="1289"/>
      <c r="T130" s="236"/>
    </row>
    <row r="131" spans="1:30" ht="52" hidden="1" customHeight="1" outlineLevel="1">
      <c r="A131" s="233"/>
      <c r="B131" s="1269" t="s">
        <v>151</v>
      </c>
      <c r="C131" s="1270"/>
      <c r="D131" s="1271"/>
      <c r="E131" s="1269"/>
      <c r="F131" s="1270"/>
      <c r="G131" s="1271"/>
      <c r="H131" s="1269"/>
      <c r="I131" s="1271"/>
      <c r="J131" s="1464"/>
      <c r="K131" s="1465"/>
      <c r="L131" s="1464"/>
      <c r="M131" s="1465"/>
      <c r="N131" s="1464"/>
      <c r="O131" s="1466"/>
      <c r="P131" s="1466"/>
      <c r="Q131" s="1465"/>
      <c r="R131" s="1272"/>
      <c r="S131" s="1273"/>
      <c r="T131" s="1265"/>
    </row>
    <row r="132" spans="1:30" ht="52" hidden="1" customHeight="1" outlineLevel="1">
      <c r="A132" s="233"/>
      <c r="B132" s="1269" t="s">
        <v>152</v>
      </c>
      <c r="C132" s="1270"/>
      <c r="D132" s="1271"/>
      <c r="E132" s="1269"/>
      <c r="F132" s="1270"/>
      <c r="G132" s="1271"/>
      <c r="H132" s="1269"/>
      <c r="I132" s="1271"/>
      <c r="J132" s="1464"/>
      <c r="K132" s="1465"/>
      <c r="L132" s="1464"/>
      <c r="M132" s="1465"/>
      <c r="N132" s="1464"/>
      <c r="O132" s="1466"/>
      <c r="P132" s="1466"/>
      <c r="Q132" s="1465"/>
      <c r="R132" s="1272"/>
      <c r="S132" s="1273"/>
      <c r="T132" s="1265"/>
    </row>
    <row r="133" spans="1:30" ht="52" hidden="1" customHeight="1" outlineLevel="1">
      <c r="A133" s="233"/>
      <c r="B133" s="1269" t="s">
        <v>153</v>
      </c>
      <c r="C133" s="1270"/>
      <c r="D133" s="1271"/>
      <c r="E133" s="1269"/>
      <c r="F133" s="1270"/>
      <c r="G133" s="1271"/>
      <c r="H133" s="1269"/>
      <c r="I133" s="1271"/>
      <c r="J133" s="1464"/>
      <c r="K133" s="1465"/>
      <c r="L133" s="1464"/>
      <c r="M133" s="1465"/>
      <c r="N133" s="1464"/>
      <c r="O133" s="1466"/>
      <c r="P133" s="1466"/>
      <c r="Q133" s="1465"/>
      <c r="R133" s="1272"/>
      <c r="S133" s="1273"/>
      <c r="T133" s="1265"/>
    </row>
    <row r="134" spans="1:30" ht="52" hidden="1" customHeight="1" outlineLevel="1">
      <c r="A134" s="233"/>
      <c r="B134" s="1269" t="s">
        <v>154</v>
      </c>
      <c r="C134" s="1270"/>
      <c r="D134" s="1271"/>
      <c r="E134" s="1269"/>
      <c r="F134" s="1270"/>
      <c r="G134" s="1271"/>
      <c r="H134" s="1269"/>
      <c r="I134" s="1271"/>
      <c r="J134" s="1464"/>
      <c r="K134" s="1465"/>
      <c r="L134" s="1464"/>
      <c r="M134" s="1465"/>
      <c r="N134" s="1464"/>
      <c r="O134" s="1466"/>
      <c r="P134" s="1466"/>
      <c r="Q134" s="1465"/>
      <c r="R134" s="1272"/>
      <c r="S134" s="1273"/>
      <c r="T134" s="1265"/>
    </row>
    <row r="135" spans="1:30" ht="15" hidden="1" customHeight="1" outlineLevel="1">
      <c r="A135" s="233"/>
      <c r="B135" s="234"/>
      <c r="C135" s="233"/>
      <c r="D135" s="233"/>
      <c r="E135" s="233"/>
      <c r="F135" s="235"/>
      <c r="G135" s="235"/>
      <c r="H135" s="235"/>
      <c r="I135" s="235"/>
      <c r="J135" s="235"/>
      <c r="K135" s="234"/>
      <c r="L135" s="234"/>
      <c r="M135" s="234"/>
      <c r="N135" s="232"/>
      <c r="O135" s="232"/>
      <c r="P135" s="232"/>
      <c r="Q135" s="232"/>
      <c r="R135" s="232"/>
      <c r="S135" s="232"/>
      <c r="T135" s="232"/>
    </row>
    <row r="136" spans="1:30" ht="15" hidden="1" customHeight="1" outlineLevel="1">
      <c r="A136" s="1301"/>
      <c r="B136" s="1301"/>
      <c r="C136" s="1301"/>
      <c r="D136" s="1301"/>
      <c r="E136" s="1301"/>
      <c r="F136" s="1301"/>
      <c r="G136" s="1301"/>
      <c r="H136" s="1301"/>
      <c r="I136" s="1301"/>
      <c r="J136" s="1301"/>
      <c r="K136" s="1301"/>
      <c r="L136" s="1301"/>
      <c r="M136" s="1301"/>
      <c r="N136" s="1301"/>
      <c r="O136" s="1301"/>
      <c r="P136" s="1301"/>
      <c r="Q136" s="1301"/>
      <c r="R136" s="1301"/>
      <c r="S136" s="1301"/>
      <c r="T136" s="1301"/>
    </row>
    <row r="137" spans="1:30" ht="81" customHeight="1" collapsed="1">
      <c r="A137" s="476" t="s">
        <v>500</v>
      </c>
      <c r="B137" s="1310" t="s">
        <v>828</v>
      </c>
      <c r="C137" s="1310"/>
      <c r="D137" s="1310"/>
      <c r="E137" s="1310"/>
      <c r="F137" s="1310"/>
      <c r="G137" s="1311"/>
      <c r="H137" s="1311"/>
      <c r="I137" s="1311"/>
      <c r="J137" s="1311"/>
      <c r="K137" s="1311"/>
      <c r="L137" s="1311"/>
      <c r="M137" s="1312" t="s">
        <v>147</v>
      </c>
      <c r="N137" s="1312"/>
      <c r="O137" s="1312"/>
      <c r="P137" s="1312"/>
      <c r="Q137" s="1312"/>
      <c r="R137" s="1312"/>
      <c r="S137" s="1312"/>
      <c r="T137" s="1312"/>
    </row>
    <row r="138" spans="1:30" ht="27" customHeight="1">
      <c r="A138" s="1250" t="s">
        <v>665</v>
      </c>
      <c r="B138" s="1250"/>
      <c r="C138" s="1250"/>
      <c r="D138" s="1250"/>
      <c r="E138" s="1250"/>
      <c r="F138" s="1250"/>
      <c r="G138" s="1250"/>
      <c r="H138" s="1250"/>
      <c r="I138" s="1250"/>
      <c r="J138" s="1250"/>
      <c r="K138" s="1250"/>
      <c r="L138" s="1250"/>
      <c r="M138" s="1250"/>
      <c r="N138" s="1250"/>
      <c r="O138" s="1250"/>
      <c r="P138" s="1250"/>
      <c r="Q138" s="1250"/>
      <c r="R138" s="1250"/>
      <c r="S138" s="1250"/>
      <c r="T138" s="1250"/>
    </row>
    <row r="139" spans="1:30" ht="18">
      <c r="A139" s="233"/>
      <c r="B139" s="234"/>
      <c r="C139" s="233"/>
      <c r="D139" s="233"/>
      <c r="E139" s="657"/>
      <c r="F139" s="235"/>
      <c r="G139" s="235"/>
      <c r="H139" s="235"/>
      <c r="I139" s="235"/>
      <c r="J139" s="235"/>
      <c r="K139" s="1454"/>
      <c r="L139" s="1454"/>
      <c r="M139" s="1454"/>
      <c r="N139" s="1454"/>
      <c r="O139" s="1454"/>
      <c r="P139" s="1454"/>
      <c r="Q139" s="1454"/>
      <c r="R139" s="1455"/>
      <c r="S139" s="1455"/>
      <c r="T139" s="1455"/>
      <c r="U139" s="1455"/>
      <c r="V139" s="1455"/>
      <c r="W139" s="1455"/>
      <c r="X139" s="1455"/>
      <c r="Y139" s="1455"/>
      <c r="Z139" s="1455"/>
      <c r="AA139" s="1455"/>
      <c r="AB139" s="1455"/>
      <c r="AC139" s="1455"/>
      <c r="AD139" s="1455"/>
    </row>
    <row r="140" spans="1:30" ht="52" hidden="1" customHeight="1" outlineLevel="1">
      <c r="A140" s="233"/>
      <c r="B140" s="1251" t="s">
        <v>136</v>
      </c>
      <c r="C140" s="1252"/>
      <c r="D140" s="1253"/>
      <c r="E140" s="1456"/>
      <c r="F140" s="1457"/>
      <c r="G140" s="1457"/>
      <c r="H140" s="1457"/>
      <c r="I140" s="1457"/>
      <c r="J140" s="1457"/>
      <c r="K140" s="1457"/>
      <c r="L140" s="1457"/>
      <c r="M140" s="1457"/>
      <c r="N140" s="1457"/>
      <c r="O140" s="1457"/>
      <c r="P140" s="1457"/>
      <c r="Q140" s="1458"/>
      <c r="R140" s="1462" t="s">
        <v>56</v>
      </c>
      <c r="S140" s="1463"/>
      <c r="T140" s="232"/>
    </row>
    <row r="141" spans="1:30" ht="52" hidden="1" customHeight="1" outlineLevel="1">
      <c r="A141" s="233"/>
      <c r="B141" s="1254"/>
      <c r="C141" s="1255"/>
      <c r="D141" s="1256"/>
      <c r="E141" s="1459"/>
      <c r="F141" s="1460"/>
      <c r="G141" s="1460"/>
      <c r="H141" s="1460"/>
      <c r="I141" s="1460"/>
      <c r="J141" s="1460"/>
      <c r="K141" s="1460"/>
      <c r="L141" s="1460"/>
      <c r="M141" s="1460"/>
      <c r="N141" s="1460"/>
      <c r="O141" s="1460"/>
      <c r="P141" s="1460"/>
      <c r="Q141" s="1461"/>
      <c r="R141" s="1313">
        <f>SUM(R144:R149)</f>
        <v>0</v>
      </c>
      <c r="S141" s="1314"/>
      <c r="T141" s="232"/>
    </row>
    <row r="142" spans="1:30" ht="52" hidden="1" customHeight="1" outlineLevel="1">
      <c r="A142" s="233"/>
      <c r="B142" s="241"/>
      <c r="C142" s="242"/>
      <c r="D142" s="242"/>
      <c r="E142" s="242"/>
      <c r="F142" s="243"/>
      <c r="G142" s="243"/>
      <c r="H142" s="243"/>
      <c r="I142" s="243"/>
      <c r="J142" s="243"/>
      <c r="K142" s="241"/>
      <c r="L142" s="241"/>
      <c r="M142" s="241"/>
      <c r="N142" s="442"/>
      <c r="O142" s="442"/>
      <c r="P142" s="442"/>
      <c r="Q142" s="442"/>
      <c r="R142" s="442"/>
      <c r="S142" s="442"/>
      <c r="T142" s="232"/>
    </row>
    <row r="143" spans="1:30" ht="52" hidden="1" customHeight="1" outlineLevel="1">
      <c r="A143" s="233"/>
      <c r="B143" s="1287" t="s">
        <v>155</v>
      </c>
      <c r="C143" s="1288"/>
      <c r="D143" s="1289"/>
      <c r="E143" s="1287" t="s">
        <v>138</v>
      </c>
      <c r="F143" s="1288"/>
      <c r="G143" s="1289"/>
      <c r="H143" s="1287" t="s">
        <v>139</v>
      </c>
      <c r="I143" s="1289"/>
      <c r="J143" s="1287" t="s">
        <v>140</v>
      </c>
      <c r="K143" s="1289"/>
      <c r="L143" s="1287" t="s">
        <v>141</v>
      </c>
      <c r="M143" s="1289"/>
      <c r="N143" s="1287" t="s">
        <v>142</v>
      </c>
      <c r="O143" s="1288"/>
      <c r="P143" s="1288"/>
      <c r="Q143" s="1289"/>
      <c r="R143" s="1287" t="s">
        <v>93</v>
      </c>
      <c r="S143" s="1289"/>
      <c r="T143" s="236"/>
    </row>
    <row r="144" spans="1:30" ht="52" hidden="1" customHeight="1" outlineLevel="1">
      <c r="A144" s="233"/>
      <c r="B144" s="1266"/>
      <c r="C144" s="1267"/>
      <c r="D144" s="1268"/>
      <c r="E144" s="1269"/>
      <c r="F144" s="1270"/>
      <c r="G144" s="1271"/>
      <c r="H144" s="1269"/>
      <c r="I144" s="1271"/>
      <c r="J144" s="1269"/>
      <c r="K144" s="1271"/>
      <c r="L144" s="1269"/>
      <c r="M144" s="1271"/>
      <c r="N144" s="1269"/>
      <c r="O144" s="1270"/>
      <c r="P144" s="1270"/>
      <c r="Q144" s="1271"/>
      <c r="R144" s="1272"/>
      <c r="S144" s="1273"/>
      <c r="T144" s="1265"/>
    </row>
    <row r="145" spans="1:20" ht="52" hidden="1" customHeight="1" outlineLevel="1">
      <c r="A145" s="233"/>
      <c r="B145" s="1266"/>
      <c r="C145" s="1267"/>
      <c r="D145" s="1268"/>
      <c r="E145" s="1269"/>
      <c r="F145" s="1270"/>
      <c r="G145" s="1271"/>
      <c r="H145" s="1269"/>
      <c r="I145" s="1271"/>
      <c r="J145" s="1269"/>
      <c r="K145" s="1271"/>
      <c r="L145" s="1269"/>
      <c r="M145" s="1271"/>
      <c r="N145" s="1269"/>
      <c r="O145" s="1270"/>
      <c r="P145" s="1270"/>
      <c r="Q145" s="1271"/>
      <c r="R145" s="1272"/>
      <c r="S145" s="1273"/>
      <c r="T145" s="1265"/>
    </row>
    <row r="146" spans="1:20" ht="52" hidden="1" customHeight="1" outlineLevel="1">
      <c r="A146" s="233"/>
      <c r="B146" s="1266"/>
      <c r="C146" s="1267"/>
      <c r="D146" s="1268"/>
      <c r="E146" s="1269"/>
      <c r="F146" s="1270"/>
      <c r="G146" s="1271"/>
      <c r="H146" s="1269"/>
      <c r="I146" s="1271"/>
      <c r="J146" s="1269"/>
      <c r="K146" s="1271"/>
      <c r="L146" s="1269"/>
      <c r="M146" s="1271"/>
      <c r="N146" s="1269"/>
      <c r="O146" s="1270"/>
      <c r="P146" s="1270"/>
      <c r="Q146" s="1271"/>
      <c r="R146" s="1272"/>
      <c r="S146" s="1273"/>
      <c r="T146" s="1265"/>
    </row>
    <row r="147" spans="1:20" ht="52" hidden="1" customHeight="1" outlineLevel="1">
      <c r="A147" s="233"/>
      <c r="B147" s="1269"/>
      <c r="C147" s="1270"/>
      <c r="D147" s="1271"/>
      <c r="E147" s="1269"/>
      <c r="F147" s="1270"/>
      <c r="G147" s="1271"/>
      <c r="H147" s="1269"/>
      <c r="I147" s="1271"/>
      <c r="J147" s="1269"/>
      <c r="K147" s="1271"/>
      <c r="L147" s="1269"/>
      <c r="M147" s="1271"/>
      <c r="N147" s="1269"/>
      <c r="O147" s="1270"/>
      <c r="P147" s="1270"/>
      <c r="Q147" s="1271"/>
      <c r="R147" s="1272"/>
      <c r="S147" s="1273"/>
      <c r="T147" s="1265"/>
    </row>
    <row r="148" spans="1:20" ht="52" hidden="1" customHeight="1" outlineLevel="1">
      <c r="A148" s="233"/>
      <c r="B148" s="1266"/>
      <c r="C148" s="1267"/>
      <c r="D148" s="1268"/>
      <c r="E148" s="1269"/>
      <c r="F148" s="1270"/>
      <c r="G148" s="1271"/>
      <c r="H148" s="1269"/>
      <c r="I148" s="1271"/>
      <c r="J148" s="1269"/>
      <c r="K148" s="1271"/>
      <c r="L148" s="1269"/>
      <c r="M148" s="1271"/>
      <c r="N148" s="1269"/>
      <c r="O148" s="1270"/>
      <c r="P148" s="1270"/>
      <c r="Q148" s="1271"/>
      <c r="R148" s="1272"/>
      <c r="S148" s="1273"/>
      <c r="T148" s="1265"/>
    </row>
    <row r="149" spans="1:20" ht="52" hidden="1" customHeight="1" outlineLevel="1">
      <c r="A149" s="233"/>
      <c r="B149" s="1274" t="s">
        <v>143</v>
      </c>
      <c r="C149" s="1275"/>
      <c r="D149" s="1276"/>
      <c r="E149" s="1269"/>
      <c r="F149" s="1270"/>
      <c r="G149" s="1271"/>
      <c r="H149" s="1269"/>
      <c r="I149" s="1271"/>
      <c r="J149" s="1269"/>
      <c r="K149" s="1271"/>
      <c r="L149" s="1269"/>
      <c r="M149" s="1271"/>
      <c r="N149" s="1269"/>
      <c r="O149" s="1270"/>
      <c r="P149" s="1270"/>
      <c r="Q149" s="1271"/>
      <c r="R149" s="1272"/>
      <c r="S149" s="1273"/>
      <c r="T149" s="1265"/>
    </row>
    <row r="150" spans="1:20" ht="15" hidden="1" customHeight="1" outlineLevel="1">
      <c r="A150" s="233"/>
      <c r="B150" s="241"/>
      <c r="C150" s="242"/>
      <c r="D150" s="242"/>
      <c r="E150" s="242"/>
      <c r="F150" s="243"/>
      <c r="G150" s="243"/>
      <c r="H150" s="243"/>
      <c r="I150" s="243"/>
      <c r="J150" s="243"/>
      <c r="K150" s="244"/>
      <c r="L150" s="244"/>
      <c r="M150" s="241"/>
      <c r="N150" s="442"/>
      <c r="O150" s="442"/>
      <c r="P150" s="442"/>
      <c r="Q150" s="442"/>
      <c r="R150" s="442"/>
      <c r="S150" s="442"/>
      <c r="T150" s="232"/>
    </row>
    <row r="151" spans="1:20" ht="52" hidden="1" customHeight="1" outlineLevel="1">
      <c r="A151" s="204"/>
      <c r="B151" s="245" t="s">
        <v>83</v>
      </c>
      <c r="C151" s="1291" t="s">
        <v>144</v>
      </c>
      <c r="D151" s="1292"/>
      <c r="E151" s="1292"/>
      <c r="F151" s="1292"/>
      <c r="G151" s="1292"/>
      <c r="H151" s="1292"/>
      <c r="I151" s="1293"/>
      <c r="J151" s="1269"/>
      <c r="K151" s="1270"/>
      <c r="L151" s="1270"/>
      <c r="M151" s="1270"/>
      <c r="N151" s="1270"/>
      <c r="O151" s="1270"/>
      <c r="P151" s="1270"/>
      <c r="Q151" s="1270"/>
      <c r="R151" s="1270"/>
      <c r="S151" s="1271"/>
      <c r="T151" s="239"/>
    </row>
    <row r="152" spans="1:20" ht="52" hidden="1" customHeight="1" outlineLevel="1">
      <c r="A152" s="204"/>
      <c r="B152" s="245" t="s">
        <v>84</v>
      </c>
      <c r="C152" s="1291" t="s">
        <v>156</v>
      </c>
      <c r="D152" s="1292"/>
      <c r="E152" s="1292"/>
      <c r="F152" s="1292"/>
      <c r="G152" s="1292"/>
      <c r="H152" s="1292"/>
      <c r="I152" s="1293"/>
      <c r="J152" s="1269"/>
      <c r="K152" s="1270"/>
      <c r="L152" s="1270"/>
      <c r="M152" s="1270"/>
      <c r="N152" s="1270"/>
      <c r="O152" s="1270"/>
      <c r="P152" s="1270"/>
      <c r="Q152" s="1270"/>
      <c r="R152" s="1270"/>
      <c r="S152" s="1271"/>
      <c r="T152" s="239"/>
    </row>
    <row r="153" spans="1:20" ht="52" hidden="1" customHeight="1" outlineLevel="1">
      <c r="A153" s="204"/>
      <c r="B153" s="245" t="s">
        <v>85</v>
      </c>
      <c r="C153" s="1291" t="s">
        <v>157</v>
      </c>
      <c r="D153" s="1292"/>
      <c r="E153" s="1292"/>
      <c r="F153" s="1292"/>
      <c r="G153" s="1292"/>
      <c r="H153" s="1292"/>
      <c r="I153" s="1293"/>
      <c r="J153" s="1269"/>
      <c r="K153" s="1270"/>
      <c r="L153" s="1270"/>
      <c r="M153" s="1270"/>
      <c r="N153" s="1270"/>
      <c r="O153" s="1270"/>
      <c r="P153" s="1270"/>
      <c r="Q153" s="1270"/>
      <c r="R153" s="1270"/>
      <c r="S153" s="1271"/>
      <c r="T153" s="239"/>
    </row>
    <row r="154" spans="1:20" ht="15" hidden="1" customHeight="1" outlineLevel="1">
      <c r="A154" s="240"/>
      <c r="B154" s="209"/>
      <c r="C154" s="234"/>
      <c r="D154" s="234"/>
      <c r="E154" s="234"/>
      <c r="F154" s="234"/>
      <c r="G154" s="234"/>
      <c r="H154" s="235"/>
      <c r="I154" s="235"/>
      <c r="J154" s="235"/>
      <c r="K154" s="235"/>
      <c r="L154" s="209"/>
      <c r="M154" s="235"/>
      <c r="N154" s="232"/>
      <c r="O154" s="232"/>
      <c r="P154" s="232"/>
      <c r="Q154" s="232"/>
      <c r="R154" s="232"/>
      <c r="S154" s="232"/>
      <c r="T154" s="232"/>
    </row>
    <row r="155" spans="1:20" ht="15" hidden="1" customHeight="1" outlineLevel="1">
      <c r="A155" s="1301"/>
      <c r="B155" s="1301"/>
      <c r="C155" s="1301"/>
      <c r="D155" s="1301"/>
      <c r="E155" s="1301"/>
      <c r="F155" s="1301"/>
      <c r="G155" s="1301"/>
      <c r="H155" s="1301"/>
      <c r="I155" s="1301"/>
      <c r="J155" s="1301"/>
      <c r="K155" s="1301"/>
      <c r="L155" s="1301"/>
      <c r="M155" s="1301"/>
      <c r="N155" s="1301"/>
      <c r="O155" s="1301"/>
      <c r="P155" s="1301"/>
      <c r="Q155" s="1301"/>
      <c r="R155" s="1301"/>
      <c r="S155" s="1301"/>
      <c r="T155" s="1301"/>
    </row>
    <row r="156" spans="1:20" ht="86" customHeight="1" collapsed="1">
      <c r="A156" s="476" t="s">
        <v>501</v>
      </c>
      <c r="B156" s="1310" t="s">
        <v>829</v>
      </c>
      <c r="C156" s="1310"/>
      <c r="D156" s="1310"/>
      <c r="E156" s="1310"/>
      <c r="F156" s="1310"/>
      <c r="G156" s="1311"/>
      <c r="H156" s="1311"/>
      <c r="I156" s="1311"/>
      <c r="J156" s="1311"/>
      <c r="K156" s="1311"/>
      <c r="L156" s="1311"/>
      <c r="M156" s="1312" t="s">
        <v>147</v>
      </c>
      <c r="N156" s="1312"/>
      <c r="O156" s="1312"/>
      <c r="P156" s="1312"/>
      <c r="Q156" s="1312"/>
      <c r="R156" s="1312"/>
      <c r="S156" s="1312"/>
      <c r="T156" s="1312"/>
    </row>
    <row r="157" spans="1:20" ht="27" customHeight="1">
      <c r="A157" s="1250" t="s">
        <v>666</v>
      </c>
      <c r="B157" s="1250"/>
      <c r="C157" s="1250"/>
      <c r="D157" s="1250"/>
      <c r="E157" s="1250"/>
      <c r="F157" s="1250"/>
      <c r="G157" s="1250"/>
      <c r="H157" s="1250"/>
      <c r="I157" s="1250"/>
      <c r="J157" s="1250"/>
      <c r="K157" s="1250"/>
      <c r="L157" s="1250"/>
      <c r="M157" s="1250"/>
      <c r="N157" s="1250"/>
      <c r="O157" s="1250"/>
      <c r="P157" s="1250"/>
      <c r="Q157" s="1250"/>
      <c r="R157" s="1250"/>
      <c r="S157" s="1250"/>
      <c r="T157" s="1250"/>
    </row>
    <row r="158" spans="1:20" ht="15">
      <c r="A158" s="233"/>
      <c r="B158" s="234"/>
      <c r="C158" s="233"/>
      <c r="D158" s="233"/>
      <c r="E158" s="233"/>
      <c r="F158" s="235"/>
      <c r="G158" s="235"/>
      <c r="H158" s="235"/>
      <c r="I158" s="235"/>
      <c r="J158" s="235"/>
      <c r="K158" s="234"/>
      <c r="L158" s="234"/>
      <c r="M158" s="234"/>
      <c r="N158" s="232"/>
      <c r="O158" s="232"/>
      <c r="P158" s="232"/>
      <c r="Q158" s="232"/>
      <c r="R158" s="232"/>
      <c r="S158" s="232"/>
      <c r="T158" s="232"/>
    </row>
    <row r="159" spans="1:20" ht="52" hidden="1" customHeight="1" outlineLevel="1">
      <c r="A159" s="233"/>
      <c r="B159" s="1251" t="s">
        <v>136</v>
      </c>
      <c r="C159" s="1252"/>
      <c r="D159" s="1253"/>
      <c r="E159" s="1257"/>
      <c r="F159" s="1258"/>
      <c r="G159" s="1258"/>
      <c r="H159" s="1258"/>
      <c r="I159" s="1258"/>
      <c r="J159" s="1258"/>
      <c r="K159" s="1258"/>
      <c r="L159" s="1258"/>
      <c r="M159" s="1258"/>
      <c r="N159" s="1258"/>
      <c r="O159" s="1258"/>
      <c r="P159" s="1258"/>
      <c r="Q159" s="1259"/>
      <c r="R159" s="1263" t="s">
        <v>56</v>
      </c>
      <c r="S159" s="1264"/>
      <c r="T159" s="232"/>
    </row>
    <row r="160" spans="1:20" ht="52" hidden="1" customHeight="1" outlineLevel="1">
      <c r="A160" s="233"/>
      <c r="B160" s="1254"/>
      <c r="C160" s="1255"/>
      <c r="D160" s="1256"/>
      <c r="E160" s="1260"/>
      <c r="F160" s="1261"/>
      <c r="G160" s="1261"/>
      <c r="H160" s="1261"/>
      <c r="I160" s="1261"/>
      <c r="J160" s="1261"/>
      <c r="K160" s="1261"/>
      <c r="L160" s="1261"/>
      <c r="M160" s="1261"/>
      <c r="N160" s="1261"/>
      <c r="O160" s="1261"/>
      <c r="P160" s="1261"/>
      <c r="Q160" s="1262"/>
      <c r="R160" s="1285">
        <f>SUM(R163:R168)</f>
        <v>0</v>
      </c>
      <c r="S160" s="1286"/>
      <c r="T160" s="232"/>
    </row>
    <row r="161" spans="1:20" ht="15" hidden="1" customHeight="1" outlineLevel="1">
      <c r="A161" s="233"/>
      <c r="B161" s="241"/>
      <c r="C161" s="242"/>
      <c r="D161" s="242"/>
      <c r="E161" s="242"/>
      <c r="F161" s="243"/>
      <c r="G161" s="243"/>
      <c r="H161" s="243"/>
      <c r="I161" s="243"/>
      <c r="J161" s="243"/>
      <c r="K161" s="241"/>
      <c r="L161" s="241"/>
      <c r="M161" s="241"/>
      <c r="N161" s="442"/>
      <c r="O161" s="442"/>
      <c r="P161" s="442"/>
      <c r="Q161" s="442"/>
      <c r="R161" s="442"/>
      <c r="S161" s="442"/>
      <c r="T161" s="232"/>
    </row>
    <row r="162" spans="1:20" ht="52" hidden="1" customHeight="1" outlineLevel="1">
      <c r="A162" s="233"/>
      <c r="B162" s="1287" t="s">
        <v>158</v>
      </c>
      <c r="C162" s="1288"/>
      <c r="D162" s="1289"/>
      <c r="E162" s="1287" t="s">
        <v>138</v>
      </c>
      <c r="F162" s="1288"/>
      <c r="G162" s="1289"/>
      <c r="H162" s="1287" t="s">
        <v>139</v>
      </c>
      <c r="I162" s="1289"/>
      <c r="J162" s="1287" t="s">
        <v>140</v>
      </c>
      <c r="K162" s="1289"/>
      <c r="L162" s="1287" t="s">
        <v>141</v>
      </c>
      <c r="M162" s="1289"/>
      <c r="N162" s="1287" t="s">
        <v>142</v>
      </c>
      <c r="O162" s="1288"/>
      <c r="P162" s="1288"/>
      <c r="Q162" s="1289"/>
      <c r="R162" s="1287" t="s">
        <v>93</v>
      </c>
      <c r="S162" s="1289"/>
      <c r="T162" s="236"/>
    </row>
    <row r="163" spans="1:20" ht="52" hidden="1" customHeight="1" outlineLevel="1">
      <c r="A163" s="233"/>
      <c r="B163" s="1266"/>
      <c r="C163" s="1267"/>
      <c r="D163" s="1268"/>
      <c r="E163" s="1269"/>
      <c r="F163" s="1270"/>
      <c r="G163" s="1271"/>
      <c r="H163" s="1269"/>
      <c r="I163" s="1271"/>
      <c r="J163" s="1269"/>
      <c r="K163" s="1271"/>
      <c r="L163" s="1269"/>
      <c r="M163" s="1271"/>
      <c r="N163" s="1269"/>
      <c r="O163" s="1270"/>
      <c r="P163" s="1270"/>
      <c r="Q163" s="1271"/>
      <c r="R163" s="1272"/>
      <c r="S163" s="1273"/>
      <c r="T163" s="1265"/>
    </row>
    <row r="164" spans="1:20" ht="52" hidden="1" customHeight="1" outlineLevel="1">
      <c r="A164" s="233"/>
      <c r="B164" s="1266"/>
      <c r="C164" s="1267"/>
      <c r="D164" s="1268"/>
      <c r="E164" s="1269"/>
      <c r="F164" s="1270"/>
      <c r="G164" s="1271"/>
      <c r="H164" s="1269"/>
      <c r="I164" s="1271"/>
      <c r="J164" s="1269"/>
      <c r="K164" s="1271"/>
      <c r="L164" s="1269"/>
      <c r="M164" s="1271"/>
      <c r="N164" s="1269"/>
      <c r="O164" s="1270"/>
      <c r="P164" s="1270"/>
      <c r="Q164" s="1271"/>
      <c r="R164" s="1272"/>
      <c r="S164" s="1273"/>
      <c r="T164" s="1265"/>
    </row>
    <row r="165" spans="1:20" ht="52" hidden="1" customHeight="1" outlineLevel="1">
      <c r="A165" s="233"/>
      <c r="B165" s="1266"/>
      <c r="C165" s="1267"/>
      <c r="D165" s="1268"/>
      <c r="E165" s="1269"/>
      <c r="F165" s="1270"/>
      <c r="G165" s="1271"/>
      <c r="H165" s="1269"/>
      <c r="I165" s="1271"/>
      <c r="J165" s="1269"/>
      <c r="K165" s="1271"/>
      <c r="L165" s="1269"/>
      <c r="M165" s="1271"/>
      <c r="N165" s="1269"/>
      <c r="O165" s="1270"/>
      <c r="P165" s="1270"/>
      <c r="Q165" s="1271"/>
      <c r="R165" s="1272"/>
      <c r="S165" s="1273"/>
      <c r="T165" s="1265"/>
    </row>
    <row r="166" spans="1:20" ht="52" hidden="1" customHeight="1" outlineLevel="1">
      <c r="A166" s="233"/>
      <c r="B166" s="1269"/>
      <c r="C166" s="1270"/>
      <c r="D166" s="1271"/>
      <c r="E166" s="1269"/>
      <c r="F166" s="1270"/>
      <c r="G166" s="1271"/>
      <c r="H166" s="1269"/>
      <c r="I166" s="1271"/>
      <c r="J166" s="1269"/>
      <c r="K166" s="1271"/>
      <c r="L166" s="1269"/>
      <c r="M166" s="1271"/>
      <c r="N166" s="1269"/>
      <c r="O166" s="1270"/>
      <c r="P166" s="1270"/>
      <c r="Q166" s="1271"/>
      <c r="R166" s="1272"/>
      <c r="S166" s="1273"/>
      <c r="T166" s="1265"/>
    </row>
    <row r="167" spans="1:20" ht="52" hidden="1" customHeight="1" outlineLevel="1">
      <c r="A167" s="233"/>
      <c r="B167" s="1266"/>
      <c r="C167" s="1267"/>
      <c r="D167" s="1268"/>
      <c r="E167" s="1269"/>
      <c r="F167" s="1270"/>
      <c r="G167" s="1271"/>
      <c r="H167" s="1269"/>
      <c r="I167" s="1271"/>
      <c r="J167" s="1269"/>
      <c r="K167" s="1271"/>
      <c r="L167" s="1269"/>
      <c r="M167" s="1271"/>
      <c r="N167" s="1269"/>
      <c r="O167" s="1270"/>
      <c r="P167" s="1270"/>
      <c r="Q167" s="1271"/>
      <c r="R167" s="1272"/>
      <c r="S167" s="1273"/>
      <c r="T167" s="1265"/>
    </row>
    <row r="168" spans="1:20" ht="52" hidden="1" customHeight="1" outlineLevel="1">
      <c r="A168" s="233"/>
      <c r="B168" s="1274" t="s">
        <v>143</v>
      </c>
      <c r="C168" s="1275"/>
      <c r="D168" s="1276"/>
      <c r="E168" s="1269"/>
      <c r="F168" s="1270"/>
      <c r="G168" s="1271"/>
      <c r="H168" s="1269"/>
      <c r="I168" s="1271"/>
      <c r="J168" s="1269"/>
      <c r="K168" s="1271"/>
      <c r="L168" s="1269"/>
      <c r="M168" s="1271"/>
      <c r="N168" s="1269"/>
      <c r="O168" s="1270"/>
      <c r="P168" s="1270"/>
      <c r="Q168" s="1271"/>
      <c r="R168" s="1272"/>
      <c r="S168" s="1273"/>
      <c r="T168" s="1265"/>
    </row>
    <row r="169" spans="1:20" ht="15" hidden="1" customHeight="1" outlineLevel="1">
      <c r="A169" s="233"/>
      <c r="B169" s="241"/>
      <c r="C169" s="242"/>
      <c r="D169" s="242"/>
      <c r="E169" s="242"/>
      <c r="F169" s="243"/>
      <c r="G169" s="243"/>
      <c r="H169" s="243"/>
      <c r="I169" s="243"/>
      <c r="J169" s="243"/>
      <c r="K169" s="244"/>
      <c r="L169" s="244"/>
      <c r="M169" s="241"/>
      <c r="N169" s="442"/>
      <c r="O169" s="442"/>
      <c r="P169" s="442"/>
      <c r="Q169" s="442"/>
      <c r="R169" s="442"/>
      <c r="S169" s="442"/>
      <c r="T169" s="232"/>
    </row>
    <row r="170" spans="1:20" ht="52" hidden="1" customHeight="1" outlineLevel="1">
      <c r="A170" s="204"/>
      <c r="B170" s="245" t="s">
        <v>83</v>
      </c>
      <c r="C170" s="1291" t="s">
        <v>144</v>
      </c>
      <c r="D170" s="1292"/>
      <c r="E170" s="1292"/>
      <c r="F170" s="1292"/>
      <c r="G170" s="1292"/>
      <c r="H170" s="1292"/>
      <c r="I170" s="1293"/>
      <c r="J170" s="1269"/>
      <c r="K170" s="1270"/>
      <c r="L170" s="1270"/>
      <c r="M170" s="1270"/>
      <c r="N170" s="1270"/>
      <c r="O170" s="1270"/>
      <c r="P170" s="1270"/>
      <c r="Q170" s="1270"/>
      <c r="R170" s="1270"/>
      <c r="S170" s="1271"/>
      <c r="T170" s="239"/>
    </row>
    <row r="171" spans="1:20" ht="52" hidden="1" customHeight="1" outlineLevel="1">
      <c r="A171" s="204"/>
      <c r="B171" s="245" t="s">
        <v>84</v>
      </c>
      <c r="C171" s="1291" t="s">
        <v>159</v>
      </c>
      <c r="D171" s="1292"/>
      <c r="E171" s="1292"/>
      <c r="F171" s="1292"/>
      <c r="G171" s="1292"/>
      <c r="H171" s="1292"/>
      <c r="I171" s="1293"/>
      <c r="J171" s="1269"/>
      <c r="K171" s="1270"/>
      <c r="L171" s="1270"/>
      <c r="M171" s="1270"/>
      <c r="N171" s="1270"/>
      <c r="O171" s="1270"/>
      <c r="P171" s="1270"/>
      <c r="Q171" s="1270"/>
      <c r="R171" s="1270"/>
      <c r="S171" s="1271"/>
      <c r="T171" s="239"/>
    </row>
    <row r="172" spans="1:20" ht="52" hidden="1" customHeight="1" outlineLevel="1">
      <c r="A172" s="204"/>
      <c r="B172" s="245" t="s">
        <v>85</v>
      </c>
      <c r="C172" s="1291" t="s">
        <v>160</v>
      </c>
      <c r="D172" s="1292"/>
      <c r="E172" s="1292"/>
      <c r="F172" s="1292"/>
      <c r="G172" s="1292"/>
      <c r="H172" s="1292"/>
      <c r="I172" s="1293"/>
      <c r="J172" s="1269"/>
      <c r="K172" s="1270"/>
      <c r="L172" s="1270"/>
      <c r="M172" s="1270"/>
      <c r="N172" s="1270"/>
      <c r="O172" s="1270"/>
      <c r="P172" s="1270"/>
      <c r="Q172" s="1270"/>
      <c r="R172" s="1270"/>
      <c r="S172" s="1271"/>
      <c r="T172" s="239"/>
    </row>
    <row r="173" spans="1:20" ht="15" hidden="1" customHeight="1" outlineLevel="1">
      <c r="A173" s="240"/>
      <c r="B173" s="209"/>
      <c r="C173" s="234"/>
      <c r="D173" s="234"/>
      <c r="E173" s="234"/>
      <c r="F173" s="234"/>
      <c r="G173" s="234"/>
      <c r="H173" s="235"/>
      <c r="I173" s="235"/>
      <c r="J173" s="235"/>
      <c r="K173" s="235"/>
      <c r="L173" s="209"/>
      <c r="M173" s="235"/>
      <c r="N173" s="232"/>
      <c r="O173" s="232"/>
      <c r="P173" s="232"/>
      <c r="Q173" s="232"/>
      <c r="R173" s="232"/>
      <c r="S173" s="232"/>
      <c r="T173" s="232"/>
    </row>
    <row r="174" spans="1:20" ht="15" hidden="1" customHeight="1" outlineLevel="1">
      <c r="A174" s="1301"/>
      <c r="B174" s="1301"/>
      <c r="C174" s="1301"/>
      <c r="D174" s="1301"/>
      <c r="E174" s="1301"/>
      <c r="F174" s="1301"/>
      <c r="G174" s="1301"/>
      <c r="H174" s="1301"/>
      <c r="I174" s="1301"/>
      <c r="J174" s="1301"/>
      <c r="K174" s="1301"/>
      <c r="L174" s="1301"/>
      <c r="M174" s="1301"/>
      <c r="N174" s="1301"/>
      <c r="O174" s="1301"/>
      <c r="P174" s="1301"/>
      <c r="Q174" s="1301"/>
      <c r="R174" s="1301"/>
      <c r="S174" s="1301"/>
      <c r="T174" s="1301"/>
    </row>
    <row r="175" spans="1:20" ht="77" customHeight="1" collapsed="1">
      <c r="A175" s="476" t="s">
        <v>502</v>
      </c>
      <c r="B175" s="1310" t="s">
        <v>830</v>
      </c>
      <c r="C175" s="1310"/>
      <c r="D175" s="1310"/>
      <c r="E175" s="1310"/>
      <c r="F175" s="1310"/>
      <c r="G175" s="1311"/>
      <c r="H175" s="1311"/>
      <c r="I175" s="1311"/>
      <c r="J175" s="1311"/>
      <c r="K175" s="1311"/>
      <c r="L175" s="1311"/>
      <c r="M175" s="1312" t="s">
        <v>147</v>
      </c>
      <c r="N175" s="1312"/>
      <c r="O175" s="1312"/>
      <c r="P175" s="1312"/>
      <c r="Q175" s="1312"/>
      <c r="R175" s="1312"/>
      <c r="S175" s="1312"/>
      <c r="T175" s="1312"/>
    </row>
    <row r="176" spans="1:20" ht="27" customHeight="1">
      <c r="A176" s="1250" t="s">
        <v>679</v>
      </c>
      <c r="B176" s="1250"/>
      <c r="C176" s="1250"/>
      <c r="D176" s="1250"/>
      <c r="E176" s="1250"/>
      <c r="F176" s="1250"/>
      <c r="G176" s="1250"/>
      <c r="H176" s="1250"/>
      <c r="I176" s="1250"/>
      <c r="J176" s="1250"/>
      <c r="K176" s="1250"/>
      <c r="L176" s="1250"/>
      <c r="M176" s="1250"/>
      <c r="N176" s="1250"/>
      <c r="O176" s="1250"/>
      <c r="P176" s="1250"/>
      <c r="Q176" s="1250"/>
      <c r="R176" s="1250"/>
      <c r="S176" s="1250"/>
      <c r="T176" s="1250"/>
    </row>
    <row r="177" spans="1:20" ht="15">
      <c r="A177" s="233"/>
      <c r="B177" s="234"/>
      <c r="C177" s="233"/>
      <c r="D177" s="233"/>
      <c r="E177" s="233"/>
      <c r="F177" s="235"/>
      <c r="G177" s="235"/>
      <c r="H177" s="235"/>
      <c r="I177" s="235"/>
      <c r="J177" s="235"/>
      <c r="K177" s="234"/>
      <c r="L177" s="234"/>
      <c r="M177" s="234"/>
      <c r="N177" s="232"/>
      <c r="O177" s="232"/>
      <c r="P177" s="232"/>
      <c r="Q177" s="232"/>
      <c r="R177" s="232"/>
      <c r="S177" s="232"/>
      <c r="T177" s="232"/>
    </row>
    <row r="178" spans="1:20" ht="52" hidden="1" customHeight="1" outlineLevel="1">
      <c r="A178" s="233"/>
      <c r="B178" s="1251" t="s">
        <v>136</v>
      </c>
      <c r="C178" s="1252"/>
      <c r="D178" s="1253"/>
      <c r="E178" s="1257"/>
      <c r="F178" s="1258"/>
      <c r="G178" s="1258"/>
      <c r="H178" s="1258"/>
      <c r="I178" s="1258"/>
      <c r="J178" s="1258"/>
      <c r="K178" s="1258"/>
      <c r="L178" s="1258"/>
      <c r="M178" s="1258"/>
      <c r="N178" s="1258"/>
      <c r="O178" s="1258"/>
      <c r="P178" s="1258"/>
      <c r="Q178" s="1259"/>
      <c r="R178" s="1263" t="s">
        <v>56</v>
      </c>
      <c r="S178" s="1264"/>
      <c r="T178" s="232"/>
    </row>
    <row r="179" spans="1:20" ht="52" hidden="1" customHeight="1" outlineLevel="1">
      <c r="A179" s="233"/>
      <c r="B179" s="1254"/>
      <c r="C179" s="1255"/>
      <c r="D179" s="1256"/>
      <c r="E179" s="1260"/>
      <c r="F179" s="1261"/>
      <c r="G179" s="1261"/>
      <c r="H179" s="1261"/>
      <c r="I179" s="1261"/>
      <c r="J179" s="1261"/>
      <c r="K179" s="1261"/>
      <c r="L179" s="1261"/>
      <c r="M179" s="1261"/>
      <c r="N179" s="1261"/>
      <c r="O179" s="1261"/>
      <c r="P179" s="1261"/>
      <c r="Q179" s="1262"/>
      <c r="R179" s="1285">
        <f>SUM(R182:R187)</f>
        <v>0</v>
      </c>
      <c r="S179" s="1286"/>
      <c r="T179" s="232"/>
    </row>
    <row r="180" spans="1:20" ht="15" hidden="1" customHeight="1" outlineLevel="1">
      <c r="A180" s="233"/>
      <c r="B180" s="241"/>
      <c r="C180" s="242"/>
      <c r="D180" s="242"/>
      <c r="E180" s="242"/>
      <c r="F180" s="243"/>
      <c r="G180" s="243"/>
      <c r="H180" s="243"/>
      <c r="I180" s="243"/>
      <c r="J180" s="243"/>
      <c r="K180" s="241"/>
      <c r="L180" s="241"/>
      <c r="M180" s="241"/>
      <c r="N180" s="442"/>
      <c r="O180" s="442"/>
      <c r="P180" s="442"/>
      <c r="Q180" s="442"/>
      <c r="R180" s="442"/>
      <c r="S180" s="442"/>
      <c r="T180" s="232"/>
    </row>
    <row r="181" spans="1:20" ht="52" hidden="1" customHeight="1" outlineLevel="1">
      <c r="A181" s="233"/>
      <c r="B181" s="1287" t="s">
        <v>161</v>
      </c>
      <c r="C181" s="1288"/>
      <c r="D181" s="1289"/>
      <c r="E181" s="1287" t="s">
        <v>138</v>
      </c>
      <c r="F181" s="1288"/>
      <c r="G181" s="1289"/>
      <c r="H181" s="1287" t="s">
        <v>139</v>
      </c>
      <c r="I181" s="1289"/>
      <c r="J181" s="1287" t="s">
        <v>140</v>
      </c>
      <c r="K181" s="1289"/>
      <c r="L181" s="1287" t="s">
        <v>141</v>
      </c>
      <c r="M181" s="1289"/>
      <c r="N181" s="1287" t="s">
        <v>142</v>
      </c>
      <c r="O181" s="1288"/>
      <c r="P181" s="1288"/>
      <c r="Q181" s="1289"/>
      <c r="R181" s="1287" t="s">
        <v>93</v>
      </c>
      <c r="S181" s="1289"/>
      <c r="T181" s="236"/>
    </row>
    <row r="182" spans="1:20" ht="52" hidden="1" customHeight="1" outlineLevel="1">
      <c r="A182" s="233"/>
      <c r="B182" s="1266"/>
      <c r="C182" s="1267"/>
      <c r="D182" s="1268"/>
      <c r="E182" s="1269"/>
      <c r="F182" s="1270"/>
      <c r="G182" s="1271"/>
      <c r="H182" s="1269"/>
      <c r="I182" s="1271"/>
      <c r="J182" s="1269"/>
      <c r="K182" s="1271"/>
      <c r="L182" s="1269"/>
      <c r="M182" s="1271"/>
      <c r="N182" s="1269"/>
      <c r="O182" s="1270"/>
      <c r="P182" s="1270"/>
      <c r="Q182" s="1271"/>
      <c r="R182" s="1272"/>
      <c r="S182" s="1273"/>
      <c r="T182" s="1265"/>
    </row>
    <row r="183" spans="1:20" ht="52" hidden="1" customHeight="1" outlineLevel="1">
      <c r="A183" s="233"/>
      <c r="B183" s="1266"/>
      <c r="C183" s="1267"/>
      <c r="D183" s="1268"/>
      <c r="E183" s="1269"/>
      <c r="F183" s="1270"/>
      <c r="G183" s="1271"/>
      <c r="H183" s="1269"/>
      <c r="I183" s="1271"/>
      <c r="J183" s="1269"/>
      <c r="K183" s="1271"/>
      <c r="L183" s="1269"/>
      <c r="M183" s="1271"/>
      <c r="N183" s="1269"/>
      <c r="O183" s="1270"/>
      <c r="P183" s="1270"/>
      <c r="Q183" s="1271"/>
      <c r="R183" s="1272"/>
      <c r="S183" s="1273"/>
      <c r="T183" s="1265"/>
    </row>
    <row r="184" spans="1:20" ht="52" hidden="1" customHeight="1" outlineLevel="1">
      <c r="A184" s="233"/>
      <c r="B184" s="1266"/>
      <c r="C184" s="1267"/>
      <c r="D184" s="1268"/>
      <c r="E184" s="1269"/>
      <c r="F184" s="1270"/>
      <c r="G184" s="1271"/>
      <c r="H184" s="1269"/>
      <c r="I184" s="1271"/>
      <c r="J184" s="1269"/>
      <c r="K184" s="1271"/>
      <c r="L184" s="1269"/>
      <c r="M184" s="1271"/>
      <c r="N184" s="1269"/>
      <c r="O184" s="1270"/>
      <c r="P184" s="1270"/>
      <c r="Q184" s="1271"/>
      <c r="R184" s="1272"/>
      <c r="S184" s="1273"/>
      <c r="T184" s="1265"/>
    </row>
    <row r="185" spans="1:20" ht="52" hidden="1" customHeight="1" outlineLevel="1">
      <c r="A185" s="233"/>
      <c r="B185" s="1269"/>
      <c r="C185" s="1270"/>
      <c r="D185" s="1271"/>
      <c r="E185" s="1269"/>
      <c r="F185" s="1270"/>
      <c r="G185" s="1271"/>
      <c r="H185" s="1269"/>
      <c r="I185" s="1271"/>
      <c r="J185" s="1269"/>
      <c r="K185" s="1271"/>
      <c r="L185" s="1269"/>
      <c r="M185" s="1271"/>
      <c r="N185" s="1269"/>
      <c r="O185" s="1270"/>
      <c r="P185" s="1270"/>
      <c r="Q185" s="1271"/>
      <c r="R185" s="1272"/>
      <c r="S185" s="1273"/>
      <c r="T185" s="1265"/>
    </row>
    <row r="186" spans="1:20" ht="52" hidden="1" customHeight="1" outlineLevel="1">
      <c r="A186" s="233"/>
      <c r="B186" s="1266"/>
      <c r="C186" s="1267"/>
      <c r="D186" s="1268"/>
      <c r="E186" s="1269"/>
      <c r="F186" s="1270"/>
      <c r="G186" s="1271"/>
      <c r="H186" s="1269"/>
      <c r="I186" s="1271"/>
      <c r="J186" s="1269"/>
      <c r="K186" s="1271"/>
      <c r="L186" s="1269"/>
      <c r="M186" s="1271"/>
      <c r="N186" s="1269"/>
      <c r="O186" s="1270"/>
      <c r="P186" s="1270"/>
      <c r="Q186" s="1271"/>
      <c r="R186" s="1272"/>
      <c r="S186" s="1273"/>
      <c r="T186" s="1265"/>
    </row>
    <row r="187" spans="1:20" ht="52" hidden="1" customHeight="1" outlineLevel="1">
      <c r="A187" s="233"/>
      <c r="B187" s="1274" t="s">
        <v>143</v>
      </c>
      <c r="C187" s="1275"/>
      <c r="D187" s="1276"/>
      <c r="E187" s="1269"/>
      <c r="F187" s="1270"/>
      <c r="G187" s="1271"/>
      <c r="H187" s="1269"/>
      <c r="I187" s="1271"/>
      <c r="J187" s="1269"/>
      <c r="K187" s="1271"/>
      <c r="L187" s="1269"/>
      <c r="M187" s="1271"/>
      <c r="N187" s="1269"/>
      <c r="O187" s="1270"/>
      <c r="P187" s="1270"/>
      <c r="Q187" s="1271"/>
      <c r="R187" s="1272"/>
      <c r="S187" s="1273"/>
      <c r="T187" s="1265"/>
    </row>
    <row r="188" spans="1:20" ht="15" hidden="1" customHeight="1" outlineLevel="1">
      <c r="A188" s="233"/>
      <c r="B188" s="241"/>
      <c r="C188" s="242"/>
      <c r="D188" s="242"/>
      <c r="E188" s="242"/>
      <c r="F188" s="243"/>
      <c r="G188" s="243"/>
      <c r="H188" s="243"/>
      <c r="I188" s="243"/>
      <c r="J188" s="243"/>
      <c r="K188" s="244"/>
      <c r="L188" s="244"/>
      <c r="M188" s="241"/>
      <c r="N188" s="442"/>
      <c r="O188" s="442"/>
      <c r="P188" s="442"/>
      <c r="Q188" s="442"/>
      <c r="R188" s="442"/>
      <c r="S188" s="442"/>
      <c r="T188" s="232"/>
    </row>
    <row r="189" spans="1:20" ht="52" hidden="1" customHeight="1" outlineLevel="1">
      <c r="A189" s="204"/>
      <c r="B189" s="245" t="s">
        <v>83</v>
      </c>
      <c r="C189" s="1291" t="s">
        <v>144</v>
      </c>
      <c r="D189" s="1292"/>
      <c r="E189" s="1292"/>
      <c r="F189" s="1292"/>
      <c r="G189" s="1292"/>
      <c r="H189" s="1292"/>
      <c r="I189" s="1293"/>
      <c r="J189" s="1269"/>
      <c r="K189" s="1270"/>
      <c r="L189" s="1270"/>
      <c r="M189" s="1270"/>
      <c r="N189" s="1270"/>
      <c r="O189" s="1270"/>
      <c r="P189" s="1270"/>
      <c r="Q189" s="1270"/>
      <c r="R189" s="1270"/>
      <c r="S189" s="1271"/>
      <c r="T189" s="239"/>
    </row>
    <row r="190" spans="1:20" ht="52" hidden="1" customHeight="1" outlineLevel="1">
      <c r="A190" s="204"/>
      <c r="B190" s="245" t="s">
        <v>84</v>
      </c>
      <c r="C190" s="1291" t="s">
        <v>162</v>
      </c>
      <c r="D190" s="1292"/>
      <c r="E190" s="1292"/>
      <c r="F190" s="1292"/>
      <c r="G190" s="1292"/>
      <c r="H190" s="1292"/>
      <c r="I190" s="1293"/>
      <c r="J190" s="1269"/>
      <c r="K190" s="1270"/>
      <c r="L190" s="1270"/>
      <c r="M190" s="1270"/>
      <c r="N190" s="1270"/>
      <c r="O190" s="1270"/>
      <c r="P190" s="1270"/>
      <c r="Q190" s="1270"/>
      <c r="R190" s="1270"/>
      <c r="S190" s="1271"/>
      <c r="T190" s="239"/>
    </row>
    <row r="191" spans="1:20" ht="15" hidden="1" customHeight="1" outlineLevel="1">
      <c r="A191" s="1555"/>
      <c r="B191" s="1555"/>
      <c r="C191" s="1555"/>
      <c r="D191" s="1555"/>
      <c r="E191" s="1555"/>
      <c r="F191" s="1555"/>
      <c r="G191" s="1555"/>
      <c r="H191" s="1555"/>
      <c r="I191" s="1555"/>
      <c r="J191" s="1555"/>
      <c r="K191" s="1555"/>
      <c r="L191" s="1555"/>
      <c r="M191" s="1555"/>
      <c r="N191" s="1555"/>
      <c r="O191" s="1555"/>
      <c r="P191" s="1555"/>
      <c r="Q191" s="1555"/>
      <c r="R191" s="1555"/>
      <c r="S191" s="1555"/>
      <c r="T191" s="1555"/>
    </row>
    <row r="192" spans="1:20" ht="15" hidden="1" customHeight="1" outlineLevel="1">
      <c r="A192" s="1301"/>
      <c r="B192" s="1301"/>
      <c r="C192" s="1301"/>
      <c r="D192" s="1301"/>
      <c r="E192" s="1301"/>
      <c r="F192" s="1301"/>
      <c r="G192" s="1301"/>
      <c r="H192" s="1301"/>
      <c r="I192" s="1301"/>
      <c r="J192" s="1301"/>
      <c r="K192" s="1301"/>
      <c r="L192" s="1301"/>
      <c r="M192" s="1301"/>
      <c r="N192" s="1301"/>
      <c r="O192" s="1301"/>
      <c r="P192" s="1301"/>
      <c r="Q192" s="1301"/>
      <c r="R192" s="1301"/>
      <c r="S192" s="1301"/>
      <c r="T192" s="1301"/>
    </row>
    <row r="193" spans="1:20" ht="76" customHeight="1" collapsed="1">
      <c r="A193" s="476" t="s">
        <v>503</v>
      </c>
      <c r="B193" s="1310" t="s">
        <v>831</v>
      </c>
      <c r="C193" s="1310"/>
      <c r="D193" s="1310"/>
      <c r="E193" s="1310"/>
      <c r="F193" s="1310"/>
      <c r="G193" s="1311"/>
      <c r="H193" s="1311"/>
      <c r="I193" s="1311"/>
      <c r="J193" s="1311"/>
      <c r="K193" s="1311"/>
      <c r="L193" s="1311"/>
      <c r="M193" s="1312" t="s">
        <v>147</v>
      </c>
      <c r="N193" s="1312"/>
      <c r="O193" s="1312"/>
      <c r="P193" s="1312"/>
      <c r="Q193" s="1312"/>
      <c r="R193" s="1312"/>
      <c r="S193" s="1312"/>
      <c r="T193" s="1312"/>
    </row>
    <row r="194" spans="1:20" ht="27" customHeight="1">
      <c r="A194" s="1250" t="s">
        <v>667</v>
      </c>
      <c r="B194" s="1250"/>
      <c r="C194" s="1250"/>
      <c r="D194" s="1250"/>
      <c r="E194" s="1250"/>
      <c r="F194" s="1250"/>
      <c r="G194" s="1250"/>
      <c r="H194" s="1250"/>
      <c r="I194" s="1250"/>
      <c r="J194" s="1250"/>
      <c r="K194" s="1250"/>
      <c r="L194" s="1250"/>
      <c r="M194" s="1250"/>
      <c r="N194" s="1250"/>
      <c r="O194" s="1250"/>
      <c r="P194" s="1250"/>
      <c r="Q194" s="1250"/>
      <c r="R194" s="1250"/>
      <c r="S194" s="1250"/>
      <c r="T194" s="1250"/>
    </row>
    <row r="195" spans="1:20" ht="15">
      <c r="A195" s="233"/>
      <c r="B195" s="234"/>
      <c r="C195" s="233"/>
      <c r="D195" s="233"/>
      <c r="E195" s="233"/>
      <c r="F195" s="235"/>
      <c r="G195" s="235"/>
      <c r="H195" s="235"/>
      <c r="I195" s="235"/>
      <c r="J195" s="235"/>
      <c r="K195" s="234"/>
      <c r="L195" s="234"/>
      <c r="M195" s="234"/>
      <c r="N195" s="232"/>
      <c r="O195" s="232"/>
      <c r="P195" s="232"/>
      <c r="Q195" s="232"/>
      <c r="R195" s="232"/>
      <c r="S195" s="232"/>
      <c r="T195" s="232"/>
    </row>
    <row r="196" spans="1:20" ht="52" hidden="1" customHeight="1" outlineLevel="1">
      <c r="A196" s="233"/>
      <c r="B196" s="1251" t="s">
        <v>136</v>
      </c>
      <c r="C196" s="1252"/>
      <c r="D196" s="1253"/>
      <c r="E196" s="1257"/>
      <c r="F196" s="1258"/>
      <c r="G196" s="1258"/>
      <c r="H196" s="1258"/>
      <c r="I196" s="1258"/>
      <c r="J196" s="1258"/>
      <c r="K196" s="1258"/>
      <c r="L196" s="1258"/>
      <c r="M196" s="1258"/>
      <c r="N196" s="1258"/>
      <c r="O196" s="1258"/>
      <c r="P196" s="1258"/>
      <c r="Q196" s="1259"/>
      <c r="R196" s="1263" t="s">
        <v>56</v>
      </c>
      <c r="S196" s="1264"/>
      <c r="T196" s="232"/>
    </row>
    <row r="197" spans="1:20" ht="52" hidden="1" customHeight="1" outlineLevel="1">
      <c r="A197" s="233"/>
      <c r="B197" s="1254"/>
      <c r="C197" s="1255"/>
      <c r="D197" s="1256"/>
      <c r="E197" s="1260"/>
      <c r="F197" s="1261"/>
      <c r="G197" s="1261"/>
      <c r="H197" s="1261"/>
      <c r="I197" s="1261"/>
      <c r="J197" s="1261"/>
      <c r="K197" s="1261"/>
      <c r="L197" s="1261"/>
      <c r="M197" s="1261"/>
      <c r="N197" s="1261"/>
      <c r="O197" s="1261"/>
      <c r="P197" s="1261"/>
      <c r="Q197" s="1262"/>
      <c r="R197" s="1285">
        <f>SUM(R200:R205)</f>
        <v>0</v>
      </c>
      <c r="S197" s="1286"/>
      <c r="T197" s="232"/>
    </row>
    <row r="198" spans="1:20" ht="15" hidden="1" customHeight="1" outlineLevel="1">
      <c r="A198" s="233"/>
      <c r="B198" s="241"/>
      <c r="C198" s="242"/>
      <c r="D198" s="242"/>
      <c r="E198" s="242"/>
      <c r="F198" s="243"/>
      <c r="G198" s="243"/>
      <c r="H198" s="243"/>
      <c r="I198" s="243"/>
      <c r="J198" s="243"/>
      <c r="K198" s="241"/>
      <c r="L198" s="241"/>
      <c r="M198" s="241"/>
      <c r="N198" s="442"/>
      <c r="O198" s="442"/>
      <c r="P198" s="442"/>
      <c r="Q198" s="442"/>
      <c r="R198" s="442"/>
      <c r="S198" s="442"/>
      <c r="T198" s="232"/>
    </row>
    <row r="199" spans="1:20" ht="52" hidden="1" customHeight="1" outlineLevel="1">
      <c r="A199" s="233"/>
      <c r="B199" s="1287" t="s">
        <v>161</v>
      </c>
      <c r="C199" s="1288"/>
      <c r="D199" s="1289"/>
      <c r="E199" s="1287" t="s">
        <v>138</v>
      </c>
      <c r="F199" s="1288"/>
      <c r="G199" s="1289"/>
      <c r="H199" s="1287" t="s">
        <v>139</v>
      </c>
      <c r="I199" s="1289"/>
      <c r="J199" s="1287" t="s">
        <v>140</v>
      </c>
      <c r="K199" s="1289"/>
      <c r="L199" s="1287" t="s">
        <v>141</v>
      </c>
      <c r="M199" s="1289"/>
      <c r="N199" s="1287" t="s">
        <v>142</v>
      </c>
      <c r="O199" s="1288"/>
      <c r="P199" s="1288"/>
      <c r="Q199" s="1289"/>
      <c r="R199" s="1287" t="s">
        <v>93</v>
      </c>
      <c r="S199" s="1289"/>
      <c r="T199" s="236"/>
    </row>
    <row r="200" spans="1:20" ht="52" hidden="1" customHeight="1" outlineLevel="1">
      <c r="A200" s="233"/>
      <c r="B200" s="1266"/>
      <c r="C200" s="1267"/>
      <c r="D200" s="1268"/>
      <c r="E200" s="1269"/>
      <c r="F200" s="1270"/>
      <c r="G200" s="1271"/>
      <c r="H200" s="1269"/>
      <c r="I200" s="1271"/>
      <c r="J200" s="1269"/>
      <c r="K200" s="1271"/>
      <c r="L200" s="1269"/>
      <c r="M200" s="1271"/>
      <c r="N200" s="1269"/>
      <c r="O200" s="1270"/>
      <c r="P200" s="1270"/>
      <c r="Q200" s="1271"/>
      <c r="R200" s="1272"/>
      <c r="S200" s="1273"/>
      <c r="T200" s="1265"/>
    </row>
    <row r="201" spans="1:20" ht="52" hidden="1" customHeight="1" outlineLevel="1">
      <c r="A201" s="233"/>
      <c r="B201" s="1266"/>
      <c r="C201" s="1267"/>
      <c r="D201" s="1268"/>
      <c r="E201" s="1269"/>
      <c r="F201" s="1270"/>
      <c r="G201" s="1271"/>
      <c r="H201" s="1269"/>
      <c r="I201" s="1271"/>
      <c r="J201" s="1269"/>
      <c r="K201" s="1271"/>
      <c r="L201" s="1269"/>
      <c r="M201" s="1271"/>
      <c r="N201" s="1269"/>
      <c r="O201" s="1270"/>
      <c r="P201" s="1270"/>
      <c r="Q201" s="1271"/>
      <c r="R201" s="1272"/>
      <c r="S201" s="1273"/>
      <c r="T201" s="1265"/>
    </row>
    <row r="202" spans="1:20" ht="52" hidden="1" customHeight="1" outlineLevel="1">
      <c r="A202" s="233"/>
      <c r="B202" s="1266"/>
      <c r="C202" s="1267"/>
      <c r="D202" s="1268"/>
      <c r="E202" s="1269"/>
      <c r="F202" s="1270"/>
      <c r="G202" s="1271"/>
      <c r="H202" s="1269"/>
      <c r="I202" s="1271"/>
      <c r="J202" s="1269"/>
      <c r="K202" s="1271"/>
      <c r="L202" s="1269"/>
      <c r="M202" s="1271"/>
      <c r="N202" s="1269"/>
      <c r="O202" s="1270"/>
      <c r="P202" s="1270"/>
      <c r="Q202" s="1271"/>
      <c r="R202" s="1272"/>
      <c r="S202" s="1273"/>
      <c r="T202" s="1265"/>
    </row>
    <row r="203" spans="1:20" ht="52" hidden="1" customHeight="1" outlineLevel="1">
      <c r="A203" s="233"/>
      <c r="B203" s="1269"/>
      <c r="C203" s="1270"/>
      <c r="D203" s="1271"/>
      <c r="E203" s="1269"/>
      <c r="F203" s="1270"/>
      <c r="G203" s="1271"/>
      <c r="H203" s="1269"/>
      <c r="I203" s="1271"/>
      <c r="J203" s="1269"/>
      <c r="K203" s="1271"/>
      <c r="L203" s="1269"/>
      <c r="M203" s="1271"/>
      <c r="N203" s="1269"/>
      <c r="O203" s="1270"/>
      <c r="P203" s="1270"/>
      <c r="Q203" s="1271"/>
      <c r="R203" s="1272"/>
      <c r="S203" s="1273"/>
      <c r="T203" s="1265"/>
    </row>
    <row r="204" spans="1:20" ht="52" hidden="1" customHeight="1" outlineLevel="1">
      <c r="A204" s="233"/>
      <c r="B204" s="1266"/>
      <c r="C204" s="1267"/>
      <c r="D204" s="1268"/>
      <c r="E204" s="1269"/>
      <c r="F204" s="1270"/>
      <c r="G204" s="1271"/>
      <c r="H204" s="1269"/>
      <c r="I204" s="1271"/>
      <c r="J204" s="1269"/>
      <c r="K204" s="1271"/>
      <c r="L204" s="1269"/>
      <c r="M204" s="1271"/>
      <c r="N204" s="1269"/>
      <c r="O204" s="1270"/>
      <c r="P204" s="1270"/>
      <c r="Q204" s="1271"/>
      <c r="R204" s="1272"/>
      <c r="S204" s="1273"/>
      <c r="T204" s="1265"/>
    </row>
    <row r="205" spans="1:20" ht="52" hidden="1" customHeight="1" outlineLevel="1">
      <c r="A205" s="233"/>
      <c r="B205" s="1274" t="s">
        <v>143</v>
      </c>
      <c r="C205" s="1275"/>
      <c r="D205" s="1276"/>
      <c r="E205" s="1269"/>
      <c r="F205" s="1270"/>
      <c r="G205" s="1271"/>
      <c r="H205" s="1269"/>
      <c r="I205" s="1271"/>
      <c r="J205" s="1269"/>
      <c r="K205" s="1271"/>
      <c r="L205" s="1269"/>
      <c r="M205" s="1271"/>
      <c r="N205" s="1269"/>
      <c r="O205" s="1270"/>
      <c r="P205" s="1270"/>
      <c r="Q205" s="1271"/>
      <c r="R205" s="1272"/>
      <c r="S205" s="1273"/>
      <c r="T205" s="1265"/>
    </row>
    <row r="206" spans="1:20" ht="15" hidden="1" customHeight="1" outlineLevel="1">
      <c r="A206" s="233"/>
      <c r="B206" s="241"/>
      <c r="C206" s="242"/>
      <c r="D206" s="242"/>
      <c r="E206" s="242"/>
      <c r="F206" s="243"/>
      <c r="G206" s="243"/>
      <c r="H206" s="243"/>
      <c r="I206" s="243"/>
      <c r="J206" s="243"/>
      <c r="K206" s="244"/>
      <c r="L206" s="244"/>
      <c r="M206" s="241"/>
      <c r="N206" s="442"/>
      <c r="O206" s="442"/>
      <c r="P206" s="442"/>
      <c r="Q206" s="442"/>
      <c r="R206" s="442"/>
      <c r="S206" s="442"/>
      <c r="T206" s="232"/>
    </row>
    <row r="207" spans="1:20" ht="52" hidden="1" customHeight="1" outlineLevel="1">
      <c r="A207" s="204"/>
      <c r="B207" s="245" t="s">
        <v>83</v>
      </c>
      <c r="C207" s="1291" t="s">
        <v>144</v>
      </c>
      <c r="D207" s="1292"/>
      <c r="E207" s="1292"/>
      <c r="F207" s="1292"/>
      <c r="G207" s="1292"/>
      <c r="H207" s="1292"/>
      <c r="I207" s="1293"/>
      <c r="J207" s="1269"/>
      <c r="K207" s="1270"/>
      <c r="L207" s="1270"/>
      <c r="M207" s="1270"/>
      <c r="N207" s="1270"/>
      <c r="O207" s="1270"/>
      <c r="P207" s="1270"/>
      <c r="Q207" s="1270"/>
      <c r="R207" s="1270"/>
      <c r="S207" s="1271"/>
      <c r="T207" s="239"/>
    </row>
    <row r="208" spans="1:20" ht="52" hidden="1" customHeight="1" outlineLevel="1">
      <c r="A208" s="204"/>
      <c r="B208" s="245" t="s">
        <v>84</v>
      </c>
      <c r="C208" s="1291" t="s">
        <v>163</v>
      </c>
      <c r="D208" s="1292"/>
      <c r="E208" s="1292"/>
      <c r="F208" s="1292"/>
      <c r="G208" s="1292"/>
      <c r="H208" s="1292"/>
      <c r="I208" s="1293"/>
      <c r="J208" s="1269"/>
      <c r="K208" s="1270"/>
      <c r="L208" s="1270"/>
      <c r="M208" s="1270"/>
      <c r="N208" s="1270"/>
      <c r="O208" s="1270"/>
      <c r="P208" s="1270"/>
      <c r="Q208" s="1270"/>
      <c r="R208" s="1270"/>
      <c r="S208" s="1271"/>
      <c r="T208" s="239"/>
    </row>
    <row r="209" spans="1:20" ht="15" hidden="1" customHeight="1" outlineLevel="1">
      <c r="A209" s="240"/>
      <c r="B209" s="209"/>
      <c r="C209" s="234"/>
      <c r="D209" s="234"/>
      <c r="E209" s="234"/>
      <c r="F209" s="234"/>
      <c r="G209" s="234"/>
      <c r="H209" s="235"/>
      <c r="I209" s="235"/>
      <c r="J209" s="235"/>
      <c r="K209" s="235"/>
      <c r="L209" s="209"/>
      <c r="M209" s="235"/>
      <c r="N209" s="232"/>
      <c r="O209" s="232"/>
      <c r="P209" s="232"/>
      <c r="Q209" s="232"/>
      <c r="R209" s="232"/>
      <c r="S209" s="232"/>
      <c r="T209" s="232"/>
    </row>
    <row r="210" spans="1:20" ht="15" hidden="1" customHeight="1" outlineLevel="1">
      <c r="A210" s="1301"/>
      <c r="B210" s="1301"/>
      <c r="C210" s="1301"/>
      <c r="D210" s="1301"/>
      <c r="E210" s="1301"/>
      <c r="F210" s="1301"/>
      <c r="G210" s="1301"/>
      <c r="H210" s="1301"/>
      <c r="I210" s="1301"/>
      <c r="J210" s="1301"/>
      <c r="K210" s="1301"/>
      <c r="L210" s="1301"/>
      <c r="M210" s="1301"/>
      <c r="N210" s="1301"/>
      <c r="O210" s="1301"/>
      <c r="P210" s="1301"/>
      <c r="Q210" s="1301"/>
      <c r="R210" s="1301"/>
      <c r="S210" s="1301"/>
      <c r="T210" s="1301"/>
    </row>
    <row r="211" spans="1:20" ht="81" customHeight="1" collapsed="1">
      <c r="A211" s="476" t="s">
        <v>504</v>
      </c>
      <c r="B211" s="1310" t="s">
        <v>832</v>
      </c>
      <c r="C211" s="1310"/>
      <c r="D211" s="1310"/>
      <c r="E211" s="1310"/>
      <c r="F211" s="1310"/>
      <c r="G211" s="1311"/>
      <c r="H211" s="1311"/>
      <c r="I211" s="1311"/>
      <c r="J211" s="1311"/>
      <c r="K211" s="1311"/>
      <c r="L211" s="1311"/>
      <c r="M211" s="1312" t="s">
        <v>147</v>
      </c>
      <c r="N211" s="1312"/>
      <c r="O211" s="1312"/>
      <c r="P211" s="1312"/>
      <c r="Q211" s="1312"/>
      <c r="R211" s="1312"/>
      <c r="S211" s="1312"/>
      <c r="T211" s="1312"/>
    </row>
    <row r="212" spans="1:20" ht="27" customHeight="1">
      <c r="A212" s="1250" t="s">
        <v>668</v>
      </c>
      <c r="B212" s="1250"/>
      <c r="C212" s="1250"/>
      <c r="D212" s="1250"/>
      <c r="E212" s="1250"/>
      <c r="F212" s="1250"/>
      <c r="G212" s="1250"/>
      <c r="H212" s="1250"/>
      <c r="I212" s="1250"/>
      <c r="J212" s="1250"/>
      <c r="K212" s="1250"/>
      <c r="L212" s="1250"/>
      <c r="M212" s="1250"/>
      <c r="N212" s="1250"/>
      <c r="O212" s="1250"/>
      <c r="P212" s="1250"/>
      <c r="Q212" s="1250"/>
      <c r="R212" s="1250"/>
      <c r="S212" s="1250"/>
      <c r="T212" s="1250"/>
    </row>
    <row r="213" spans="1:20" ht="15">
      <c r="A213" s="233"/>
      <c r="B213" s="234"/>
      <c r="C213" s="233"/>
      <c r="D213" s="233"/>
      <c r="E213" s="233"/>
      <c r="F213" s="235"/>
      <c r="G213" s="235"/>
      <c r="H213" s="235"/>
      <c r="I213" s="235"/>
      <c r="J213" s="235"/>
      <c r="K213" s="234"/>
      <c r="L213" s="234"/>
      <c r="M213" s="234"/>
      <c r="N213" s="232"/>
      <c r="O213" s="232"/>
      <c r="P213" s="232"/>
      <c r="Q213" s="232"/>
      <c r="R213" s="232"/>
      <c r="S213" s="232"/>
      <c r="T213" s="232"/>
    </row>
    <row r="214" spans="1:20" ht="52" hidden="1" customHeight="1" outlineLevel="1">
      <c r="A214" s="233"/>
      <c r="B214" s="1251" t="s">
        <v>136</v>
      </c>
      <c r="C214" s="1252"/>
      <c r="D214" s="1253"/>
      <c r="E214" s="1257"/>
      <c r="F214" s="1258"/>
      <c r="G214" s="1258"/>
      <c r="H214" s="1258"/>
      <c r="I214" s="1258"/>
      <c r="J214" s="1258"/>
      <c r="K214" s="1258"/>
      <c r="L214" s="1258"/>
      <c r="M214" s="1258"/>
      <c r="N214" s="1258"/>
      <c r="O214" s="1258"/>
      <c r="P214" s="1258"/>
      <c r="Q214" s="1259"/>
      <c r="R214" s="1263" t="s">
        <v>56</v>
      </c>
      <c r="S214" s="1264"/>
      <c r="T214" s="232"/>
    </row>
    <row r="215" spans="1:20" ht="52" hidden="1" customHeight="1" outlineLevel="1">
      <c r="A215" s="233"/>
      <c r="B215" s="1254"/>
      <c r="C215" s="1255"/>
      <c r="D215" s="1256"/>
      <c r="E215" s="1260"/>
      <c r="F215" s="1261"/>
      <c r="G215" s="1261"/>
      <c r="H215" s="1261"/>
      <c r="I215" s="1261"/>
      <c r="J215" s="1261"/>
      <c r="K215" s="1261"/>
      <c r="L215" s="1261"/>
      <c r="M215" s="1261"/>
      <c r="N215" s="1261"/>
      <c r="O215" s="1261"/>
      <c r="P215" s="1261"/>
      <c r="Q215" s="1262"/>
      <c r="R215" s="1285">
        <f>SUM(R218:R223)</f>
        <v>0</v>
      </c>
      <c r="S215" s="1286"/>
      <c r="T215" s="232"/>
    </row>
    <row r="216" spans="1:20" ht="15" hidden="1" customHeight="1" outlineLevel="1">
      <c r="A216" s="233"/>
      <c r="B216" s="241"/>
      <c r="C216" s="242"/>
      <c r="D216" s="242"/>
      <c r="E216" s="242"/>
      <c r="F216" s="243"/>
      <c r="G216" s="243"/>
      <c r="H216" s="243"/>
      <c r="I216" s="243"/>
      <c r="J216" s="243"/>
      <c r="K216" s="241"/>
      <c r="L216" s="241"/>
      <c r="M216" s="241"/>
      <c r="N216" s="442"/>
      <c r="O216" s="442"/>
      <c r="P216" s="442"/>
      <c r="Q216" s="442"/>
      <c r="R216" s="442"/>
      <c r="S216" s="442"/>
      <c r="T216" s="232"/>
    </row>
    <row r="217" spans="1:20" ht="52" hidden="1" customHeight="1" outlineLevel="1">
      <c r="A217" s="233"/>
      <c r="B217" s="1287" t="s">
        <v>164</v>
      </c>
      <c r="C217" s="1288"/>
      <c r="D217" s="1289"/>
      <c r="E217" s="1287" t="s">
        <v>138</v>
      </c>
      <c r="F217" s="1288"/>
      <c r="G217" s="1289"/>
      <c r="H217" s="1287" t="s">
        <v>139</v>
      </c>
      <c r="I217" s="1289"/>
      <c r="J217" s="1287" t="s">
        <v>140</v>
      </c>
      <c r="K217" s="1289"/>
      <c r="L217" s="1287" t="s">
        <v>141</v>
      </c>
      <c r="M217" s="1289"/>
      <c r="N217" s="1287" t="s">
        <v>142</v>
      </c>
      <c r="O217" s="1288"/>
      <c r="P217" s="1288"/>
      <c r="Q217" s="1289"/>
      <c r="R217" s="1287" t="s">
        <v>93</v>
      </c>
      <c r="S217" s="1289"/>
      <c r="T217" s="236"/>
    </row>
    <row r="218" spans="1:20" ht="52" hidden="1" customHeight="1" outlineLevel="1">
      <c r="A218" s="233"/>
      <c r="B218" s="1266"/>
      <c r="C218" s="1267"/>
      <c r="D218" s="1268"/>
      <c r="E218" s="1269"/>
      <c r="F218" s="1270"/>
      <c r="G218" s="1271"/>
      <c r="H218" s="1269"/>
      <c r="I218" s="1271"/>
      <c r="J218" s="1269"/>
      <c r="K218" s="1271"/>
      <c r="L218" s="1269"/>
      <c r="M218" s="1271"/>
      <c r="N218" s="1269"/>
      <c r="O218" s="1270"/>
      <c r="P218" s="1270"/>
      <c r="Q218" s="1271"/>
      <c r="R218" s="1272"/>
      <c r="S218" s="1273"/>
      <c r="T218" s="1265"/>
    </row>
    <row r="219" spans="1:20" ht="52" hidden="1" customHeight="1" outlineLevel="1">
      <c r="A219" s="233"/>
      <c r="B219" s="1266"/>
      <c r="C219" s="1267"/>
      <c r="D219" s="1268"/>
      <c r="E219" s="1269"/>
      <c r="F219" s="1270"/>
      <c r="G219" s="1271"/>
      <c r="H219" s="1269"/>
      <c r="I219" s="1271"/>
      <c r="J219" s="1269"/>
      <c r="K219" s="1271"/>
      <c r="L219" s="1269"/>
      <c r="M219" s="1271"/>
      <c r="N219" s="1269"/>
      <c r="O219" s="1270"/>
      <c r="P219" s="1270"/>
      <c r="Q219" s="1271"/>
      <c r="R219" s="1272"/>
      <c r="S219" s="1273"/>
      <c r="T219" s="1265"/>
    </row>
    <row r="220" spans="1:20" ht="52" hidden="1" customHeight="1" outlineLevel="1">
      <c r="A220" s="233"/>
      <c r="B220" s="1266"/>
      <c r="C220" s="1267"/>
      <c r="D220" s="1268"/>
      <c r="E220" s="1269"/>
      <c r="F220" s="1270"/>
      <c r="G220" s="1271"/>
      <c r="H220" s="1269"/>
      <c r="I220" s="1271"/>
      <c r="J220" s="1269"/>
      <c r="K220" s="1271"/>
      <c r="L220" s="1269"/>
      <c r="M220" s="1271"/>
      <c r="N220" s="1269"/>
      <c r="O220" s="1270"/>
      <c r="P220" s="1270"/>
      <c r="Q220" s="1271"/>
      <c r="R220" s="1272"/>
      <c r="S220" s="1273"/>
      <c r="T220" s="1265"/>
    </row>
    <row r="221" spans="1:20" ht="52" hidden="1" customHeight="1" outlineLevel="1">
      <c r="A221" s="233"/>
      <c r="B221" s="1269"/>
      <c r="C221" s="1270"/>
      <c r="D221" s="1271"/>
      <c r="E221" s="1269"/>
      <c r="F221" s="1270"/>
      <c r="G221" s="1271"/>
      <c r="H221" s="1269"/>
      <c r="I221" s="1271"/>
      <c r="J221" s="1269"/>
      <c r="K221" s="1271"/>
      <c r="L221" s="1269"/>
      <c r="M221" s="1271"/>
      <c r="N221" s="1269"/>
      <c r="O221" s="1270"/>
      <c r="P221" s="1270"/>
      <c r="Q221" s="1271"/>
      <c r="R221" s="1272"/>
      <c r="S221" s="1273"/>
      <c r="T221" s="1265"/>
    </row>
    <row r="222" spans="1:20" ht="52" hidden="1" customHeight="1" outlineLevel="1">
      <c r="A222" s="233"/>
      <c r="B222" s="1266"/>
      <c r="C222" s="1267"/>
      <c r="D222" s="1268"/>
      <c r="E222" s="1269"/>
      <c r="F222" s="1270"/>
      <c r="G222" s="1271"/>
      <c r="H222" s="1269"/>
      <c r="I222" s="1271"/>
      <c r="J222" s="1269"/>
      <c r="K222" s="1271"/>
      <c r="L222" s="1269"/>
      <c r="M222" s="1271"/>
      <c r="N222" s="1269"/>
      <c r="O222" s="1270"/>
      <c r="P222" s="1270"/>
      <c r="Q222" s="1271"/>
      <c r="R222" s="1272"/>
      <c r="S222" s="1273"/>
      <c r="T222" s="1265"/>
    </row>
    <row r="223" spans="1:20" ht="52" hidden="1" customHeight="1" outlineLevel="1">
      <c r="A223" s="233"/>
      <c r="B223" s="1274" t="s">
        <v>143</v>
      </c>
      <c r="C223" s="1275"/>
      <c r="D223" s="1276"/>
      <c r="E223" s="1269"/>
      <c r="F223" s="1270"/>
      <c r="G223" s="1271"/>
      <c r="H223" s="1269"/>
      <c r="I223" s="1271"/>
      <c r="J223" s="1269"/>
      <c r="K223" s="1271"/>
      <c r="L223" s="1269"/>
      <c r="M223" s="1271"/>
      <c r="N223" s="1269"/>
      <c r="O223" s="1270"/>
      <c r="P223" s="1270"/>
      <c r="Q223" s="1271"/>
      <c r="R223" s="1272"/>
      <c r="S223" s="1273"/>
      <c r="T223" s="1265"/>
    </row>
    <row r="224" spans="1:20" ht="15" hidden="1" customHeight="1" outlineLevel="1">
      <c r="A224" s="233"/>
      <c r="B224" s="241"/>
      <c r="C224" s="242"/>
      <c r="D224" s="242"/>
      <c r="E224" s="242"/>
      <c r="F224" s="243"/>
      <c r="G224" s="243"/>
      <c r="H224" s="243"/>
      <c r="I224" s="243"/>
      <c r="J224" s="243"/>
      <c r="K224" s="244"/>
      <c r="L224" s="244"/>
      <c r="M224" s="241"/>
      <c r="N224" s="442"/>
      <c r="O224" s="442"/>
      <c r="P224" s="442"/>
      <c r="Q224" s="442"/>
      <c r="R224" s="442"/>
      <c r="S224" s="442"/>
      <c r="T224" s="232"/>
    </row>
    <row r="225" spans="1:20" ht="52" hidden="1" customHeight="1" outlineLevel="1">
      <c r="A225" s="204"/>
      <c r="B225" s="245" t="s">
        <v>83</v>
      </c>
      <c r="C225" s="1291" t="s">
        <v>144</v>
      </c>
      <c r="D225" s="1292"/>
      <c r="E225" s="1292"/>
      <c r="F225" s="1292"/>
      <c r="G225" s="1292"/>
      <c r="H225" s="1292"/>
      <c r="I225" s="1293"/>
      <c r="J225" s="1269"/>
      <c r="K225" s="1270"/>
      <c r="L225" s="1270"/>
      <c r="M225" s="1270"/>
      <c r="N225" s="1270"/>
      <c r="O225" s="1270"/>
      <c r="P225" s="1270"/>
      <c r="Q225" s="1270"/>
      <c r="R225" s="1270"/>
      <c r="S225" s="1271"/>
      <c r="T225" s="239"/>
    </row>
    <row r="226" spans="1:20" ht="52" hidden="1" customHeight="1" outlineLevel="1">
      <c r="A226" s="204"/>
      <c r="B226" s="245" t="s">
        <v>84</v>
      </c>
      <c r="C226" s="1291" t="s">
        <v>165</v>
      </c>
      <c r="D226" s="1292"/>
      <c r="E226" s="1292"/>
      <c r="F226" s="1292"/>
      <c r="G226" s="1292"/>
      <c r="H226" s="1292"/>
      <c r="I226" s="1293"/>
      <c r="J226" s="1269"/>
      <c r="K226" s="1270"/>
      <c r="L226" s="1270"/>
      <c r="M226" s="1270"/>
      <c r="N226" s="1270"/>
      <c r="O226" s="1270"/>
      <c r="P226" s="1270"/>
      <c r="Q226" s="1270"/>
      <c r="R226" s="1270"/>
      <c r="S226" s="1271"/>
      <c r="T226" s="239"/>
    </row>
    <row r="227" spans="1:20" ht="52" hidden="1" customHeight="1" outlineLevel="1">
      <c r="A227" s="204"/>
      <c r="B227" s="245" t="s">
        <v>85</v>
      </c>
      <c r="C227" s="1291" t="s">
        <v>166</v>
      </c>
      <c r="D227" s="1292"/>
      <c r="E227" s="1292"/>
      <c r="F227" s="1292"/>
      <c r="G227" s="1292"/>
      <c r="H227" s="1292"/>
      <c r="I227" s="1293"/>
      <c r="J227" s="1269"/>
      <c r="K227" s="1270"/>
      <c r="L227" s="1270"/>
      <c r="M227" s="1270"/>
      <c r="N227" s="1270"/>
      <c r="O227" s="1270"/>
      <c r="P227" s="1270"/>
      <c r="Q227" s="1270"/>
      <c r="R227" s="1270"/>
      <c r="S227" s="1271"/>
      <c r="T227" s="239"/>
    </row>
    <row r="228" spans="1:20" ht="52" hidden="1" customHeight="1" outlineLevel="1">
      <c r="A228" s="204"/>
      <c r="B228" s="245" t="s">
        <v>86</v>
      </c>
      <c r="C228" s="1291" t="s">
        <v>167</v>
      </c>
      <c r="D228" s="1292"/>
      <c r="E228" s="1292"/>
      <c r="F228" s="1292"/>
      <c r="G228" s="1292"/>
      <c r="H228" s="1292"/>
      <c r="I228" s="1293"/>
      <c r="J228" s="1269"/>
      <c r="K228" s="1270"/>
      <c r="L228" s="1270"/>
      <c r="M228" s="1270"/>
      <c r="N228" s="1270"/>
      <c r="O228" s="1270"/>
      <c r="P228" s="1270"/>
      <c r="Q228" s="1270"/>
      <c r="R228" s="1270"/>
      <c r="S228" s="1271"/>
      <c r="T228" s="239"/>
    </row>
    <row r="229" spans="1:20" ht="52" hidden="1" customHeight="1" outlineLevel="1">
      <c r="A229" s="204"/>
      <c r="B229" s="245" t="s">
        <v>505</v>
      </c>
      <c r="C229" s="1291" t="s">
        <v>168</v>
      </c>
      <c r="D229" s="1292"/>
      <c r="E229" s="1292"/>
      <c r="F229" s="1292"/>
      <c r="G229" s="1292"/>
      <c r="H229" s="1292"/>
      <c r="I229" s="1293"/>
      <c r="J229" s="1269"/>
      <c r="K229" s="1270"/>
      <c r="L229" s="1270"/>
      <c r="M229" s="1270"/>
      <c r="N229" s="1270"/>
      <c r="O229" s="1270"/>
      <c r="P229" s="1270"/>
      <c r="Q229" s="1270"/>
      <c r="R229" s="1270"/>
      <c r="S229" s="1271"/>
      <c r="T229" s="239"/>
    </row>
    <row r="230" spans="1:20" ht="52" hidden="1" customHeight="1" outlineLevel="1">
      <c r="A230" s="204"/>
      <c r="B230" s="245" t="s">
        <v>506</v>
      </c>
      <c r="C230" s="1291" t="s">
        <v>169</v>
      </c>
      <c r="D230" s="1292"/>
      <c r="E230" s="1292"/>
      <c r="F230" s="1292"/>
      <c r="G230" s="1292"/>
      <c r="H230" s="1292"/>
      <c r="I230" s="1293"/>
      <c r="J230" s="1269"/>
      <c r="K230" s="1270"/>
      <c r="L230" s="1270"/>
      <c r="M230" s="1270"/>
      <c r="N230" s="1270"/>
      <c r="O230" s="1270"/>
      <c r="P230" s="1270"/>
      <c r="Q230" s="1270"/>
      <c r="R230" s="1270"/>
      <c r="S230" s="1271"/>
      <c r="T230" s="239"/>
    </row>
    <row r="231" spans="1:20" ht="52" hidden="1" customHeight="1" outlineLevel="1">
      <c r="A231" s="204"/>
      <c r="B231" s="245" t="s">
        <v>507</v>
      </c>
      <c r="C231" s="1291" t="s">
        <v>170</v>
      </c>
      <c r="D231" s="1292"/>
      <c r="E231" s="1292"/>
      <c r="F231" s="1292"/>
      <c r="G231" s="1292"/>
      <c r="H231" s="1292"/>
      <c r="I231" s="1293"/>
      <c r="J231" s="1269"/>
      <c r="K231" s="1270"/>
      <c r="L231" s="1270"/>
      <c r="M231" s="1270"/>
      <c r="N231" s="1270"/>
      <c r="O231" s="1270"/>
      <c r="P231" s="1270"/>
      <c r="Q231" s="1270"/>
      <c r="R231" s="1270"/>
      <c r="S231" s="1271"/>
      <c r="T231" s="239"/>
    </row>
    <row r="232" spans="1:20" ht="15" hidden="1" customHeight="1" outlineLevel="1">
      <c r="A232" s="240"/>
      <c r="B232" s="209"/>
      <c r="C232" s="234"/>
      <c r="D232" s="234"/>
      <c r="E232" s="234"/>
      <c r="F232" s="234"/>
      <c r="G232" s="234"/>
      <c r="H232" s="235"/>
      <c r="I232" s="235"/>
      <c r="J232" s="235"/>
      <c r="K232" s="235"/>
      <c r="L232" s="209"/>
      <c r="M232" s="235"/>
      <c r="N232" s="232"/>
      <c r="O232" s="232"/>
      <c r="P232" s="232"/>
      <c r="Q232" s="232"/>
      <c r="R232" s="232"/>
      <c r="S232" s="232"/>
      <c r="T232" s="232"/>
    </row>
    <row r="233" spans="1:20" ht="15" hidden="1" customHeight="1" outlineLevel="1">
      <c r="A233" s="1301"/>
      <c r="B233" s="1301"/>
      <c r="C233" s="1301"/>
      <c r="D233" s="1301"/>
      <c r="E233" s="1301"/>
      <c r="F233" s="1301"/>
      <c r="G233" s="1301"/>
      <c r="H233" s="1301"/>
      <c r="I233" s="1301"/>
      <c r="J233" s="1301"/>
      <c r="K233" s="1301"/>
      <c r="L233" s="1301"/>
      <c r="M233" s="1301"/>
      <c r="N233" s="1301"/>
      <c r="O233" s="1301"/>
      <c r="P233" s="1301"/>
      <c r="Q233" s="1301"/>
      <c r="R233" s="1301"/>
      <c r="S233" s="1301"/>
      <c r="T233" s="1301"/>
    </row>
    <row r="234" spans="1:20" ht="93" customHeight="1" collapsed="1">
      <c r="A234" s="476" t="s">
        <v>508</v>
      </c>
      <c r="B234" s="1310" t="s">
        <v>833</v>
      </c>
      <c r="C234" s="1310"/>
      <c r="D234" s="1310"/>
      <c r="E234" s="1310"/>
      <c r="F234" s="1310"/>
      <c r="G234" s="1311"/>
      <c r="H234" s="1311"/>
      <c r="I234" s="1311"/>
      <c r="J234" s="1311"/>
      <c r="K234" s="1311"/>
      <c r="L234" s="1311"/>
      <c r="M234" s="1312" t="s">
        <v>147</v>
      </c>
      <c r="N234" s="1312"/>
      <c r="O234" s="1312"/>
      <c r="P234" s="1312"/>
      <c r="Q234" s="1312"/>
      <c r="R234" s="1312"/>
      <c r="S234" s="1312"/>
      <c r="T234" s="1312"/>
    </row>
    <row r="235" spans="1:20" ht="27" customHeight="1">
      <c r="A235" s="1250" t="s">
        <v>669</v>
      </c>
      <c r="B235" s="1250"/>
      <c r="C235" s="1250"/>
      <c r="D235" s="1250"/>
      <c r="E235" s="1250"/>
      <c r="F235" s="1250"/>
      <c r="G235" s="1250"/>
      <c r="H235" s="1250"/>
      <c r="I235" s="1250"/>
      <c r="J235" s="1250"/>
      <c r="K235" s="1250"/>
      <c r="L235" s="1250"/>
      <c r="M235" s="1250"/>
      <c r="N235" s="1250"/>
      <c r="O235" s="1250"/>
      <c r="P235" s="1250"/>
      <c r="Q235" s="1250"/>
      <c r="R235" s="1250"/>
      <c r="S235" s="1250"/>
      <c r="T235" s="1250"/>
    </row>
    <row r="236" spans="1:20" ht="15" hidden="1" customHeight="1" outlineLevel="1">
      <c r="A236" s="233"/>
      <c r="B236" s="234"/>
      <c r="C236" s="233"/>
      <c r="D236" s="233"/>
      <c r="E236" s="233"/>
      <c r="F236" s="235"/>
      <c r="G236" s="235"/>
      <c r="H236" s="235"/>
      <c r="I236" s="235"/>
      <c r="J236" s="235"/>
      <c r="K236" s="234"/>
      <c r="L236" s="234"/>
      <c r="M236" s="234"/>
      <c r="N236" s="232"/>
      <c r="O236" s="232"/>
      <c r="P236" s="232"/>
      <c r="Q236" s="232"/>
      <c r="R236" s="232"/>
      <c r="S236" s="232"/>
      <c r="T236" s="232"/>
    </row>
    <row r="237" spans="1:20" ht="52" hidden="1" customHeight="1" outlineLevel="1">
      <c r="A237" s="233"/>
      <c r="B237" s="1302" t="s">
        <v>136</v>
      </c>
      <c r="C237" s="1303"/>
      <c r="D237" s="1304"/>
      <c r="E237" s="1257"/>
      <c r="F237" s="1258"/>
      <c r="G237" s="1258"/>
      <c r="H237" s="1258"/>
      <c r="I237" s="1258"/>
      <c r="J237" s="1258"/>
      <c r="K237" s="1258"/>
      <c r="L237" s="1258"/>
      <c r="M237" s="1258"/>
      <c r="N237" s="1258"/>
      <c r="O237" s="1258"/>
      <c r="P237" s="1258"/>
      <c r="Q237" s="1259"/>
      <c r="R237" s="1308" t="s">
        <v>56</v>
      </c>
      <c r="S237" s="1309"/>
      <c r="T237" s="232"/>
    </row>
    <row r="238" spans="1:20" ht="52" hidden="1" customHeight="1" outlineLevel="1">
      <c r="A238" s="233"/>
      <c r="B238" s="1305"/>
      <c r="C238" s="1306"/>
      <c r="D238" s="1307"/>
      <c r="E238" s="1260"/>
      <c r="F238" s="1261"/>
      <c r="G238" s="1261"/>
      <c r="H238" s="1261"/>
      <c r="I238" s="1261"/>
      <c r="J238" s="1261"/>
      <c r="K238" s="1261"/>
      <c r="L238" s="1261"/>
      <c r="M238" s="1261"/>
      <c r="N238" s="1261"/>
      <c r="O238" s="1261"/>
      <c r="P238" s="1261"/>
      <c r="Q238" s="1262"/>
      <c r="R238" s="1318">
        <f>SUM(R241:R246)</f>
        <v>0</v>
      </c>
      <c r="S238" s="1319"/>
      <c r="T238" s="232"/>
    </row>
    <row r="239" spans="1:20" ht="15" hidden="1" customHeight="1" outlineLevel="1">
      <c r="A239" s="233"/>
      <c r="B239" s="234"/>
      <c r="C239" s="233"/>
      <c r="D239" s="233"/>
      <c r="E239" s="233"/>
      <c r="F239" s="235"/>
      <c r="G239" s="235"/>
      <c r="H239" s="235"/>
      <c r="I239" s="235"/>
      <c r="J239" s="235"/>
      <c r="K239" s="234"/>
      <c r="L239" s="234"/>
      <c r="M239" s="234"/>
      <c r="N239" s="232"/>
      <c r="O239" s="232"/>
      <c r="P239" s="232"/>
      <c r="Q239" s="232"/>
      <c r="R239" s="232"/>
      <c r="S239" s="232"/>
      <c r="T239" s="232"/>
    </row>
    <row r="240" spans="1:20" ht="52" hidden="1" customHeight="1" outlineLevel="1">
      <c r="A240" s="233"/>
      <c r="B240" s="1181" t="s">
        <v>155</v>
      </c>
      <c r="C240" s="1182"/>
      <c r="D240" s="1183"/>
      <c r="E240" s="1181" t="s">
        <v>138</v>
      </c>
      <c r="F240" s="1182"/>
      <c r="G240" s="1183"/>
      <c r="H240" s="1181" t="s">
        <v>139</v>
      </c>
      <c r="I240" s="1183"/>
      <c r="J240" s="1181" t="s">
        <v>140</v>
      </c>
      <c r="K240" s="1183"/>
      <c r="L240" s="1181" t="s">
        <v>141</v>
      </c>
      <c r="M240" s="1183"/>
      <c r="N240" s="1181" t="s">
        <v>142</v>
      </c>
      <c r="O240" s="1182"/>
      <c r="P240" s="1182"/>
      <c r="Q240" s="1183"/>
      <c r="R240" s="1181" t="s">
        <v>93</v>
      </c>
      <c r="S240" s="1183"/>
      <c r="T240" s="236"/>
    </row>
    <row r="241" spans="1:20" ht="52" hidden="1" customHeight="1" outlineLevel="1">
      <c r="A241" s="233"/>
      <c r="B241" s="1266"/>
      <c r="C241" s="1267"/>
      <c r="D241" s="1268"/>
      <c r="E241" s="1269"/>
      <c r="F241" s="1270"/>
      <c r="G241" s="1271"/>
      <c r="H241" s="1269"/>
      <c r="I241" s="1271"/>
      <c r="J241" s="1269"/>
      <c r="K241" s="1271"/>
      <c r="L241" s="1269"/>
      <c r="M241" s="1271"/>
      <c r="N241" s="1269"/>
      <c r="O241" s="1270"/>
      <c r="P241" s="1270"/>
      <c r="Q241" s="1271"/>
      <c r="R241" s="1272"/>
      <c r="S241" s="1273"/>
      <c r="T241" s="1265"/>
    </row>
    <row r="242" spans="1:20" ht="52" hidden="1" customHeight="1" outlineLevel="1">
      <c r="A242" s="233"/>
      <c r="B242" s="1266"/>
      <c r="C242" s="1267"/>
      <c r="D242" s="1268"/>
      <c r="E242" s="1269"/>
      <c r="F242" s="1270"/>
      <c r="G242" s="1271"/>
      <c r="H242" s="1269"/>
      <c r="I242" s="1271"/>
      <c r="J242" s="1269"/>
      <c r="K242" s="1271"/>
      <c r="L242" s="1269"/>
      <c r="M242" s="1271"/>
      <c r="N242" s="1269"/>
      <c r="O242" s="1270"/>
      <c r="P242" s="1270"/>
      <c r="Q242" s="1271"/>
      <c r="R242" s="1272"/>
      <c r="S242" s="1273"/>
      <c r="T242" s="1265"/>
    </row>
    <row r="243" spans="1:20" ht="52" hidden="1" customHeight="1" outlineLevel="1">
      <c r="A243" s="233"/>
      <c r="B243" s="1266"/>
      <c r="C243" s="1267"/>
      <c r="D243" s="1268"/>
      <c r="E243" s="1269"/>
      <c r="F243" s="1270"/>
      <c r="G243" s="1271"/>
      <c r="H243" s="1269"/>
      <c r="I243" s="1271"/>
      <c r="J243" s="1269"/>
      <c r="K243" s="1271"/>
      <c r="L243" s="1269"/>
      <c r="M243" s="1271"/>
      <c r="N243" s="1269"/>
      <c r="O243" s="1270"/>
      <c r="P243" s="1270"/>
      <c r="Q243" s="1271"/>
      <c r="R243" s="1272"/>
      <c r="S243" s="1273"/>
      <c r="T243" s="1265"/>
    </row>
    <row r="244" spans="1:20" ht="52" hidden="1" customHeight="1" outlineLevel="1">
      <c r="A244" s="233"/>
      <c r="B244" s="1269"/>
      <c r="C244" s="1270"/>
      <c r="D244" s="1271"/>
      <c r="E244" s="1269"/>
      <c r="F244" s="1270"/>
      <c r="G244" s="1271"/>
      <c r="H244" s="1269"/>
      <c r="I244" s="1271"/>
      <c r="J244" s="1269"/>
      <c r="K244" s="1271"/>
      <c r="L244" s="1269"/>
      <c r="M244" s="1271"/>
      <c r="N244" s="1269"/>
      <c r="O244" s="1270"/>
      <c r="P244" s="1270"/>
      <c r="Q244" s="1271"/>
      <c r="R244" s="1272"/>
      <c r="S244" s="1273"/>
      <c r="T244" s="1265"/>
    </row>
    <row r="245" spans="1:20" ht="52" hidden="1" customHeight="1" outlineLevel="1">
      <c r="A245" s="233"/>
      <c r="B245" s="1266"/>
      <c r="C245" s="1267"/>
      <c r="D245" s="1268"/>
      <c r="E245" s="1269"/>
      <c r="F245" s="1270"/>
      <c r="G245" s="1271"/>
      <c r="H245" s="1269"/>
      <c r="I245" s="1271"/>
      <c r="J245" s="1269"/>
      <c r="K245" s="1271"/>
      <c r="L245" s="1269"/>
      <c r="M245" s="1271"/>
      <c r="N245" s="1269"/>
      <c r="O245" s="1270"/>
      <c r="P245" s="1270"/>
      <c r="Q245" s="1271"/>
      <c r="R245" s="1272"/>
      <c r="S245" s="1273"/>
      <c r="T245" s="1265"/>
    </row>
    <row r="246" spans="1:20" ht="52" hidden="1" customHeight="1" outlineLevel="1">
      <c r="A246" s="233"/>
      <c r="B246" s="1274" t="s">
        <v>143</v>
      </c>
      <c r="C246" s="1275"/>
      <c r="D246" s="1276"/>
      <c r="E246" s="1269"/>
      <c r="F246" s="1270"/>
      <c r="G246" s="1271"/>
      <c r="H246" s="1269"/>
      <c r="I246" s="1271"/>
      <c r="J246" s="1269"/>
      <c r="K246" s="1271"/>
      <c r="L246" s="1269"/>
      <c r="M246" s="1271"/>
      <c r="N246" s="1269"/>
      <c r="O246" s="1270"/>
      <c r="P246" s="1270"/>
      <c r="Q246" s="1271"/>
      <c r="R246" s="1272"/>
      <c r="S246" s="1273"/>
      <c r="T246" s="1265"/>
    </row>
    <row r="247" spans="1:20" ht="15" hidden="1" customHeight="1" outlineLevel="1">
      <c r="A247" s="233"/>
      <c r="B247" s="241"/>
      <c r="C247" s="242"/>
      <c r="D247" s="242"/>
      <c r="E247" s="242"/>
      <c r="F247" s="243"/>
      <c r="G247" s="243"/>
      <c r="H247" s="243"/>
      <c r="I247" s="243"/>
      <c r="J247" s="243"/>
      <c r="K247" s="244"/>
      <c r="L247" s="244"/>
      <c r="M247" s="241"/>
      <c r="N247" s="442"/>
      <c r="O247" s="442"/>
      <c r="P247" s="442"/>
      <c r="Q247" s="442"/>
      <c r="R247" s="442"/>
      <c r="S247" s="442"/>
      <c r="T247" s="232"/>
    </row>
    <row r="248" spans="1:20" ht="52" hidden="1" customHeight="1" outlineLevel="1">
      <c r="A248" s="204"/>
      <c r="B248" s="245" t="s">
        <v>83</v>
      </c>
      <c r="C248" s="1291" t="s">
        <v>144</v>
      </c>
      <c r="D248" s="1292"/>
      <c r="E248" s="1292"/>
      <c r="F248" s="1292"/>
      <c r="G248" s="1292"/>
      <c r="H248" s="1292"/>
      <c r="I248" s="1293"/>
      <c r="J248" s="1269"/>
      <c r="K248" s="1270"/>
      <c r="L248" s="1270"/>
      <c r="M248" s="1270"/>
      <c r="N248" s="1270"/>
      <c r="O248" s="1270"/>
      <c r="P248" s="1270"/>
      <c r="Q248" s="1270"/>
      <c r="R248" s="1270"/>
      <c r="S248" s="1271"/>
      <c r="T248" s="239"/>
    </row>
    <row r="249" spans="1:20" ht="52" hidden="1" customHeight="1" outlineLevel="1">
      <c r="A249" s="204"/>
      <c r="B249" s="245" t="s">
        <v>84</v>
      </c>
      <c r="C249" s="1291" t="s">
        <v>171</v>
      </c>
      <c r="D249" s="1292"/>
      <c r="E249" s="1292"/>
      <c r="F249" s="1292"/>
      <c r="G249" s="1292"/>
      <c r="H249" s="1292"/>
      <c r="I249" s="1293"/>
      <c r="J249" s="1269"/>
      <c r="K249" s="1270"/>
      <c r="L249" s="1270"/>
      <c r="M249" s="1270"/>
      <c r="N249" s="1270"/>
      <c r="O249" s="1270"/>
      <c r="P249" s="1270"/>
      <c r="Q249" s="1270"/>
      <c r="R249" s="1270"/>
      <c r="S249" s="1271"/>
      <c r="T249" s="239"/>
    </row>
    <row r="250" spans="1:20" ht="52" hidden="1" customHeight="1" outlineLevel="1">
      <c r="A250" s="204"/>
      <c r="B250" s="245" t="s">
        <v>85</v>
      </c>
      <c r="C250" s="1291" t="s">
        <v>157</v>
      </c>
      <c r="D250" s="1292"/>
      <c r="E250" s="1292"/>
      <c r="F250" s="1292"/>
      <c r="G250" s="1292"/>
      <c r="H250" s="1292"/>
      <c r="I250" s="1293"/>
      <c r="J250" s="1269"/>
      <c r="K250" s="1270"/>
      <c r="L250" s="1270"/>
      <c r="M250" s="1270"/>
      <c r="N250" s="1270"/>
      <c r="O250" s="1270"/>
      <c r="P250" s="1270"/>
      <c r="Q250" s="1270"/>
      <c r="R250" s="1270"/>
      <c r="S250" s="1271"/>
      <c r="T250" s="239"/>
    </row>
    <row r="251" spans="1:20" ht="52" hidden="1" customHeight="1" outlineLevel="1">
      <c r="A251" s="204"/>
      <c r="B251" s="245" t="s">
        <v>86</v>
      </c>
      <c r="C251" s="1291" t="s">
        <v>172</v>
      </c>
      <c r="D251" s="1292"/>
      <c r="E251" s="1292"/>
      <c r="F251" s="1292"/>
      <c r="G251" s="1292"/>
      <c r="H251" s="1292"/>
      <c r="I251" s="1293"/>
      <c r="J251" s="1269"/>
      <c r="K251" s="1270"/>
      <c r="L251" s="1270"/>
      <c r="M251" s="1270"/>
      <c r="N251" s="1270"/>
      <c r="O251" s="1270"/>
      <c r="P251" s="1270"/>
      <c r="Q251" s="1270"/>
      <c r="R251" s="1270"/>
      <c r="S251" s="1271"/>
      <c r="T251" s="239"/>
    </row>
    <row r="252" spans="1:20" ht="16" hidden="1" customHeight="1" outlineLevel="1">
      <c r="A252" s="239"/>
      <c r="B252" s="239"/>
      <c r="C252" s="239"/>
      <c r="D252" s="239"/>
      <c r="E252" s="239"/>
      <c r="F252" s="239"/>
      <c r="G252" s="239"/>
      <c r="H252" s="239"/>
      <c r="I252" s="239"/>
      <c r="J252" s="239"/>
      <c r="K252" s="239"/>
      <c r="L252" s="239"/>
      <c r="M252" s="239"/>
      <c r="N252" s="239"/>
      <c r="O252" s="239"/>
      <c r="P252" s="239"/>
      <c r="Q252" s="239"/>
      <c r="R252" s="239"/>
      <c r="S252" s="239"/>
      <c r="T252" s="239"/>
    </row>
    <row r="253" spans="1:20" ht="15" collapsed="1">
      <c r="A253" s="1301"/>
      <c r="B253" s="1301"/>
      <c r="C253" s="1301"/>
      <c r="D253" s="1301"/>
      <c r="E253" s="1301"/>
      <c r="F253" s="1301"/>
      <c r="G253" s="1301"/>
      <c r="H253" s="1301"/>
      <c r="I253" s="1301"/>
      <c r="J253" s="1301"/>
      <c r="K253" s="1301"/>
      <c r="L253" s="1301"/>
      <c r="M253" s="1301"/>
      <c r="N253" s="1301"/>
      <c r="O253" s="1301"/>
      <c r="P253" s="1301"/>
      <c r="Q253" s="1301"/>
      <c r="R253" s="1301"/>
      <c r="S253" s="1301"/>
      <c r="T253" s="1301"/>
    </row>
    <row r="254" spans="1:20" ht="88" customHeight="1">
      <c r="A254" s="476" t="s">
        <v>509</v>
      </c>
      <c r="B254" s="1310" t="s">
        <v>834</v>
      </c>
      <c r="C254" s="1310"/>
      <c r="D254" s="1310"/>
      <c r="E254" s="1310"/>
      <c r="F254" s="1310"/>
      <c r="G254" s="1311"/>
      <c r="H254" s="1311"/>
      <c r="I254" s="1311"/>
      <c r="J254" s="1311"/>
      <c r="K254" s="1311"/>
      <c r="L254" s="1311"/>
      <c r="M254" s="1312" t="s">
        <v>147</v>
      </c>
      <c r="N254" s="1312"/>
      <c r="O254" s="1312"/>
      <c r="P254" s="1312"/>
      <c r="Q254" s="1312"/>
      <c r="R254" s="1312"/>
      <c r="S254" s="1312"/>
      <c r="T254" s="1312"/>
    </row>
    <row r="255" spans="1:20" ht="27" customHeight="1">
      <c r="A255" s="1250" t="s">
        <v>670</v>
      </c>
      <c r="B255" s="1250"/>
      <c r="C255" s="1250"/>
      <c r="D255" s="1250"/>
      <c r="E255" s="1250"/>
      <c r="F255" s="1250"/>
      <c r="G255" s="1250"/>
      <c r="H255" s="1250"/>
      <c r="I255" s="1250"/>
      <c r="J255" s="1250"/>
      <c r="K255" s="1250"/>
      <c r="L255" s="1250"/>
      <c r="M255" s="1250"/>
      <c r="N255" s="1250"/>
      <c r="O255" s="1250"/>
      <c r="P255" s="1250"/>
      <c r="Q255" s="1250"/>
      <c r="R255" s="1250"/>
      <c r="S255" s="1250"/>
      <c r="T255" s="1250"/>
    </row>
    <row r="256" spans="1:20" ht="15" hidden="1" customHeight="1" outlineLevel="1">
      <c r="A256" s="233"/>
      <c r="B256" s="234"/>
      <c r="C256" s="233"/>
      <c r="D256" s="233"/>
      <c r="E256" s="233"/>
      <c r="F256" s="235"/>
      <c r="G256" s="235"/>
      <c r="H256" s="235"/>
      <c r="I256" s="235"/>
      <c r="J256" s="235"/>
      <c r="K256" s="234"/>
      <c r="L256" s="234"/>
      <c r="M256" s="234"/>
      <c r="N256" s="232"/>
      <c r="O256" s="232"/>
      <c r="P256" s="232"/>
      <c r="Q256" s="232"/>
      <c r="R256" s="232"/>
      <c r="S256" s="232"/>
      <c r="T256" s="232"/>
    </row>
    <row r="257" spans="1:20" ht="52" hidden="1" customHeight="1" outlineLevel="1">
      <c r="A257" s="233"/>
      <c r="B257" s="1302" t="s">
        <v>136</v>
      </c>
      <c r="C257" s="1303"/>
      <c r="D257" s="1304"/>
      <c r="E257" s="1257"/>
      <c r="F257" s="1258"/>
      <c r="G257" s="1258"/>
      <c r="H257" s="1258"/>
      <c r="I257" s="1258"/>
      <c r="J257" s="1258"/>
      <c r="K257" s="1258"/>
      <c r="L257" s="1258"/>
      <c r="M257" s="1258"/>
      <c r="N257" s="1258"/>
      <c r="O257" s="1258"/>
      <c r="P257" s="1258"/>
      <c r="Q257" s="1259"/>
      <c r="R257" s="1308" t="s">
        <v>56</v>
      </c>
      <c r="S257" s="1309"/>
      <c r="T257" s="232"/>
    </row>
    <row r="258" spans="1:20" ht="52" hidden="1" customHeight="1" outlineLevel="1">
      <c r="A258" s="233"/>
      <c r="B258" s="1305"/>
      <c r="C258" s="1306"/>
      <c r="D258" s="1307"/>
      <c r="E258" s="1260"/>
      <c r="F258" s="1261"/>
      <c r="G258" s="1261"/>
      <c r="H258" s="1261"/>
      <c r="I258" s="1261"/>
      <c r="J258" s="1261"/>
      <c r="K258" s="1261"/>
      <c r="L258" s="1261"/>
      <c r="M258" s="1261"/>
      <c r="N258" s="1261"/>
      <c r="O258" s="1261"/>
      <c r="P258" s="1261"/>
      <c r="Q258" s="1262"/>
      <c r="R258" s="1318">
        <f>SUM(R261:R266)</f>
        <v>0</v>
      </c>
      <c r="S258" s="1319"/>
      <c r="T258" s="232"/>
    </row>
    <row r="259" spans="1:20" ht="15" hidden="1" customHeight="1" outlineLevel="1">
      <c r="A259" s="233"/>
      <c r="B259" s="234"/>
      <c r="C259" s="233"/>
      <c r="D259" s="233"/>
      <c r="E259" s="233"/>
      <c r="F259" s="235"/>
      <c r="G259" s="235"/>
      <c r="H259" s="235"/>
      <c r="I259" s="235"/>
      <c r="J259" s="235"/>
      <c r="K259" s="234"/>
      <c r="L259" s="234"/>
      <c r="M259" s="234"/>
      <c r="N259" s="232"/>
      <c r="O259" s="232"/>
      <c r="P259" s="232"/>
      <c r="Q259" s="232"/>
      <c r="R259" s="232"/>
      <c r="S259" s="232"/>
      <c r="T259" s="232"/>
    </row>
    <row r="260" spans="1:20" ht="52" hidden="1" customHeight="1" outlineLevel="1">
      <c r="A260" s="233"/>
      <c r="B260" s="1181" t="s">
        <v>173</v>
      </c>
      <c r="C260" s="1182"/>
      <c r="D260" s="1183"/>
      <c r="E260" s="1181" t="s">
        <v>138</v>
      </c>
      <c r="F260" s="1182"/>
      <c r="G260" s="1183"/>
      <c r="H260" s="1181" t="s">
        <v>139</v>
      </c>
      <c r="I260" s="1183"/>
      <c r="J260" s="1181" t="s">
        <v>140</v>
      </c>
      <c r="K260" s="1183"/>
      <c r="L260" s="1181" t="s">
        <v>141</v>
      </c>
      <c r="M260" s="1183"/>
      <c r="N260" s="1181" t="s">
        <v>142</v>
      </c>
      <c r="O260" s="1182"/>
      <c r="P260" s="1182"/>
      <c r="Q260" s="1183"/>
      <c r="R260" s="1181" t="s">
        <v>93</v>
      </c>
      <c r="S260" s="1183"/>
      <c r="T260" s="236"/>
    </row>
    <row r="261" spans="1:20" ht="52" hidden="1" customHeight="1" outlineLevel="1">
      <c r="A261" s="233"/>
      <c r="B261" s="1266"/>
      <c r="C261" s="1267"/>
      <c r="D261" s="1268"/>
      <c r="E261" s="1269"/>
      <c r="F261" s="1270"/>
      <c r="G261" s="1271"/>
      <c r="H261" s="1269"/>
      <c r="I261" s="1271"/>
      <c r="J261" s="1269"/>
      <c r="K261" s="1271"/>
      <c r="L261" s="1269"/>
      <c r="M261" s="1271"/>
      <c r="N261" s="1269"/>
      <c r="O261" s="1270"/>
      <c r="P261" s="1270"/>
      <c r="Q261" s="1271"/>
      <c r="R261" s="1272"/>
      <c r="S261" s="1273"/>
      <c r="T261" s="1265"/>
    </row>
    <row r="262" spans="1:20" ht="52" hidden="1" customHeight="1" outlineLevel="1">
      <c r="A262" s="233"/>
      <c r="B262" s="1266"/>
      <c r="C262" s="1267"/>
      <c r="D262" s="1268"/>
      <c r="E262" s="1269"/>
      <c r="F262" s="1270"/>
      <c r="G262" s="1271"/>
      <c r="H262" s="1269"/>
      <c r="I262" s="1271"/>
      <c r="J262" s="1269"/>
      <c r="K262" s="1271"/>
      <c r="L262" s="1269"/>
      <c r="M262" s="1271"/>
      <c r="N262" s="1269"/>
      <c r="O262" s="1270"/>
      <c r="P262" s="1270"/>
      <c r="Q262" s="1271"/>
      <c r="R262" s="1272"/>
      <c r="S262" s="1273"/>
      <c r="T262" s="1265"/>
    </row>
    <row r="263" spans="1:20" ht="52" hidden="1" customHeight="1" outlineLevel="1">
      <c r="A263" s="233"/>
      <c r="B263" s="1266"/>
      <c r="C263" s="1267"/>
      <c r="D263" s="1268"/>
      <c r="E263" s="1269"/>
      <c r="F263" s="1270"/>
      <c r="G263" s="1271"/>
      <c r="H263" s="1269"/>
      <c r="I263" s="1271"/>
      <c r="J263" s="1269"/>
      <c r="K263" s="1271"/>
      <c r="L263" s="1269"/>
      <c r="M263" s="1271"/>
      <c r="N263" s="1269"/>
      <c r="O263" s="1270"/>
      <c r="P263" s="1270"/>
      <c r="Q263" s="1271"/>
      <c r="R263" s="1272"/>
      <c r="S263" s="1273"/>
      <c r="T263" s="1265"/>
    </row>
    <row r="264" spans="1:20" ht="52" hidden="1" customHeight="1" outlineLevel="1">
      <c r="A264" s="233"/>
      <c r="B264" s="1269"/>
      <c r="C264" s="1270"/>
      <c r="D264" s="1271"/>
      <c r="E264" s="1269"/>
      <c r="F264" s="1270"/>
      <c r="G264" s="1271"/>
      <c r="H264" s="1269"/>
      <c r="I264" s="1271"/>
      <c r="J264" s="1269"/>
      <c r="K264" s="1271"/>
      <c r="L264" s="1269"/>
      <c r="M264" s="1271"/>
      <c r="N264" s="1269"/>
      <c r="O264" s="1270"/>
      <c r="P264" s="1270"/>
      <c r="Q264" s="1271"/>
      <c r="R264" s="1272"/>
      <c r="S264" s="1273"/>
      <c r="T264" s="1265"/>
    </row>
    <row r="265" spans="1:20" ht="52" hidden="1" customHeight="1" outlineLevel="1">
      <c r="A265" s="233"/>
      <c r="B265" s="1266"/>
      <c r="C265" s="1267"/>
      <c r="D265" s="1268"/>
      <c r="E265" s="1269"/>
      <c r="F265" s="1270"/>
      <c r="G265" s="1271"/>
      <c r="H265" s="1269"/>
      <c r="I265" s="1271"/>
      <c r="J265" s="1269"/>
      <c r="K265" s="1271"/>
      <c r="L265" s="1269"/>
      <c r="M265" s="1271"/>
      <c r="N265" s="1269"/>
      <c r="O265" s="1270"/>
      <c r="P265" s="1270"/>
      <c r="Q265" s="1271"/>
      <c r="R265" s="1272"/>
      <c r="S265" s="1273"/>
      <c r="T265" s="1265"/>
    </row>
    <row r="266" spans="1:20" ht="52" hidden="1" customHeight="1" outlineLevel="1">
      <c r="A266" s="233"/>
      <c r="B266" s="1274" t="s">
        <v>143</v>
      </c>
      <c r="C266" s="1275"/>
      <c r="D266" s="1276"/>
      <c r="E266" s="1269"/>
      <c r="F266" s="1270"/>
      <c r="G266" s="1271"/>
      <c r="H266" s="1269"/>
      <c r="I266" s="1271"/>
      <c r="J266" s="1269"/>
      <c r="K266" s="1271"/>
      <c r="L266" s="1269"/>
      <c r="M266" s="1271"/>
      <c r="N266" s="1269"/>
      <c r="O266" s="1270"/>
      <c r="P266" s="1270"/>
      <c r="Q266" s="1271"/>
      <c r="R266" s="1272"/>
      <c r="S266" s="1273"/>
      <c r="T266" s="1265"/>
    </row>
    <row r="267" spans="1:20" ht="15" hidden="1" customHeight="1" outlineLevel="1">
      <c r="A267" s="233"/>
      <c r="B267" s="241"/>
      <c r="C267" s="242"/>
      <c r="D267" s="242"/>
      <c r="E267" s="242"/>
      <c r="F267" s="243"/>
      <c r="G267" s="243"/>
      <c r="H267" s="243"/>
      <c r="I267" s="243"/>
      <c r="J267" s="243"/>
      <c r="K267" s="244"/>
      <c r="L267" s="244"/>
      <c r="M267" s="241"/>
      <c r="N267" s="442"/>
      <c r="O267" s="442"/>
      <c r="P267" s="442"/>
      <c r="Q267" s="442"/>
      <c r="R267" s="442"/>
      <c r="S267" s="442"/>
      <c r="T267" s="232"/>
    </row>
    <row r="268" spans="1:20" ht="52" hidden="1" customHeight="1" outlineLevel="1">
      <c r="A268" s="204"/>
      <c r="B268" s="245" t="s">
        <v>83</v>
      </c>
      <c r="C268" s="1291" t="s">
        <v>144</v>
      </c>
      <c r="D268" s="1292"/>
      <c r="E268" s="1292"/>
      <c r="F268" s="1292"/>
      <c r="G268" s="1292"/>
      <c r="H268" s="1292"/>
      <c r="I268" s="1293"/>
      <c r="J268" s="1269"/>
      <c r="K268" s="1270"/>
      <c r="L268" s="1270"/>
      <c r="M268" s="1270"/>
      <c r="N268" s="1270"/>
      <c r="O268" s="1270"/>
      <c r="P268" s="1270"/>
      <c r="Q268" s="1270"/>
      <c r="R268" s="1270"/>
      <c r="S268" s="1271"/>
      <c r="T268" s="239"/>
    </row>
    <row r="269" spans="1:20" ht="52" hidden="1" customHeight="1" outlineLevel="1">
      <c r="A269" s="204"/>
      <c r="B269" s="245" t="s">
        <v>84</v>
      </c>
      <c r="C269" s="1291" t="s">
        <v>174</v>
      </c>
      <c r="D269" s="1292"/>
      <c r="E269" s="1292"/>
      <c r="F269" s="1292"/>
      <c r="G269" s="1292"/>
      <c r="H269" s="1292"/>
      <c r="I269" s="1293"/>
      <c r="J269" s="1269"/>
      <c r="K269" s="1270"/>
      <c r="L269" s="1270"/>
      <c r="M269" s="1270"/>
      <c r="N269" s="1270"/>
      <c r="O269" s="1270"/>
      <c r="P269" s="1270"/>
      <c r="Q269" s="1270"/>
      <c r="R269" s="1270"/>
      <c r="S269" s="1271"/>
      <c r="T269" s="239"/>
    </row>
    <row r="270" spans="1:20" ht="15" hidden="1" customHeight="1" outlineLevel="1">
      <c r="A270" s="240"/>
      <c r="B270" s="209"/>
      <c r="C270" s="234"/>
      <c r="D270" s="234"/>
      <c r="E270" s="234"/>
      <c r="F270" s="234"/>
      <c r="G270" s="234"/>
      <c r="H270" s="235"/>
      <c r="I270" s="235"/>
      <c r="J270" s="235"/>
      <c r="K270" s="235"/>
      <c r="L270" s="209"/>
      <c r="M270" s="235"/>
      <c r="N270" s="232"/>
      <c r="O270" s="232"/>
      <c r="P270" s="232"/>
      <c r="Q270" s="232"/>
      <c r="R270" s="232"/>
      <c r="S270" s="232"/>
      <c r="T270" s="232"/>
    </row>
    <row r="271" spans="1:20" ht="15" collapsed="1">
      <c r="A271" s="1301"/>
      <c r="B271" s="1301"/>
      <c r="C271" s="1301"/>
      <c r="D271" s="1301"/>
      <c r="E271" s="1301"/>
      <c r="F271" s="1301"/>
      <c r="G271" s="1301"/>
      <c r="H271" s="1301"/>
      <c r="I271" s="1301"/>
      <c r="J271" s="1301"/>
      <c r="K271" s="1301"/>
      <c r="L271" s="1301"/>
      <c r="M271" s="1301"/>
      <c r="N271" s="1301"/>
      <c r="O271" s="1301"/>
      <c r="P271" s="1301"/>
      <c r="Q271" s="1301"/>
      <c r="R271" s="1301"/>
      <c r="S271" s="1301"/>
      <c r="T271" s="1301"/>
    </row>
    <row r="272" spans="1:20" ht="76" customHeight="1">
      <c r="A272" s="476" t="s">
        <v>510</v>
      </c>
      <c r="B272" s="1310" t="s">
        <v>835</v>
      </c>
      <c r="C272" s="1310"/>
      <c r="D272" s="1310"/>
      <c r="E272" s="1310"/>
      <c r="F272" s="1310"/>
      <c r="G272" s="1311"/>
      <c r="H272" s="1311"/>
      <c r="I272" s="1311"/>
      <c r="J272" s="1311"/>
      <c r="K272" s="1311"/>
      <c r="L272" s="1311"/>
      <c r="M272" s="1312" t="s">
        <v>147</v>
      </c>
      <c r="N272" s="1312"/>
      <c r="O272" s="1312"/>
      <c r="P272" s="1312"/>
      <c r="Q272" s="1312"/>
      <c r="R272" s="1312"/>
      <c r="S272" s="1312"/>
      <c r="T272" s="1312"/>
    </row>
    <row r="273" spans="1:20" ht="27" customHeight="1">
      <c r="A273" s="1250" t="s">
        <v>671</v>
      </c>
      <c r="B273" s="1250"/>
      <c r="C273" s="1250"/>
      <c r="D273" s="1250"/>
      <c r="E273" s="1250"/>
      <c r="F273" s="1250"/>
      <c r="G273" s="1250"/>
      <c r="H273" s="1250"/>
      <c r="I273" s="1250"/>
      <c r="J273" s="1250"/>
      <c r="K273" s="1250"/>
      <c r="L273" s="1250"/>
      <c r="M273" s="1250"/>
      <c r="N273" s="1250"/>
      <c r="O273" s="1250"/>
      <c r="P273" s="1250"/>
      <c r="Q273" s="1250"/>
      <c r="R273" s="1250"/>
      <c r="S273" s="1250"/>
      <c r="T273" s="1250"/>
    </row>
    <row r="274" spans="1:20" ht="15" hidden="1" customHeight="1" outlineLevel="1">
      <c r="A274" s="233"/>
      <c r="B274" s="234"/>
      <c r="C274" s="233"/>
      <c r="D274" s="233"/>
      <c r="E274" s="233"/>
      <c r="F274" s="235"/>
      <c r="G274" s="235"/>
      <c r="H274" s="235"/>
      <c r="I274" s="235"/>
      <c r="J274" s="235"/>
      <c r="K274" s="234"/>
      <c r="L274" s="234"/>
      <c r="M274" s="234"/>
      <c r="N274" s="232"/>
      <c r="O274" s="232"/>
      <c r="P274" s="232"/>
      <c r="Q274" s="232"/>
      <c r="R274" s="232"/>
      <c r="S274" s="232"/>
      <c r="T274" s="232"/>
    </row>
    <row r="275" spans="1:20" ht="52" hidden="1" customHeight="1" outlineLevel="1">
      <c r="A275" s="233"/>
      <c r="B275" s="1302" t="s">
        <v>136</v>
      </c>
      <c r="C275" s="1303"/>
      <c r="D275" s="1304"/>
      <c r="E275" s="1257"/>
      <c r="F275" s="1258"/>
      <c r="G275" s="1258"/>
      <c r="H275" s="1258"/>
      <c r="I275" s="1258"/>
      <c r="J275" s="1258"/>
      <c r="K275" s="1258"/>
      <c r="L275" s="1258"/>
      <c r="M275" s="1258"/>
      <c r="N275" s="1258"/>
      <c r="O275" s="1258"/>
      <c r="P275" s="1258"/>
      <c r="Q275" s="1259"/>
      <c r="R275" s="1308" t="s">
        <v>56</v>
      </c>
      <c r="S275" s="1309"/>
      <c r="T275" s="232"/>
    </row>
    <row r="276" spans="1:20" ht="52" hidden="1" customHeight="1" outlineLevel="1">
      <c r="A276" s="233"/>
      <c r="B276" s="1305"/>
      <c r="C276" s="1306"/>
      <c r="D276" s="1307"/>
      <c r="E276" s="1260"/>
      <c r="F276" s="1261"/>
      <c r="G276" s="1261"/>
      <c r="H276" s="1261"/>
      <c r="I276" s="1261"/>
      <c r="J276" s="1261"/>
      <c r="K276" s="1261"/>
      <c r="L276" s="1261"/>
      <c r="M276" s="1261"/>
      <c r="N276" s="1261"/>
      <c r="O276" s="1261"/>
      <c r="P276" s="1261"/>
      <c r="Q276" s="1262"/>
      <c r="R276" s="1318">
        <f>SUM(R279:R284)</f>
        <v>0</v>
      </c>
      <c r="S276" s="1319"/>
      <c r="T276" s="232"/>
    </row>
    <row r="277" spans="1:20" ht="15" hidden="1" customHeight="1" outlineLevel="1">
      <c r="A277" s="233"/>
      <c r="B277" s="234"/>
      <c r="C277" s="233"/>
      <c r="D277" s="233"/>
      <c r="E277" s="233"/>
      <c r="F277" s="235"/>
      <c r="G277" s="235"/>
      <c r="H277" s="235"/>
      <c r="I277" s="235"/>
      <c r="J277" s="235"/>
      <c r="K277" s="234"/>
      <c r="L277" s="234"/>
      <c r="M277" s="234"/>
      <c r="N277" s="232"/>
      <c r="O277" s="232"/>
      <c r="P277" s="232"/>
      <c r="Q277" s="232"/>
      <c r="R277" s="232"/>
      <c r="S277" s="232"/>
      <c r="T277" s="232"/>
    </row>
    <row r="278" spans="1:20" ht="52" hidden="1" customHeight="1" outlineLevel="1">
      <c r="A278" s="233"/>
      <c r="B278" s="1181" t="s">
        <v>137</v>
      </c>
      <c r="C278" s="1182"/>
      <c r="D278" s="1183"/>
      <c r="E278" s="1181" t="s">
        <v>138</v>
      </c>
      <c r="F278" s="1182"/>
      <c r="G278" s="1183"/>
      <c r="H278" s="1181" t="s">
        <v>139</v>
      </c>
      <c r="I278" s="1183"/>
      <c r="J278" s="1181" t="s">
        <v>140</v>
      </c>
      <c r="K278" s="1183"/>
      <c r="L278" s="1181" t="s">
        <v>141</v>
      </c>
      <c r="M278" s="1183"/>
      <c r="N278" s="1181" t="s">
        <v>142</v>
      </c>
      <c r="O278" s="1182"/>
      <c r="P278" s="1182"/>
      <c r="Q278" s="1183"/>
      <c r="R278" s="1181" t="s">
        <v>93</v>
      </c>
      <c r="S278" s="1183"/>
      <c r="T278" s="236"/>
    </row>
    <row r="279" spans="1:20" ht="52" hidden="1" customHeight="1" outlineLevel="1">
      <c r="A279" s="233"/>
      <c r="B279" s="1266"/>
      <c r="C279" s="1267"/>
      <c r="D279" s="1268"/>
      <c r="E279" s="1269"/>
      <c r="F279" s="1270"/>
      <c r="G279" s="1271"/>
      <c r="H279" s="1269"/>
      <c r="I279" s="1271"/>
      <c r="J279" s="1269"/>
      <c r="K279" s="1271"/>
      <c r="L279" s="1269"/>
      <c r="M279" s="1271"/>
      <c r="N279" s="1269"/>
      <c r="O279" s="1270"/>
      <c r="P279" s="1270"/>
      <c r="Q279" s="1271"/>
      <c r="R279" s="1272"/>
      <c r="S279" s="1273"/>
      <c r="T279" s="1265"/>
    </row>
    <row r="280" spans="1:20" ht="52" hidden="1" customHeight="1" outlineLevel="1">
      <c r="A280" s="233"/>
      <c r="B280" s="1266"/>
      <c r="C280" s="1267"/>
      <c r="D280" s="1268"/>
      <c r="E280" s="1269"/>
      <c r="F280" s="1270"/>
      <c r="G280" s="1271"/>
      <c r="H280" s="1269"/>
      <c r="I280" s="1271"/>
      <c r="J280" s="1269"/>
      <c r="K280" s="1271"/>
      <c r="L280" s="1269"/>
      <c r="M280" s="1271"/>
      <c r="N280" s="1269"/>
      <c r="O280" s="1270"/>
      <c r="P280" s="1270"/>
      <c r="Q280" s="1271"/>
      <c r="R280" s="1272"/>
      <c r="S280" s="1273"/>
      <c r="T280" s="1265"/>
    </row>
    <row r="281" spans="1:20" ht="52" hidden="1" customHeight="1" outlineLevel="1">
      <c r="A281" s="233"/>
      <c r="B281" s="1266"/>
      <c r="C281" s="1267"/>
      <c r="D281" s="1268"/>
      <c r="E281" s="1269"/>
      <c r="F281" s="1270"/>
      <c r="G281" s="1271"/>
      <c r="H281" s="1269"/>
      <c r="I281" s="1271"/>
      <c r="J281" s="1269"/>
      <c r="K281" s="1271"/>
      <c r="L281" s="1269"/>
      <c r="M281" s="1271"/>
      <c r="N281" s="1269"/>
      <c r="O281" s="1270"/>
      <c r="P281" s="1270"/>
      <c r="Q281" s="1271"/>
      <c r="R281" s="1272"/>
      <c r="S281" s="1273"/>
      <c r="T281" s="1265"/>
    </row>
    <row r="282" spans="1:20" ht="52" hidden="1" customHeight="1" outlineLevel="1">
      <c r="A282" s="233"/>
      <c r="B282" s="1269"/>
      <c r="C282" s="1270"/>
      <c r="D282" s="1271"/>
      <c r="E282" s="1269"/>
      <c r="F282" s="1270"/>
      <c r="G282" s="1271"/>
      <c r="H282" s="1269"/>
      <c r="I282" s="1271"/>
      <c r="J282" s="1269"/>
      <c r="K282" s="1271"/>
      <c r="L282" s="1269"/>
      <c r="M282" s="1271"/>
      <c r="N282" s="1269"/>
      <c r="O282" s="1270"/>
      <c r="P282" s="1270"/>
      <c r="Q282" s="1271"/>
      <c r="R282" s="1272"/>
      <c r="S282" s="1273"/>
      <c r="T282" s="1265"/>
    </row>
    <row r="283" spans="1:20" ht="52" hidden="1" customHeight="1" outlineLevel="1">
      <c r="A283" s="233"/>
      <c r="B283" s="1266"/>
      <c r="C283" s="1267"/>
      <c r="D283" s="1268"/>
      <c r="E283" s="1269"/>
      <c r="F283" s="1270"/>
      <c r="G283" s="1271"/>
      <c r="H283" s="1269"/>
      <c r="I283" s="1271"/>
      <c r="J283" s="1269"/>
      <c r="K283" s="1271"/>
      <c r="L283" s="1269"/>
      <c r="M283" s="1271"/>
      <c r="N283" s="1269"/>
      <c r="O283" s="1270"/>
      <c r="P283" s="1270"/>
      <c r="Q283" s="1271"/>
      <c r="R283" s="1272"/>
      <c r="S283" s="1273"/>
      <c r="T283" s="1265"/>
    </row>
    <row r="284" spans="1:20" ht="52" hidden="1" customHeight="1" outlineLevel="1">
      <c r="A284" s="233"/>
      <c r="B284" s="1274" t="s">
        <v>143</v>
      </c>
      <c r="C284" s="1275"/>
      <c r="D284" s="1276"/>
      <c r="E284" s="1269"/>
      <c r="F284" s="1270"/>
      <c r="G284" s="1271"/>
      <c r="H284" s="1269"/>
      <c r="I284" s="1271"/>
      <c r="J284" s="1269"/>
      <c r="K284" s="1271"/>
      <c r="L284" s="1269"/>
      <c r="M284" s="1271"/>
      <c r="N284" s="1269"/>
      <c r="O284" s="1270"/>
      <c r="P284" s="1270"/>
      <c r="Q284" s="1271"/>
      <c r="R284" s="1272"/>
      <c r="S284" s="1273"/>
      <c r="T284" s="1265"/>
    </row>
    <row r="285" spans="1:20" ht="15" hidden="1" customHeight="1" outlineLevel="1">
      <c r="A285" s="233"/>
      <c r="B285" s="241"/>
      <c r="C285" s="242"/>
      <c r="D285" s="242"/>
      <c r="E285" s="242"/>
      <c r="F285" s="243"/>
      <c r="G285" s="243"/>
      <c r="H285" s="243"/>
      <c r="I285" s="243"/>
      <c r="J285" s="243"/>
      <c r="K285" s="244"/>
      <c r="L285" s="244"/>
      <c r="M285" s="241"/>
      <c r="N285" s="442"/>
      <c r="O285" s="442"/>
      <c r="P285" s="442"/>
      <c r="Q285" s="442"/>
      <c r="R285" s="442"/>
      <c r="S285" s="442"/>
      <c r="T285" s="232"/>
    </row>
    <row r="286" spans="1:20" ht="52" hidden="1" customHeight="1" outlineLevel="1">
      <c r="A286" s="204"/>
      <c r="B286" s="245" t="s">
        <v>83</v>
      </c>
      <c r="C286" s="1291" t="s">
        <v>144</v>
      </c>
      <c r="D286" s="1292"/>
      <c r="E286" s="1292"/>
      <c r="F286" s="1292"/>
      <c r="G286" s="1292"/>
      <c r="H286" s="1292"/>
      <c r="I286" s="1293"/>
      <c r="J286" s="1269"/>
      <c r="K286" s="1270"/>
      <c r="L286" s="1270"/>
      <c r="M286" s="1270"/>
      <c r="N286" s="1270"/>
      <c r="O286" s="1270"/>
      <c r="P286" s="1270"/>
      <c r="Q286" s="1270"/>
      <c r="R286" s="1270"/>
      <c r="S286" s="1271"/>
      <c r="T286" s="239"/>
    </row>
    <row r="287" spans="1:20" ht="52" hidden="1" customHeight="1" outlineLevel="1">
      <c r="A287" s="204"/>
      <c r="B287" s="245" t="s">
        <v>84</v>
      </c>
      <c r="C287" s="1291" t="s">
        <v>175</v>
      </c>
      <c r="D287" s="1292"/>
      <c r="E287" s="1292"/>
      <c r="F287" s="1292"/>
      <c r="G287" s="1292"/>
      <c r="H287" s="1292"/>
      <c r="I287" s="1293"/>
      <c r="J287" s="1269"/>
      <c r="K287" s="1270"/>
      <c r="L287" s="1270"/>
      <c r="M287" s="1270"/>
      <c r="N287" s="1270"/>
      <c r="O287" s="1270"/>
      <c r="P287" s="1270"/>
      <c r="Q287" s="1270"/>
      <c r="R287" s="1270"/>
      <c r="S287" s="1271"/>
      <c r="T287" s="239"/>
    </row>
    <row r="288" spans="1:20" ht="52" hidden="1" customHeight="1" outlineLevel="1">
      <c r="A288" s="204"/>
      <c r="B288" s="245" t="s">
        <v>85</v>
      </c>
      <c r="C288" s="1291" t="s">
        <v>176</v>
      </c>
      <c r="D288" s="1292"/>
      <c r="E288" s="1292"/>
      <c r="F288" s="1292"/>
      <c r="G288" s="1292"/>
      <c r="H288" s="1292"/>
      <c r="I288" s="1293"/>
      <c r="J288" s="1269"/>
      <c r="K288" s="1270"/>
      <c r="L288" s="1270"/>
      <c r="M288" s="1270"/>
      <c r="N288" s="1270"/>
      <c r="O288" s="1270"/>
      <c r="P288" s="1270"/>
      <c r="Q288" s="1270"/>
      <c r="R288" s="1270"/>
      <c r="S288" s="1271"/>
      <c r="T288" s="239"/>
    </row>
    <row r="289" spans="1:20" ht="52" hidden="1" customHeight="1" outlineLevel="1">
      <c r="A289" s="240"/>
      <c r="B289" s="245" t="s">
        <v>86</v>
      </c>
      <c r="C289" s="1291" t="s">
        <v>177</v>
      </c>
      <c r="D289" s="1292"/>
      <c r="E289" s="1292"/>
      <c r="F289" s="1292"/>
      <c r="G289" s="1292"/>
      <c r="H289" s="1292"/>
      <c r="I289" s="1293"/>
      <c r="J289" s="1269"/>
      <c r="K289" s="1270"/>
      <c r="L289" s="1270"/>
      <c r="M289" s="1270"/>
      <c r="N289" s="1270"/>
      <c r="O289" s="1270"/>
      <c r="P289" s="1270"/>
      <c r="Q289" s="1270"/>
      <c r="R289" s="1270"/>
      <c r="S289" s="1271"/>
      <c r="T289" s="232"/>
    </row>
    <row r="290" spans="1:20" ht="15" collapsed="1">
      <c r="A290" s="1300"/>
      <c r="B290" s="1300"/>
      <c r="C290" s="1300"/>
      <c r="D290" s="1300"/>
      <c r="E290" s="1300"/>
      <c r="F290" s="1300"/>
      <c r="G290" s="1300"/>
      <c r="H290" s="1300"/>
      <c r="I290" s="1300"/>
      <c r="J290" s="1300"/>
      <c r="K290" s="1300"/>
      <c r="L290" s="1300"/>
      <c r="M290" s="1300"/>
      <c r="N290" s="1300"/>
      <c r="O290" s="1300"/>
      <c r="P290" s="1300"/>
      <c r="Q290" s="1300"/>
      <c r="R290" s="1300"/>
      <c r="S290" s="1300"/>
      <c r="T290" s="1300"/>
    </row>
    <row r="291" spans="1:20" ht="72" customHeight="1">
      <c r="A291" s="658" t="s">
        <v>511</v>
      </c>
      <c r="B291" s="1297" t="s">
        <v>836</v>
      </c>
      <c r="C291" s="1297"/>
      <c r="D291" s="1297"/>
      <c r="E291" s="1297"/>
      <c r="F291" s="1297"/>
      <c r="G291" s="1298"/>
      <c r="H291" s="1298"/>
      <c r="I291" s="1298"/>
      <c r="J291" s="1298"/>
      <c r="K291" s="1298"/>
      <c r="L291" s="1298"/>
      <c r="M291" s="1299" t="s">
        <v>147</v>
      </c>
      <c r="N291" s="1299"/>
      <c r="O291" s="1299"/>
      <c r="P291" s="1299"/>
      <c r="Q291" s="1299"/>
      <c r="R291" s="1299"/>
      <c r="S291" s="1299"/>
      <c r="T291" s="1299"/>
    </row>
    <row r="292" spans="1:20" ht="27" customHeight="1">
      <c r="A292" s="1250" t="s">
        <v>672</v>
      </c>
      <c r="B292" s="1250"/>
      <c r="C292" s="1250"/>
      <c r="D292" s="1250"/>
      <c r="E292" s="1250"/>
      <c r="F292" s="1250"/>
      <c r="G292" s="1250"/>
      <c r="H292" s="1250"/>
      <c r="I292" s="1250"/>
      <c r="J292" s="1250"/>
      <c r="K292" s="1250"/>
      <c r="L292" s="1250"/>
      <c r="M292" s="1250"/>
      <c r="N292" s="1250"/>
      <c r="O292" s="1250"/>
      <c r="P292" s="1250"/>
      <c r="Q292" s="1250"/>
      <c r="R292" s="1250"/>
      <c r="S292" s="1250"/>
      <c r="T292" s="1250"/>
    </row>
    <row r="293" spans="1:20" ht="15">
      <c r="A293" s="233"/>
      <c r="B293" s="234"/>
      <c r="C293" s="233"/>
      <c r="D293" s="233"/>
      <c r="E293" s="233"/>
      <c r="F293" s="235"/>
      <c r="G293" s="235"/>
      <c r="H293" s="235"/>
      <c r="I293" s="235"/>
      <c r="J293" s="235"/>
      <c r="K293" s="234"/>
      <c r="L293" s="234"/>
      <c r="M293" s="234"/>
      <c r="N293" s="232"/>
      <c r="O293" s="232"/>
      <c r="P293" s="232"/>
      <c r="Q293" s="232"/>
      <c r="R293" s="232"/>
      <c r="S293" s="232"/>
      <c r="T293" s="232"/>
    </row>
    <row r="294" spans="1:20" ht="52" hidden="1" customHeight="1" outlineLevel="1">
      <c r="A294" s="233"/>
      <c r="B294" s="1302" t="s">
        <v>136</v>
      </c>
      <c r="C294" s="1303"/>
      <c r="D294" s="1304"/>
      <c r="E294" s="1257"/>
      <c r="F294" s="1258"/>
      <c r="G294" s="1258"/>
      <c r="H294" s="1258"/>
      <c r="I294" s="1258"/>
      <c r="J294" s="1258"/>
      <c r="K294" s="1258"/>
      <c r="L294" s="1258"/>
      <c r="M294" s="1258"/>
      <c r="N294" s="1258"/>
      <c r="O294" s="1258"/>
      <c r="P294" s="1258"/>
      <c r="Q294" s="1259"/>
      <c r="R294" s="1308" t="s">
        <v>56</v>
      </c>
      <c r="S294" s="1309"/>
      <c r="T294" s="232"/>
    </row>
    <row r="295" spans="1:20" ht="52" hidden="1" customHeight="1" outlineLevel="1">
      <c r="A295" s="233"/>
      <c r="B295" s="1305"/>
      <c r="C295" s="1306"/>
      <c r="D295" s="1307"/>
      <c r="E295" s="1260"/>
      <c r="F295" s="1261"/>
      <c r="G295" s="1261"/>
      <c r="H295" s="1261"/>
      <c r="I295" s="1261"/>
      <c r="J295" s="1261"/>
      <c r="K295" s="1261"/>
      <c r="L295" s="1261"/>
      <c r="M295" s="1261"/>
      <c r="N295" s="1261"/>
      <c r="O295" s="1261"/>
      <c r="P295" s="1261"/>
      <c r="Q295" s="1262"/>
      <c r="R295" s="1318">
        <f>SUM(R298:R303)</f>
        <v>0</v>
      </c>
      <c r="S295" s="1319"/>
      <c r="T295" s="232"/>
    </row>
    <row r="296" spans="1:20" ht="15" hidden="1" customHeight="1" outlineLevel="1">
      <c r="A296" s="233"/>
      <c r="B296" s="234"/>
      <c r="C296" s="233"/>
      <c r="D296" s="233"/>
      <c r="E296" s="233"/>
      <c r="F296" s="235"/>
      <c r="G296" s="235"/>
      <c r="H296" s="235"/>
      <c r="I296" s="235"/>
      <c r="J296" s="235"/>
      <c r="K296" s="234"/>
      <c r="L296" s="234"/>
      <c r="M296" s="234"/>
      <c r="N296" s="232"/>
      <c r="O296" s="232"/>
      <c r="P296" s="232"/>
      <c r="Q296" s="232"/>
      <c r="R296" s="232"/>
      <c r="S296" s="232"/>
      <c r="T296" s="232"/>
    </row>
    <row r="297" spans="1:20" ht="52" hidden="1" customHeight="1" outlineLevel="1">
      <c r="A297" s="233"/>
      <c r="B297" s="1181" t="s">
        <v>178</v>
      </c>
      <c r="C297" s="1182"/>
      <c r="D297" s="1183"/>
      <c r="E297" s="1181" t="s">
        <v>138</v>
      </c>
      <c r="F297" s="1182"/>
      <c r="G297" s="1183"/>
      <c r="H297" s="1181" t="s">
        <v>139</v>
      </c>
      <c r="I297" s="1183"/>
      <c r="J297" s="1181" t="s">
        <v>140</v>
      </c>
      <c r="K297" s="1183"/>
      <c r="L297" s="1181" t="s">
        <v>141</v>
      </c>
      <c r="M297" s="1183"/>
      <c r="N297" s="1181" t="s">
        <v>142</v>
      </c>
      <c r="O297" s="1182"/>
      <c r="P297" s="1182"/>
      <c r="Q297" s="1183"/>
      <c r="R297" s="1181" t="s">
        <v>93</v>
      </c>
      <c r="S297" s="1183"/>
      <c r="T297" s="236"/>
    </row>
    <row r="298" spans="1:20" ht="52" hidden="1" customHeight="1" outlineLevel="1">
      <c r="A298" s="233"/>
      <c r="B298" s="1266"/>
      <c r="C298" s="1267"/>
      <c r="D298" s="1268"/>
      <c r="E298" s="1269"/>
      <c r="F298" s="1270"/>
      <c r="G298" s="1271"/>
      <c r="H298" s="1269"/>
      <c r="I298" s="1271"/>
      <c r="J298" s="1269"/>
      <c r="K298" s="1271"/>
      <c r="L298" s="1269"/>
      <c r="M298" s="1271"/>
      <c r="N298" s="1269"/>
      <c r="O298" s="1270"/>
      <c r="P298" s="1270"/>
      <c r="Q298" s="1271"/>
      <c r="R298" s="1272"/>
      <c r="S298" s="1273"/>
      <c r="T298" s="1265"/>
    </row>
    <row r="299" spans="1:20" ht="52" hidden="1" customHeight="1" outlineLevel="1">
      <c r="A299" s="233"/>
      <c r="B299" s="1266"/>
      <c r="C299" s="1267"/>
      <c r="D299" s="1268"/>
      <c r="E299" s="1269"/>
      <c r="F299" s="1270"/>
      <c r="G299" s="1271"/>
      <c r="H299" s="1269"/>
      <c r="I299" s="1271"/>
      <c r="J299" s="1269"/>
      <c r="K299" s="1271"/>
      <c r="L299" s="1269"/>
      <c r="M299" s="1271"/>
      <c r="N299" s="1269"/>
      <c r="O299" s="1270"/>
      <c r="P299" s="1270"/>
      <c r="Q299" s="1271"/>
      <c r="R299" s="1272"/>
      <c r="S299" s="1273"/>
      <c r="T299" s="1265"/>
    </row>
    <row r="300" spans="1:20" ht="52" hidden="1" customHeight="1" outlineLevel="1">
      <c r="A300" s="233"/>
      <c r="B300" s="1266"/>
      <c r="C300" s="1267"/>
      <c r="D300" s="1268"/>
      <c r="E300" s="1269"/>
      <c r="F300" s="1270"/>
      <c r="G300" s="1271"/>
      <c r="H300" s="1269"/>
      <c r="I300" s="1271"/>
      <c r="J300" s="1269"/>
      <c r="K300" s="1271"/>
      <c r="L300" s="1269"/>
      <c r="M300" s="1271"/>
      <c r="N300" s="1269"/>
      <c r="O300" s="1270"/>
      <c r="P300" s="1270"/>
      <c r="Q300" s="1271"/>
      <c r="R300" s="1272"/>
      <c r="S300" s="1273"/>
      <c r="T300" s="1265"/>
    </row>
    <row r="301" spans="1:20" ht="52" hidden="1" customHeight="1" outlineLevel="1">
      <c r="A301" s="233"/>
      <c r="B301" s="1269"/>
      <c r="C301" s="1270"/>
      <c r="D301" s="1271"/>
      <c r="E301" s="1269"/>
      <c r="F301" s="1270"/>
      <c r="G301" s="1271"/>
      <c r="H301" s="1269"/>
      <c r="I301" s="1271"/>
      <c r="J301" s="1269"/>
      <c r="K301" s="1271"/>
      <c r="L301" s="1269"/>
      <c r="M301" s="1271"/>
      <c r="N301" s="1269"/>
      <c r="O301" s="1270"/>
      <c r="P301" s="1270"/>
      <c r="Q301" s="1271"/>
      <c r="R301" s="1272"/>
      <c r="S301" s="1273"/>
      <c r="T301" s="1265"/>
    </row>
    <row r="302" spans="1:20" ht="52" hidden="1" customHeight="1" outlineLevel="1">
      <c r="A302" s="233"/>
      <c r="B302" s="1266"/>
      <c r="C302" s="1267"/>
      <c r="D302" s="1268"/>
      <c r="E302" s="1269"/>
      <c r="F302" s="1270"/>
      <c r="G302" s="1271"/>
      <c r="H302" s="1269"/>
      <c r="I302" s="1271"/>
      <c r="J302" s="1269"/>
      <c r="K302" s="1271"/>
      <c r="L302" s="1269"/>
      <c r="M302" s="1271"/>
      <c r="N302" s="1269"/>
      <c r="O302" s="1270"/>
      <c r="P302" s="1270"/>
      <c r="Q302" s="1271"/>
      <c r="R302" s="1272"/>
      <c r="S302" s="1273"/>
      <c r="T302" s="1265"/>
    </row>
    <row r="303" spans="1:20" ht="52" hidden="1" customHeight="1" outlineLevel="1">
      <c r="A303" s="233"/>
      <c r="B303" s="1274" t="s">
        <v>143</v>
      </c>
      <c r="C303" s="1275"/>
      <c r="D303" s="1276"/>
      <c r="E303" s="1269"/>
      <c r="F303" s="1270"/>
      <c r="G303" s="1271"/>
      <c r="H303" s="1269"/>
      <c r="I303" s="1271"/>
      <c r="J303" s="1269"/>
      <c r="K303" s="1271"/>
      <c r="L303" s="1269"/>
      <c r="M303" s="1271"/>
      <c r="N303" s="1269"/>
      <c r="O303" s="1270"/>
      <c r="P303" s="1270"/>
      <c r="Q303" s="1271"/>
      <c r="R303" s="1272"/>
      <c r="S303" s="1273"/>
      <c r="T303" s="1265"/>
    </row>
    <row r="304" spans="1:20" ht="15" hidden="1" customHeight="1" outlineLevel="1">
      <c r="A304" s="233"/>
      <c r="B304" s="241"/>
      <c r="C304" s="242"/>
      <c r="D304" s="242"/>
      <c r="E304" s="242"/>
      <c r="F304" s="243"/>
      <c r="G304" s="243"/>
      <c r="H304" s="243"/>
      <c r="I304" s="243"/>
      <c r="J304" s="243"/>
      <c r="K304" s="244"/>
      <c r="L304" s="244"/>
      <c r="M304" s="241"/>
      <c r="N304" s="442"/>
      <c r="O304" s="442"/>
      <c r="P304" s="442"/>
      <c r="Q304" s="442"/>
      <c r="R304" s="442"/>
      <c r="S304" s="442"/>
      <c r="T304" s="232"/>
    </row>
    <row r="305" spans="1:20" ht="52" hidden="1" customHeight="1" outlineLevel="1">
      <c r="A305" s="204"/>
      <c r="B305" s="245" t="s">
        <v>83</v>
      </c>
      <c r="C305" s="1291" t="s">
        <v>144</v>
      </c>
      <c r="D305" s="1292"/>
      <c r="E305" s="1292"/>
      <c r="F305" s="1292"/>
      <c r="G305" s="1292"/>
      <c r="H305" s="1292"/>
      <c r="I305" s="1293"/>
      <c r="J305" s="1269"/>
      <c r="K305" s="1270"/>
      <c r="L305" s="1270"/>
      <c r="M305" s="1270"/>
      <c r="N305" s="1270"/>
      <c r="O305" s="1270"/>
      <c r="P305" s="1270"/>
      <c r="Q305" s="1270"/>
      <c r="R305" s="1270"/>
      <c r="S305" s="1271"/>
      <c r="T305" s="239"/>
    </row>
    <row r="306" spans="1:20" ht="52" hidden="1" customHeight="1" outlineLevel="1">
      <c r="A306" s="204"/>
      <c r="B306" s="245" t="s">
        <v>84</v>
      </c>
      <c r="C306" s="1291" t="s">
        <v>179</v>
      </c>
      <c r="D306" s="1292"/>
      <c r="E306" s="1292"/>
      <c r="F306" s="1292"/>
      <c r="G306" s="1292"/>
      <c r="H306" s="1292"/>
      <c r="I306" s="1293"/>
      <c r="J306" s="1269"/>
      <c r="K306" s="1270"/>
      <c r="L306" s="1270"/>
      <c r="M306" s="1270"/>
      <c r="N306" s="1270"/>
      <c r="O306" s="1270"/>
      <c r="P306" s="1270"/>
      <c r="Q306" s="1270"/>
      <c r="R306" s="1270"/>
      <c r="S306" s="1271"/>
      <c r="T306" s="239"/>
    </row>
    <row r="307" spans="1:20" ht="52" hidden="1" customHeight="1" outlineLevel="1">
      <c r="A307" s="204"/>
      <c r="B307" s="245" t="s">
        <v>85</v>
      </c>
      <c r="C307" s="1291" t="s">
        <v>160</v>
      </c>
      <c r="D307" s="1292"/>
      <c r="E307" s="1292"/>
      <c r="F307" s="1292"/>
      <c r="G307" s="1292"/>
      <c r="H307" s="1292"/>
      <c r="I307" s="1293"/>
      <c r="J307" s="1269"/>
      <c r="K307" s="1270"/>
      <c r="L307" s="1270"/>
      <c r="M307" s="1270"/>
      <c r="N307" s="1270"/>
      <c r="O307" s="1270"/>
      <c r="P307" s="1270"/>
      <c r="Q307" s="1270"/>
      <c r="R307" s="1270"/>
      <c r="S307" s="1271"/>
      <c r="T307" s="239"/>
    </row>
    <row r="308" spans="1:20" ht="15" hidden="1" customHeight="1" outlineLevel="1">
      <c r="A308" s="240"/>
      <c r="B308" s="209"/>
      <c r="C308" s="234"/>
      <c r="D308" s="234"/>
      <c r="E308" s="234"/>
      <c r="F308" s="234"/>
      <c r="G308" s="234"/>
      <c r="H308" s="235"/>
      <c r="I308" s="235"/>
      <c r="J308" s="235"/>
      <c r="K308" s="235"/>
      <c r="L308" s="209"/>
      <c r="M308" s="235"/>
      <c r="N308" s="232"/>
      <c r="O308" s="232"/>
      <c r="P308" s="232"/>
      <c r="Q308" s="232"/>
      <c r="R308" s="232"/>
      <c r="S308" s="232"/>
      <c r="T308" s="232"/>
    </row>
    <row r="309" spans="1:20" ht="15" collapsed="1">
      <c r="A309" s="1300"/>
      <c r="B309" s="1300"/>
      <c r="C309" s="1300"/>
      <c r="D309" s="1300"/>
      <c r="E309" s="1300"/>
      <c r="F309" s="1300"/>
      <c r="G309" s="1300"/>
      <c r="H309" s="1300"/>
      <c r="I309" s="1300"/>
      <c r="J309" s="1300"/>
      <c r="K309" s="1300"/>
      <c r="L309" s="1300"/>
      <c r="M309" s="1300"/>
      <c r="N309" s="1300"/>
      <c r="O309" s="1300"/>
      <c r="P309" s="1300"/>
      <c r="Q309" s="1300"/>
      <c r="R309" s="1300"/>
      <c r="S309" s="1300"/>
      <c r="T309" s="1300"/>
    </row>
    <row r="310" spans="1:20" ht="82" customHeight="1">
      <c r="A310" s="658" t="s">
        <v>512</v>
      </c>
      <c r="B310" s="1297" t="s">
        <v>837</v>
      </c>
      <c r="C310" s="1297"/>
      <c r="D310" s="1297"/>
      <c r="E310" s="1297"/>
      <c r="F310" s="1297"/>
      <c r="G310" s="1298"/>
      <c r="H310" s="1298"/>
      <c r="I310" s="1298"/>
      <c r="J310" s="1298"/>
      <c r="K310" s="1298"/>
      <c r="L310" s="1298"/>
      <c r="M310" s="1299" t="s">
        <v>147</v>
      </c>
      <c r="N310" s="1299"/>
      <c r="O310" s="1299"/>
      <c r="P310" s="1299"/>
      <c r="Q310" s="1299"/>
      <c r="R310" s="1299"/>
      <c r="S310" s="1299"/>
      <c r="T310" s="1299"/>
    </row>
    <row r="311" spans="1:20" ht="27" customHeight="1">
      <c r="A311" s="1250" t="s">
        <v>673</v>
      </c>
      <c r="B311" s="1250"/>
      <c r="C311" s="1250"/>
      <c r="D311" s="1250"/>
      <c r="E311" s="1250"/>
      <c r="F311" s="1250"/>
      <c r="G311" s="1250"/>
      <c r="H311" s="1250"/>
      <c r="I311" s="1250"/>
      <c r="J311" s="1250"/>
      <c r="K311" s="1250"/>
      <c r="L311" s="1250"/>
      <c r="M311" s="1250"/>
      <c r="N311" s="1250"/>
      <c r="O311" s="1250"/>
      <c r="P311" s="1250"/>
      <c r="Q311" s="1250"/>
      <c r="R311" s="1250"/>
      <c r="S311" s="1250"/>
      <c r="T311" s="1250"/>
    </row>
    <row r="312" spans="1:20" ht="15">
      <c r="A312" s="233"/>
      <c r="B312" s="234"/>
      <c r="C312" s="233"/>
      <c r="D312" s="233"/>
      <c r="E312" s="233"/>
      <c r="F312" s="235"/>
      <c r="G312" s="235"/>
      <c r="H312" s="235"/>
      <c r="I312" s="235"/>
      <c r="J312" s="235"/>
      <c r="K312" s="234"/>
      <c r="L312" s="234"/>
      <c r="M312" s="234"/>
      <c r="N312" s="232"/>
      <c r="O312" s="232"/>
      <c r="P312" s="232"/>
      <c r="Q312" s="232"/>
      <c r="R312" s="232"/>
      <c r="S312" s="232"/>
      <c r="T312" s="232"/>
    </row>
    <row r="313" spans="1:20" ht="52" hidden="1" customHeight="1" outlineLevel="1">
      <c r="A313" s="233"/>
      <c r="B313" s="1251" t="s">
        <v>136</v>
      </c>
      <c r="C313" s="1252"/>
      <c r="D313" s="1253"/>
      <c r="E313" s="1257"/>
      <c r="F313" s="1258"/>
      <c r="G313" s="1258"/>
      <c r="H313" s="1258"/>
      <c r="I313" s="1258"/>
      <c r="J313" s="1258"/>
      <c r="K313" s="1258"/>
      <c r="L313" s="1258"/>
      <c r="M313" s="1258"/>
      <c r="N313" s="1258"/>
      <c r="O313" s="1258"/>
      <c r="P313" s="1258"/>
      <c r="Q313" s="1259"/>
      <c r="R313" s="1263" t="s">
        <v>56</v>
      </c>
      <c r="S313" s="1264"/>
      <c r="T313" s="232"/>
    </row>
    <row r="314" spans="1:20" ht="52" hidden="1" customHeight="1" outlineLevel="1">
      <c r="A314" s="233"/>
      <c r="B314" s="1254"/>
      <c r="C314" s="1255"/>
      <c r="D314" s="1256"/>
      <c r="E314" s="1260"/>
      <c r="F314" s="1261"/>
      <c r="G314" s="1261"/>
      <c r="H314" s="1261"/>
      <c r="I314" s="1261"/>
      <c r="J314" s="1261"/>
      <c r="K314" s="1261"/>
      <c r="L314" s="1261"/>
      <c r="M314" s="1261"/>
      <c r="N314" s="1261"/>
      <c r="O314" s="1261"/>
      <c r="P314" s="1261"/>
      <c r="Q314" s="1262"/>
      <c r="R314" s="1285">
        <f>SUM(R317:R322)</f>
        <v>0</v>
      </c>
      <c r="S314" s="1286"/>
      <c r="T314" s="232"/>
    </row>
    <row r="315" spans="1:20" ht="15" hidden="1" customHeight="1" outlineLevel="1">
      <c r="A315" s="233"/>
      <c r="B315" s="241"/>
      <c r="C315" s="242"/>
      <c r="D315" s="242"/>
      <c r="E315" s="242"/>
      <c r="F315" s="243"/>
      <c r="G315" s="243"/>
      <c r="H315" s="243"/>
      <c r="I315" s="243"/>
      <c r="J315" s="243"/>
      <c r="K315" s="241"/>
      <c r="L315" s="241"/>
      <c r="M315" s="241"/>
      <c r="N315" s="442"/>
      <c r="O315" s="442"/>
      <c r="P315" s="442"/>
      <c r="Q315" s="442"/>
      <c r="R315" s="442"/>
      <c r="S315" s="442"/>
      <c r="T315" s="232"/>
    </row>
    <row r="316" spans="1:20" ht="52" hidden="1" customHeight="1" outlineLevel="1">
      <c r="A316" s="233"/>
      <c r="B316" s="1287" t="s">
        <v>164</v>
      </c>
      <c r="C316" s="1288"/>
      <c r="D316" s="1289"/>
      <c r="E316" s="1287" t="s">
        <v>138</v>
      </c>
      <c r="F316" s="1288"/>
      <c r="G316" s="1289"/>
      <c r="H316" s="1287" t="s">
        <v>139</v>
      </c>
      <c r="I316" s="1289"/>
      <c r="J316" s="1287" t="s">
        <v>140</v>
      </c>
      <c r="K316" s="1289"/>
      <c r="L316" s="1287" t="s">
        <v>141</v>
      </c>
      <c r="M316" s="1289"/>
      <c r="N316" s="1287" t="s">
        <v>142</v>
      </c>
      <c r="O316" s="1288"/>
      <c r="P316" s="1288"/>
      <c r="Q316" s="1289"/>
      <c r="R316" s="1287" t="s">
        <v>93</v>
      </c>
      <c r="S316" s="1289"/>
      <c r="T316" s="236"/>
    </row>
    <row r="317" spans="1:20" ht="52" hidden="1" customHeight="1" outlineLevel="1">
      <c r="A317" s="233"/>
      <c r="B317" s="1266"/>
      <c r="C317" s="1267"/>
      <c r="D317" s="1268"/>
      <c r="E317" s="1269"/>
      <c r="F317" s="1270"/>
      <c r="G317" s="1271"/>
      <c r="H317" s="1269"/>
      <c r="I317" s="1271"/>
      <c r="J317" s="1269"/>
      <c r="K317" s="1271"/>
      <c r="L317" s="1269"/>
      <c r="M317" s="1271"/>
      <c r="N317" s="1269"/>
      <c r="O317" s="1270"/>
      <c r="P317" s="1270"/>
      <c r="Q317" s="1271"/>
      <c r="R317" s="1272"/>
      <c r="S317" s="1273"/>
      <c r="T317" s="1265"/>
    </row>
    <row r="318" spans="1:20" ht="52" hidden="1" customHeight="1" outlineLevel="1">
      <c r="A318" s="233"/>
      <c r="B318" s="1266"/>
      <c r="C318" s="1267"/>
      <c r="D318" s="1268"/>
      <c r="E318" s="1269"/>
      <c r="F318" s="1270"/>
      <c r="G318" s="1271"/>
      <c r="H318" s="1269"/>
      <c r="I318" s="1271"/>
      <c r="J318" s="1269"/>
      <c r="K318" s="1271"/>
      <c r="L318" s="1269"/>
      <c r="M318" s="1271"/>
      <c r="N318" s="1269"/>
      <c r="O318" s="1270"/>
      <c r="P318" s="1270"/>
      <c r="Q318" s="1271"/>
      <c r="R318" s="1272"/>
      <c r="S318" s="1273"/>
      <c r="T318" s="1265"/>
    </row>
    <row r="319" spans="1:20" ht="52" hidden="1" customHeight="1" outlineLevel="1">
      <c r="A319" s="233"/>
      <c r="B319" s="1266"/>
      <c r="C319" s="1267"/>
      <c r="D319" s="1268"/>
      <c r="E319" s="1269"/>
      <c r="F319" s="1270"/>
      <c r="G319" s="1271"/>
      <c r="H319" s="1269"/>
      <c r="I319" s="1271"/>
      <c r="J319" s="1269"/>
      <c r="K319" s="1271"/>
      <c r="L319" s="1269"/>
      <c r="M319" s="1271"/>
      <c r="N319" s="1269"/>
      <c r="O319" s="1270"/>
      <c r="P319" s="1270"/>
      <c r="Q319" s="1271"/>
      <c r="R319" s="1272"/>
      <c r="S319" s="1273"/>
      <c r="T319" s="1265"/>
    </row>
    <row r="320" spans="1:20" ht="52" hidden="1" customHeight="1" outlineLevel="1">
      <c r="A320" s="233"/>
      <c r="B320" s="1269"/>
      <c r="C320" s="1270"/>
      <c r="D320" s="1271"/>
      <c r="E320" s="1269"/>
      <c r="F320" s="1270"/>
      <c r="G320" s="1271"/>
      <c r="H320" s="1269"/>
      <c r="I320" s="1271"/>
      <c r="J320" s="1269"/>
      <c r="K320" s="1271"/>
      <c r="L320" s="1269"/>
      <c r="M320" s="1271"/>
      <c r="N320" s="1269"/>
      <c r="O320" s="1270"/>
      <c r="P320" s="1270"/>
      <c r="Q320" s="1271"/>
      <c r="R320" s="1272"/>
      <c r="S320" s="1273"/>
      <c r="T320" s="1265"/>
    </row>
    <row r="321" spans="1:20" ht="52" hidden="1" customHeight="1" outlineLevel="1">
      <c r="A321" s="233"/>
      <c r="B321" s="1266"/>
      <c r="C321" s="1267"/>
      <c r="D321" s="1268"/>
      <c r="E321" s="1269"/>
      <c r="F321" s="1270"/>
      <c r="G321" s="1271"/>
      <c r="H321" s="1269"/>
      <c r="I321" s="1271"/>
      <c r="J321" s="1269"/>
      <c r="K321" s="1271"/>
      <c r="L321" s="1269"/>
      <c r="M321" s="1271"/>
      <c r="N321" s="1269"/>
      <c r="O321" s="1270"/>
      <c r="P321" s="1270"/>
      <c r="Q321" s="1271"/>
      <c r="R321" s="1272"/>
      <c r="S321" s="1273"/>
      <c r="T321" s="1265"/>
    </row>
    <row r="322" spans="1:20" ht="52" hidden="1" customHeight="1" outlineLevel="1">
      <c r="A322" s="233"/>
      <c r="B322" s="1274" t="s">
        <v>143</v>
      </c>
      <c r="C322" s="1275"/>
      <c r="D322" s="1276"/>
      <c r="E322" s="1269"/>
      <c r="F322" s="1270"/>
      <c r="G322" s="1271"/>
      <c r="H322" s="1269"/>
      <c r="I322" s="1271"/>
      <c r="J322" s="1269"/>
      <c r="K322" s="1271"/>
      <c r="L322" s="1269"/>
      <c r="M322" s="1271"/>
      <c r="N322" s="1269"/>
      <c r="O322" s="1270"/>
      <c r="P322" s="1270"/>
      <c r="Q322" s="1271"/>
      <c r="R322" s="1272"/>
      <c r="S322" s="1273"/>
      <c r="T322" s="1265"/>
    </row>
    <row r="323" spans="1:20" ht="15" hidden="1" customHeight="1" outlineLevel="1">
      <c r="A323" s="233"/>
      <c r="B323" s="241"/>
      <c r="C323" s="242"/>
      <c r="D323" s="242"/>
      <c r="E323" s="242"/>
      <c r="F323" s="243"/>
      <c r="G323" s="243"/>
      <c r="H323" s="243"/>
      <c r="I323" s="243"/>
      <c r="J323" s="243"/>
      <c r="K323" s="244"/>
      <c r="L323" s="244"/>
      <c r="M323" s="241"/>
      <c r="N323" s="442"/>
      <c r="O323" s="442"/>
      <c r="P323" s="442"/>
      <c r="Q323" s="442"/>
      <c r="R323" s="442"/>
      <c r="S323" s="442"/>
      <c r="T323" s="232"/>
    </row>
    <row r="324" spans="1:20" ht="52" hidden="1" customHeight="1" outlineLevel="1">
      <c r="A324" s="204"/>
      <c r="B324" s="245" t="s">
        <v>83</v>
      </c>
      <c r="C324" s="1291" t="s">
        <v>144</v>
      </c>
      <c r="D324" s="1292"/>
      <c r="E324" s="1292"/>
      <c r="F324" s="1292"/>
      <c r="G324" s="1292"/>
      <c r="H324" s="1292"/>
      <c r="I324" s="1293"/>
      <c r="J324" s="1269"/>
      <c r="K324" s="1270"/>
      <c r="L324" s="1270"/>
      <c r="M324" s="1270"/>
      <c r="N324" s="1270"/>
      <c r="O324" s="1270"/>
      <c r="P324" s="1270"/>
      <c r="Q324" s="1270"/>
      <c r="R324" s="1270"/>
      <c r="S324" s="1271"/>
      <c r="T324" s="239"/>
    </row>
    <row r="325" spans="1:20" ht="52" hidden="1" customHeight="1" outlineLevel="1">
      <c r="A325" s="204"/>
      <c r="B325" s="245" t="s">
        <v>84</v>
      </c>
      <c r="C325" s="1291" t="s">
        <v>180</v>
      </c>
      <c r="D325" s="1292"/>
      <c r="E325" s="1292"/>
      <c r="F325" s="1292"/>
      <c r="G325" s="1292"/>
      <c r="H325" s="1292"/>
      <c r="I325" s="1293"/>
      <c r="J325" s="1269"/>
      <c r="K325" s="1270"/>
      <c r="L325" s="1270"/>
      <c r="M325" s="1270"/>
      <c r="N325" s="1270"/>
      <c r="O325" s="1270"/>
      <c r="P325" s="1270"/>
      <c r="Q325" s="1270"/>
      <c r="R325" s="1270"/>
      <c r="S325" s="1271"/>
      <c r="T325" s="239"/>
    </row>
    <row r="326" spans="1:20" ht="52" hidden="1" customHeight="1" outlineLevel="1">
      <c r="A326" s="204"/>
      <c r="B326" s="245" t="s">
        <v>85</v>
      </c>
      <c r="C326" s="1291" t="s">
        <v>181</v>
      </c>
      <c r="D326" s="1292"/>
      <c r="E326" s="1292"/>
      <c r="F326" s="1292"/>
      <c r="G326" s="1292"/>
      <c r="H326" s="1292"/>
      <c r="I326" s="1293"/>
      <c r="J326" s="1269"/>
      <c r="K326" s="1270"/>
      <c r="L326" s="1270"/>
      <c r="M326" s="1270"/>
      <c r="N326" s="1270"/>
      <c r="O326" s="1270"/>
      <c r="P326" s="1270"/>
      <c r="Q326" s="1270"/>
      <c r="R326" s="1270"/>
      <c r="S326" s="1271"/>
      <c r="T326" s="239"/>
    </row>
    <row r="327" spans="1:20" ht="52" hidden="1" customHeight="1" outlineLevel="1">
      <c r="A327" s="204"/>
      <c r="B327" s="245" t="s">
        <v>86</v>
      </c>
      <c r="C327" s="1291" t="s">
        <v>166</v>
      </c>
      <c r="D327" s="1292"/>
      <c r="E327" s="1292"/>
      <c r="F327" s="1292"/>
      <c r="G327" s="1292"/>
      <c r="H327" s="1292"/>
      <c r="I327" s="1293"/>
      <c r="J327" s="1269"/>
      <c r="K327" s="1270"/>
      <c r="L327" s="1270"/>
      <c r="M327" s="1270"/>
      <c r="N327" s="1270"/>
      <c r="O327" s="1270"/>
      <c r="P327" s="1270"/>
      <c r="Q327" s="1270"/>
      <c r="R327" s="1270"/>
      <c r="S327" s="1271"/>
      <c r="T327" s="239"/>
    </row>
    <row r="328" spans="1:20" ht="52" hidden="1" customHeight="1" outlineLevel="1">
      <c r="A328" s="204"/>
      <c r="B328" s="245" t="s">
        <v>505</v>
      </c>
      <c r="C328" s="1291" t="s">
        <v>167</v>
      </c>
      <c r="D328" s="1292"/>
      <c r="E328" s="1292"/>
      <c r="F328" s="1292"/>
      <c r="G328" s="1292"/>
      <c r="H328" s="1292"/>
      <c r="I328" s="1293"/>
      <c r="J328" s="1269"/>
      <c r="K328" s="1270"/>
      <c r="L328" s="1270"/>
      <c r="M328" s="1270"/>
      <c r="N328" s="1270"/>
      <c r="O328" s="1270"/>
      <c r="P328" s="1270"/>
      <c r="Q328" s="1270"/>
      <c r="R328" s="1270"/>
      <c r="S328" s="1271"/>
      <c r="T328" s="239"/>
    </row>
    <row r="329" spans="1:20" ht="52" hidden="1" customHeight="1" outlineLevel="1">
      <c r="A329" s="204"/>
      <c r="B329" s="245" t="s">
        <v>506</v>
      </c>
      <c r="C329" s="1291" t="s">
        <v>168</v>
      </c>
      <c r="D329" s="1292"/>
      <c r="E329" s="1292"/>
      <c r="F329" s="1292"/>
      <c r="G329" s="1292"/>
      <c r="H329" s="1292"/>
      <c r="I329" s="1293"/>
      <c r="J329" s="1269"/>
      <c r="K329" s="1270"/>
      <c r="L329" s="1270"/>
      <c r="M329" s="1270"/>
      <c r="N329" s="1270"/>
      <c r="O329" s="1270"/>
      <c r="P329" s="1270"/>
      <c r="Q329" s="1270"/>
      <c r="R329" s="1270"/>
      <c r="S329" s="1271"/>
      <c r="T329" s="239"/>
    </row>
    <row r="330" spans="1:20" ht="52" hidden="1" customHeight="1" outlineLevel="1">
      <c r="A330" s="204"/>
      <c r="B330" s="245" t="s">
        <v>507</v>
      </c>
      <c r="C330" s="1291" t="s">
        <v>169</v>
      </c>
      <c r="D330" s="1292"/>
      <c r="E330" s="1292"/>
      <c r="F330" s="1292"/>
      <c r="G330" s="1292"/>
      <c r="H330" s="1292"/>
      <c r="I330" s="1293"/>
      <c r="J330" s="1269"/>
      <c r="K330" s="1270"/>
      <c r="L330" s="1270"/>
      <c r="M330" s="1270"/>
      <c r="N330" s="1270"/>
      <c r="O330" s="1270"/>
      <c r="P330" s="1270"/>
      <c r="Q330" s="1270"/>
      <c r="R330" s="1270"/>
      <c r="S330" s="1271"/>
      <c r="T330" s="239"/>
    </row>
    <row r="331" spans="1:20" ht="16" hidden="1" customHeight="1" outlineLevel="1">
      <c r="A331" s="204"/>
      <c r="B331" s="235"/>
      <c r="C331" s="235"/>
      <c r="D331" s="235"/>
      <c r="E331" s="235"/>
      <c r="F331" s="235"/>
      <c r="G331" s="235"/>
      <c r="H331" s="235"/>
      <c r="I331" s="235"/>
      <c r="J331" s="234"/>
      <c r="K331" s="234"/>
      <c r="L331" s="234"/>
      <c r="M331" s="234"/>
      <c r="N331" s="234"/>
      <c r="O331" s="234"/>
      <c r="P331" s="234"/>
      <c r="Q331" s="234"/>
      <c r="R331" s="234"/>
      <c r="S331" s="234"/>
      <c r="T331" s="239"/>
    </row>
    <row r="332" spans="1:20" ht="15" collapsed="1">
      <c r="A332" s="1290"/>
      <c r="B332" s="1290"/>
      <c r="C332" s="1290"/>
      <c r="D332" s="1290"/>
      <c r="E332" s="1290"/>
      <c r="F332" s="1290"/>
      <c r="G332" s="1290"/>
      <c r="H332" s="1290"/>
      <c r="I332" s="1290"/>
      <c r="J332" s="1290"/>
      <c r="K332" s="1290"/>
      <c r="L332" s="1290"/>
      <c r="M332" s="1290"/>
      <c r="N332" s="1290"/>
      <c r="O332" s="1290"/>
      <c r="P332" s="1290"/>
      <c r="Q332" s="1290"/>
      <c r="R332" s="1290"/>
      <c r="S332" s="1290"/>
      <c r="T332" s="1290"/>
    </row>
    <row r="333" spans="1:20" ht="69" customHeight="1">
      <c r="A333" s="659" t="s">
        <v>513</v>
      </c>
      <c r="B333" s="1294" t="s">
        <v>838</v>
      </c>
      <c r="C333" s="1294"/>
      <c r="D333" s="1294"/>
      <c r="E333" s="1294"/>
      <c r="F333" s="1294"/>
      <c r="G333" s="1295"/>
      <c r="H333" s="1295"/>
      <c r="I333" s="1295"/>
      <c r="J333" s="1295"/>
      <c r="K333" s="1295"/>
      <c r="L333" s="1295"/>
      <c r="M333" s="1296" t="s">
        <v>147</v>
      </c>
      <c r="N333" s="1296"/>
      <c r="O333" s="1296"/>
      <c r="P333" s="1296"/>
      <c r="Q333" s="1296"/>
      <c r="R333" s="1296"/>
      <c r="S333" s="1296"/>
      <c r="T333" s="1296"/>
    </row>
    <row r="334" spans="1:20" ht="27" customHeight="1">
      <c r="A334" s="1250" t="s">
        <v>674</v>
      </c>
      <c r="B334" s="1250"/>
      <c r="C334" s="1250"/>
      <c r="D334" s="1250"/>
      <c r="E334" s="1250"/>
      <c r="F334" s="1250"/>
      <c r="G334" s="1250"/>
      <c r="H334" s="1250"/>
      <c r="I334" s="1250"/>
      <c r="J334" s="1250"/>
      <c r="K334" s="1250"/>
      <c r="L334" s="1250"/>
      <c r="M334" s="1250"/>
      <c r="N334" s="1250"/>
      <c r="O334" s="1250"/>
      <c r="P334" s="1250"/>
      <c r="Q334" s="1250"/>
      <c r="R334" s="1250"/>
      <c r="S334" s="1250"/>
      <c r="T334" s="1250"/>
    </row>
    <row r="335" spans="1:20" ht="15">
      <c r="A335" s="233"/>
      <c r="B335" s="234"/>
      <c r="C335" s="233"/>
      <c r="D335" s="233"/>
      <c r="E335" s="233"/>
      <c r="F335" s="235"/>
      <c r="G335" s="235"/>
      <c r="H335" s="235"/>
      <c r="I335" s="235"/>
      <c r="J335" s="235"/>
      <c r="K335" s="234"/>
      <c r="L335" s="234"/>
      <c r="M335" s="234"/>
      <c r="N335" s="232"/>
      <c r="O335" s="232"/>
      <c r="P335" s="232"/>
      <c r="Q335" s="232"/>
      <c r="R335" s="232"/>
      <c r="S335" s="232"/>
      <c r="T335" s="232"/>
    </row>
    <row r="336" spans="1:20" ht="52" hidden="1" customHeight="1" outlineLevel="1">
      <c r="A336" s="233"/>
      <c r="B336" s="1251" t="s">
        <v>136</v>
      </c>
      <c r="C336" s="1252"/>
      <c r="D336" s="1253"/>
      <c r="E336" s="1257"/>
      <c r="F336" s="1258"/>
      <c r="G336" s="1258"/>
      <c r="H336" s="1258"/>
      <c r="I336" s="1258"/>
      <c r="J336" s="1258"/>
      <c r="K336" s="1258"/>
      <c r="L336" s="1258"/>
      <c r="M336" s="1258"/>
      <c r="N336" s="1258"/>
      <c r="O336" s="1258"/>
      <c r="P336" s="1258"/>
      <c r="Q336" s="1259"/>
      <c r="R336" s="1263" t="s">
        <v>56</v>
      </c>
      <c r="S336" s="1264"/>
      <c r="T336" s="232"/>
    </row>
    <row r="337" spans="1:20" ht="52" hidden="1" customHeight="1" outlineLevel="1">
      <c r="A337" s="233"/>
      <c r="B337" s="1254"/>
      <c r="C337" s="1255"/>
      <c r="D337" s="1256"/>
      <c r="E337" s="1260"/>
      <c r="F337" s="1261"/>
      <c r="G337" s="1261"/>
      <c r="H337" s="1261"/>
      <c r="I337" s="1261"/>
      <c r="J337" s="1261"/>
      <c r="K337" s="1261"/>
      <c r="L337" s="1261"/>
      <c r="M337" s="1261"/>
      <c r="N337" s="1261"/>
      <c r="O337" s="1261"/>
      <c r="P337" s="1261"/>
      <c r="Q337" s="1262"/>
      <c r="R337" s="1285">
        <f>SUM(R340:R345)</f>
        <v>0</v>
      </c>
      <c r="S337" s="1286"/>
      <c r="T337" s="232"/>
    </row>
    <row r="338" spans="1:20" ht="15" hidden="1" customHeight="1" outlineLevel="1">
      <c r="A338" s="233"/>
      <c r="B338" s="241"/>
      <c r="C338" s="242"/>
      <c r="D338" s="242"/>
      <c r="E338" s="242"/>
      <c r="F338" s="243"/>
      <c r="G338" s="243"/>
      <c r="H338" s="243"/>
      <c r="I338" s="243"/>
      <c r="J338" s="243"/>
      <c r="K338" s="241"/>
      <c r="L338" s="241"/>
      <c r="M338" s="241"/>
      <c r="N338" s="442"/>
      <c r="O338" s="442"/>
      <c r="P338" s="442"/>
      <c r="Q338" s="442"/>
      <c r="R338" s="442"/>
      <c r="S338" s="442"/>
      <c r="T338" s="232"/>
    </row>
    <row r="339" spans="1:20" ht="52" hidden="1" customHeight="1" outlineLevel="1">
      <c r="A339" s="233"/>
      <c r="B339" s="1287" t="s">
        <v>182</v>
      </c>
      <c r="C339" s="1288"/>
      <c r="D339" s="1289"/>
      <c r="E339" s="1287" t="s">
        <v>138</v>
      </c>
      <c r="F339" s="1288"/>
      <c r="G339" s="1289"/>
      <c r="H339" s="1287" t="s">
        <v>139</v>
      </c>
      <c r="I339" s="1289"/>
      <c r="J339" s="1287" t="s">
        <v>140</v>
      </c>
      <c r="K339" s="1289"/>
      <c r="L339" s="1287" t="s">
        <v>141</v>
      </c>
      <c r="M339" s="1289"/>
      <c r="N339" s="1287" t="s">
        <v>142</v>
      </c>
      <c r="O339" s="1288"/>
      <c r="P339" s="1288"/>
      <c r="Q339" s="1289"/>
      <c r="R339" s="1287" t="s">
        <v>93</v>
      </c>
      <c r="S339" s="1289"/>
      <c r="T339" s="236"/>
    </row>
    <row r="340" spans="1:20" ht="52" hidden="1" customHeight="1" outlineLevel="1">
      <c r="A340" s="233"/>
      <c r="B340" s="1266"/>
      <c r="C340" s="1267"/>
      <c r="D340" s="1268"/>
      <c r="E340" s="1269"/>
      <c r="F340" s="1270"/>
      <c r="G340" s="1271"/>
      <c r="H340" s="1269"/>
      <c r="I340" s="1271"/>
      <c r="J340" s="1269"/>
      <c r="K340" s="1271"/>
      <c r="L340" s="1269"/>
      <c r="M340" s="1271"/>
      <c r="N340" s="1269"/>
      <c r="O340" s="1270"/>
      <c r="P340" s="1270"/>
      <c r="Q340" s="1271"/>
      <c r="R340" s="1272"/>
      <c r="S340" s="1273"/>
      <c r="T340" s="1265"/>
    </row>
    <row r="341" spans="1:20" ht="52" hidden="1" customHeight="1" outlineLevel="1">
      <c r="A341" s="233"/>
      <c r="B341" s="1266"/>
      <c r="C341" s="1267"/>
      <c r="D341" s="1268"/>
      <c r="E341" s="1269"/>
      <c r="F341" s="1270"/>
      <c r="G341" s="1271"/>
      <c r="H341" s="1269"/>
      <c r="I341" s="1271"/>
      <c r="J341" s="1269"/>
      <c r="K341" s="1271"/>
      <c r="L341" s="1269"/>
      <c r="M341" s="1271"/>
      <c r="N341" s="1269"/>
      <c r="O341" s="1270"/>
      <c r="P341" s="1270"/>
      <c r="Q341" s="1271"/>
      <c r="R341" s="1272"/>
      <c r="S341" s="1273"/>
      <c r="T341" s="1265"/>
    </row>
    <row r="342" spans="1:20" ht="52" hidden="1" customHeight="1" outlineLevel="1">
      <c r="A342" s="233"/>
      <c r="B342" s="1266"/>
      <c r="C342" s="1267"/>
      <c r="D342" s="1268"/>
      <c r="E342" s="1269"/>
      <c r="F342" s="1270"/>
      <c r="G342" s="1271"/>
      <c r="H342" s="1269"/>
      <c r="I342" s="1271"/>
      <c r="J342" s="1269"/>
      <c r="K342" s="1271"/>
      <c r="L342" s="1269"/>
      <c r="M342" s="1271"/>
      <c r="N342" s="1269"/>
      <c r="O342" s="1270"/>
      <c r="P342" s="1270"/>
      <c r="Q342" s="1271"/>
      <c r="R342" s="1272"/>
      <c r="S342" s="1273"/>
      <c r="T342" s="1265"/>
    </row>
    <row r="343" spans="1:20" ht="52" hidden="1" customHeight="1" outlineLevel="1">
      <c r="A343" s="233"/>
      <c r="B343" s="1269"/>
      <c r="C343" s="1270"/>
      <c r="D343" s="1271"/>
      <c r="E343" s="1269"/>
      <c r="F343" s="1270"/>
      <c r="G343" s="1271"/>
      <c r="H343" s="1269"/>
      <c r="I343" s="1271"/>
      <c r="J343" s="1269"/>
      <c r="K343" s="1271"/>
      <c r="L343" s="1269"/>
      <c r="M343" s="1271"/>
      <c r="N343" s="1269"/>
      <c r="O343" s="1270"/>
      <c r="P343" s="1270"/>
      <c r="Q343" s="1271"/>
      <c r="R343" s="1272"/>
      <c r="S343" s="1273"/>
      <c r="T343" s="1265"/>
    </row>
    <row r="344" spans="1:20" ht="52" hidden="1" customHeight="1" outlineLevel="1">
      <c r="A344" s="233"/>
      <c r="B344" s="1266"/>
      <c r="C344" s="1267"/>
      <c r="D344" s="1268"/>
      <c r="E344" s="1269"/>
      <c r="F344" s="1270"/>
      <c r="G344" s="1271"/>
      <c r="H344" s="1269"/>
      <c r="I344" s="1271"/>
      <c r="J344" s="1269"/>
      <c r="K344" s="1271"/>
      <c r="L344" s="1269"/>
      <c r="M344" s="1271"/>
      <c r="N344" s="1269"/>
      <c r="O344" s="1270"/>
      <c r="P344" s="1270"/>
      <c r="Q344" s="1271"/>
      <c r="R344" s="1272"/>
      <c r="S344" s="1273"/>
      <c r="T344" s="1265"/>
    </row>
    <row r="345" spans="1:20" ht="52" hidden="1" customHeight="1" outlineLevel="1">
      <c r="A345" s="233"/>
      <c r="B345" s="1274" t="s">
        <v>143</v>
      </c>
      <c r="C345" s="1275"/>
      <c r="D345" s="1276"/>
      <c r="E345" s="1269"/>
      <c r="F345" s="1270"/>
      <c r="G345" s="1271"/>
      <c r="H345" s="1269"/>
      <c r="I345" s="1271"/>
      <c r="J345" s="1269"/>
      <c r="K345" s="1271"/>
      <c r="L345" s="1269"/>
      <c r="M345" s="1271"/>
      <c r="N345" s="1269"/>
      <c r="O345" s="1270"/>
      <c r="P345" s="1270"/>
      <c r="Q345" s="1271"/>
      <c r="R345" s="1272"/>
      <c r="S345" s="1273"/>
      <c r="T345" s="1265"/>
    </row>
    <row r="346" spans="1:20" ht="15" hidden="1" customHeight="1" outlineLevel="1">
      <c r="A346" s="233"/>
      <c r="B346" s="241"/>
      <c r="C346" s="242"/>
      <c r="D346" s="242"/>
      <c r="E346" s="242"/>
      <c r="F346" s="243"/>
      <c r="G346" s="243"/>
      <c r="H346" s="243"/>
      <c r="I346" s="243"/>
      <c r="J346" s="243"/>
      <c r="K346" s="244"/>
      <c r="L346" s="244"/>
      <c r="M346" s="241"/>
      <c r="N346" s="442"/>
      <c r="O346" s="442"/>
      <c r="P346" s="442"/>
      <c r="Q346" s="442"/>
      <c r="R346" s="442"/>
      <c r="S346" s="442"/>
      <c r="T346" s="232"/>
    </row>
    <row r="347" spans="1:20" ht="52" hidden="1" customHeight="1" outlineLevel="1">
      <c r="A347" s="204"/>
      <c r="B347" s="245" t="s">
        <v>83</v>
      </c>
      <c r="C347" s="1291" t="s">
        <v>144</v>
      </c>
      <c r="D347" s="1292"/>
      <c r="E347" s="1292"/>
      <c r="F347" s="1292"/>
      <c r="G347" s="1292"/>
      <c r="H347" s="1292"/>
      <c r="I347" s="1293"/>
      <c r="J347" s="1269"/>
      <c r="K347" s="1270"/>
      <c r="L347" s="1270"/>
      <c r="M347" s="1270"/>
      <c r="N347" s="1270"/>
      <c r="O347" s="1270"/>
      <c r="P347" s="1270"/>
      <c r="Q347" s="1270"/>
      <c r="R347" s="1270"/>
      <c r="S347" s="1271"/>
      <c r="T347" s="239"/>
    </row>
    <row r="348" spans="1:20" ht="52" hidden="1" customHeight="1" outlineLevel="1">
      <c r="A348" s="204"/>
      <c r="B348" s="245" t="s">
        <v>84</v>
      </c>
      <c r="C348" s="1291" t="s">
        <v>183</v>
      </c>
      <c r="D348" s="1292"/>
      <c r="E348" s="1292"/>
      <c r="F348" s="1292"/>
      <c r="G348" s="1292"/>
      <c r="H348" s="1292"/>
      <c r="I348" s="1293"/>
      <c r="J348" s="1269"/>
      <c r="K348" s="1270"/>
      <c r="L348" s="1270"/>
      <c r="M348" s="1270"/>
      <c r="N348" s="1270"/>
      <c r="O348" s="1270"/>
      <c r="P348" s="1270"/>
      <c r="Q348" s="1270"/>
      <c r="R348" s="1270"/>
      <c r="S348" s="1271"/>
      <c r="T348" s="239"/>
    </row>
    <row r="349" spans="1:20" ht="52" hidden="1" customHeight="1" outlineLevel="1">
      <c r="A349" s="204"/>
      <c r="B349" s="245" t="s">
        <v>85</v>
      </c>
      <c r="C349" s="1291" t="s">
        <v>184</v>
      </c>
      <c r="D349" s="1292"/>
      <c r="E349" s="1292"/>
      <c r="F349" s="1292"/>
      <c r="G349" s="1292"/>
      <c r="H349" s="1292"/>
      <c r="I349" s="1293"/>
      <c r="J349" s="1269"/>
      <c r="K349" s="1270"/>
      <c r="L349" s="1270"/>
      <c r="M349" s="1270"/>
      <c r="N349" s="1270"/>
      <c r="O349" s="1270"/>
      <c r="P349" s="1270"/>
      <c r="Q349" s="1270"/>
      <c r="R349" s="1270"/>
      <c r="S349" s="1271"/>
      <c r="T349" s="239"/>
    </row>
    <row r="350" spans="1:20" ht="52" hidden="1" customHeight="1" outlineLevel="1">
      <c r="A350" s="204"/>
      <c r="B350" s="245" t="s">
        <v>86</v>
      </c>
      <c r="C350" s="1291" t="s">
        <v>185</v>
      </c>
      <c r="D350" s="1292"/>
      <c r="E350" s="1292"/>
      <c r="F350" s="1292"/>
      <c r="G350" s="1292"/>
      <c r="H350" s="1292"/>
      <c r="I350" s="1293"/>
      <c r="J350" s="1269"/>
      <c r="K350" s="1270"/>
      <c r="L350" s="1270"/>
      <c r="M350" s="1270"/>
      <c r="N350" s="1270"/>
      <c r="O350" s="1270"/>
      <c r="P350" s="1270"/>
      <c r="Q350" s="1270"/>
      <c r="R350" s="1270"/>
      <c r="S350" s="1271"/>
      <c r="T350" s="239"/>
    </row>
    <row r="351" spans="1:20" ht="52" hidden="1" customHeight="1" outlineLevel="1">
      <c r="A351" s="204"/>
      <c r="B351" s="245" t="s">
        <v>505</v>
      </c>
      <c r="C351" s="1291" t="s">
        <v>186</v>
      </c>
      <c r="D351" s="1292"/>
      <c r="E351" s="1292"/>
      <c r="F351" s="1292"/>
      <c r="G351" s="1292"/>
      <c r="H351" s="1292"/>
      <c r="I351" s="1293"/>
      <c r="J351" s="1269"/>
      <c r="K351" s="1270"/>
      <c r="L351" s="1270"/>
      <c r="M351" s="1270"/>
      <c r="N351" s="1270"/>
      <c r="O351" s="1270"/>
      <c r="P351" s="1270"/>
      <c r="Q351" s="1270"/>
      <c r="R351" s="1270"/>
      <c r="S351" s="1271"/>
      <c r="T351" s="239"/>
    </row>
    <row r="352" spans="1:20" ht="16" hidden="1" customHeight="1" outlineLevel="1">
      <c r="A352" s="204"/>
      <c r="B352" s="235"/>
      <c r="C352" s="235"/>
      <c r="D352" s="235"/>
      <c r="E352" s="235"/>
      <c r="F352" s="235"/>
      <c r="G352" s="235"/>
      <c r="H352" s="235"/>
      <c r="I352" s="235"/>
      <c r="J352" s="234"/>
      <c r="K352" s="234"/>
      <c r="L352" s="234"/>
      <c r="M352" s="234"/>
      <c r="N352" s="234"/>
      <c r="O352" s="234"/>
      <c r="P352" s="234"/>
      <c r="Q352" s="234"/>
      <c r="R352" s="234"/>
      <c r="S352" s="234"/>
      <c r="T352" s="239"/>
    </row>
    <row r="353" spans="1:20" ht="15" collapsed="1">
      <c r="A353" s="1290"/>
      <c r="B353" s="1290"/>
      <c r="C353" s="1290"/>
      <c r="D353" s="1290"/>
      <c r="E353" s="1290"/>
      <c r="F353" s="1290"/>
      <c r="G353" s="1290"/>
      <c r="H353" s="1290"/>
      <c r="I353" s="1290"/>
      <c r="J353" s="1290"/>
      <c r="K353" s="1290"/>
      <c r="L353" s="1290"/>
      <c r="M353" s="1290"/>
      <c r="N353" s="1290"/>
      <c r="O353" s="1290"/>
      <c r="P353" s="1290"/>
      <c r="Q353" s="1290"/>
      <c r="R353" s="1290"/>
      <c r="S353" s="1290"/>
      <c r="T353" s="1290"/>
    </row>
    <row r="354" spans="1:20" ht="52" customHeight="1">
      <c r="A354" s="1448" t="s">
        <v>1009</v>
      </c>
      <c r="B354" s="1449"/>
      <c r="C354" s="1449"/>
      <c r="D354" s="1449"/>
      <c r="E354" s="1449"/>
      <c r="F354" s="1449"/>
      <c r="G354" s="1449"/>
      <c r="H354" s="1449"/>
      <c r="I354" s="1449"/>
      <c r="J354" s="1449"/>
      <c r="K354" s="1449"/>
      <c r="L354" s="1449"/>
      <c r="M354" s="1449"/>
      <c r="N354" s="1449"/>
      <c r="O354" s="1449"/>
      <c r="P354" s="1449"/>
      <c r="Q354" s="1449"/>
      <c r="R354" s="1449"/>
      <c r="S354" s="1449"/>
      <c r="T354" s="1449"/>
    </row>
    <row r="355" spans="1:20" ht="64" customHeight="1">
      <c r="A355" s="246" t="s">
        <v>514</v>
      </c>
      <c r="B355" s="1452" t="s">
        <v>839</v>
      </c>
      <c r="C355" s="1452"/>
      <c r="D355" s="1452"/>
      <c r="E355" s="1452"/>
      <c r="F355" s="1452"/>
      <c r="G355" s="1453"/>
      <c r="H355" s="1453"/>
      <c r="I355" s="1453"/>
      <c r="J355" s="1453"/>
      <c r="K355" s="1453"/>
      <c r="L355" s="1453"/>
      <c r="M355" s="1443" t="s">
        <v>291</v>
      </c>
      <c r="N355" s="1443"/>
      <c r="O355" s="1443"/>
      <c r="P355" s="1443"/>
      <c r="Q355" s="1443"/>
      <c r="R355" s="1443"/>
      <c r="S355" s="1443"/>
      <c r="T355" s="1443"/>
    </row>
    <row r="356" spans="1:20" ht="77" customHeight="1">
      <c r="A356" s="246" t="s">
        <v>516</v>
      </c>
      <c r="B356" s="1444" t="s">
        <v>840</v>
      </c>
      <c r="C356" s="1444"/>
      <c r="D356" s="1444"/>
      <c r="E356" s="1444"/>
      <c r="F356" s="1445"/>
      <c r="G356" s="1446"/>
      <c r="H356" s="1447"/>
      <c r="I356" s="1447"/>
      <c r="J356" s="1447"/>
      <c r="K356" s="1447"/>
      <c r="L356" s="1447"/>
      <c r="M356" s="1194" t="s">
        <v>292</v>
      </c>
      <c r="N356" s="1194"/>
      <c r="O356" s="1194"/>
      <c r="P356" s="1194"/>
      <c r="Q356" s="1194"/>
      <c r="R356" s="1194"/>
      <c r="S356" s="1194"/>
      <c r="T356" s="1194"/>
    </row>
    <row r="357" spans="1:20" ht="59" customHeight="1">
      <c r="A357" s="246" t="s">
        <v>515</v>
      </c>
      <c r="B357" s="1227" t="s">
        <v>187</v>
      </c>
      <c r="C357" s="1227"/>
      <c r="D357" s="1227"/>
      <c r="E357" s="1227"/>
      <c r="F357" s="1228"/>
      <c r="G357" s="1229"/>
      <c r="H357" s="1230"/>
      <c r="I357" s="1230"/>
      <c r="J357" s="1230"/>
      <c r="K357" s="1230"/>
      <c r="L357" s="1230"/>
      <c r="M357" s="1194" t="s">
        <v>293</v>
      </c>
      <c r="N357" s="1194"/>
      <c r="O357" s="1194"/>
      <c r="P357" s="1194"/>
      <c r="Q357" s="1194"/>
      <c r="R357" s="1194"/>
      <c r="S357" s="1194"/>
      <c r="T357" s="1194"/>
    </row>
    <row r="358" spans="1:20" ht="16">
      <c r="A358" s="209"/>
      <c r="B358" s="1450"/>
      <c r="C358" s="1450"/>
      <c r="D358" s="1450"/>
      <c r="E358" s="1450"/>
      <c r="F358" s="1451"/>
      <c r="G358" s="1432"/>
      <c r="H358" s="1433"/>
      <c r="I358" s="1433"/>
      <c r="J358" s="1433"/>
      <c r="K358" s="1433"/>
      <c r="L358" s="1433"/>
      <c r="M358" s="1434"/>
      <c r="N358" s="1434"/>
      <c r="O358" s="1434"/>
      <c r="P358" s="1434"/>
      <c r="Q358" s="1434"/>
      <c r="R358" s="1434"/>
      <c r="S358" s="1434"/>
      <c r="T358" s="1434"/>
    </row>
    <row r="359" spans="1:20" ht="16">
      <c r="A359" s="209"/>
      <c r="B359" s="247"/>
      <c r="C359" s="443"/>
      <c r="D359" s="443"/>
      <c r="E359" s="443"/>
      <c r="F359" s="443"/>
      <c r="G359" s="444"/>
      <c r="H359" s="445"/>
      <c r="I359" s="445"/>
      <c r="J359" s="445"/>
      <c r="K359" s="445"/>
      <c r="L359" s="445"/>
      <c r="M359" s="446"/>
      <c r="N359" s="447"/>
      <c r="O359" s="447"/>
      <c r="P359" s="447"/>
      <c r="Q359" s="447"/>
      <c r="R359" s="447"/>
      <c r="S359" s="447"/>
      <c r="T359" s="447"/>
    </row>
    <row r="360" spans="1:20" ht="38" customHeight="1">
      <c r="A360" s="1339" t="s">
        <v>888</v>
      </c>
      <c r="B360" s="1339"/>
      <c r="C360" s="1339"/>
      <c r="D360" s="1339"/>
      <c r="E360" s="1339"/>
      <c r="F360" s="1339"/>
      <c r="G360" s="1339"/>
      <c r="H360" s="1339"/>
      <c r="I360" s="1339"/>
      <c r="J360" s="1339"/>
      <c r="K360" s="1339"/>
      <c r="L360" s="1339"/>
      <c r="M360" s="1339"/>
      <c r="N360" s="1339"/>
      <c r="O360" s="1339"/>
      <c r="P360" s="1339"/>
      <c r="Q360" s="1339"/>
      <c r="R360" s="1339"/>
      <c r="S360" s="1339"/>
      <c r="T360" s="1339"/>
    </row>
    <row r="361" spans="1:20" ht="19" hidden="1" customHeight="1" outlineLevel="1" thickTop="1">
      <c r="A361" s="1435" t="s">
        <v>111</v>
      </c>
      <c r="B361" s="1435"/>
      <c r="C361" s="1435"/>
      <c r="D361" s="1435"/>
      <c r="E361" s="1435"/>
      <c r="F361" s="1435"/>
      <c r="G361" s="1435"/>
      <c r="H361" s="1435"/>
      <c r="I361" s="1435"/>
      <c r="J361" s="1435"/>
      <c r="K361" s="1435"/>
      <c r="L361" s="1435"/>
      <c r="M361" s="1435"/>
      <c r="N361" s="1435"/>
      <c r="O361" s="1435"/>
      <c r="P361" s="1435"/>
      <c r="Q361" s="1435"/>
      <c r="R361" s="1435"/>
      <c r="S361" s="1435"/>
      <c r="T361" s="1435"/>
    </row>
    <row r="362" spans="1:20" ht="52" hidden="1" customHeight="1" outlineLevel="1">
      <c r="A362" s="448" t="s">
        <v>517</v>
      </c>
      <c r="B362" s="1340" t="s">
        <v>277</v>
      </c>
      <c r="C362" s="1340"/>
      <c r="D362" s="1340"/>
      <c r="E362" s="1340"/>
      <c r="F362" s="1340"/>
      <c r="G362" s="1341"/>
      <c r="H362" s="1341"/>
      <c r="I362" s="1341"/>
      <c r="J362" s="1341"/>
      <c r="K362" s="1341"/>
      <c r="L362" s="1341"/>
      <c r="M362" s="1436" t="s">
        <v>112</v>
      </c>
      <c r="N362" s="1436"/>
      <c r="O362" s="1436"/>
      <c r="P362" s="1436"/>
      <c r="Q362" s="1436"/>
      <c r="R362" s="1436"/>
      <c r="S362" s="1436"/>
      <c r="T362" s="1436"/>
    </row>
    <row r="363" spans="1:20" ht="52" hidden="1" customHeight="1" outlineLevel="1">
      <c r="A363" s="1551" t="s">
        <v>518</v>
      </c>
      <c r="B363" s="1438" t="s">
        <v>753</v>
      </c>
      <c r="C363" s="1438"/>
      <c r="D363" s="1438"/>
      <c r="E363" s="1438"/>
      <c r="F363" s="1438"/>
      <c r="G363" s="347" t="s">
        <v>55</v>
      </c>
      <c r="H363" s="1439" t="s">
        <v>113</v>
      </c>
      <c r="I363" s="1440"/>
      <c r="J363" s="1440"/>
      <c r="K363" s="1440"/>
      <c r="L363" s="1440"/>
      <c r="M363" s="1437"/>
      <c r="N363" s="1437"/>
      <c r="O363" s="1437"/>
      <c r="P363" s="1437"/>
      <c r="Q363" s="1437"/>
      <c r="R363" s="1437"/>
      <c r="S363" s="1437"/>
      <c r="T363" s="1437"/>
    </row>
    <row r="364" spans="1:20" ht="52" hidden="1" customHeight="1" outlineLevel="1">
      <c r="A364" s="1552"/>
      <c r="B364" s="1342"/>
      <c r="C364" s="1342"/>
      <c r="D364" s="1342"/>
      <c r="E364" s="1342"/>
      <c r="F364" s="1342"/>
      <c r="G364" s="349"/>
      <c r="H364" s="1441"/>
      <c r="I364" s="1442"/>
      <c r="J364" s="1442"/>
      <c r="K364" s="1442"/>
      <c r="L364" s="1442"/>
      <c r="M364" s="1344"/>
      <c r="N364" s="1344"/>
      <c r="O364" s="1344"/>
      <c r="P364" s="1344"/>
      <c r="Q364" s="1344"/>
      <c r="R364" s="1344"/>
      <c r="S364" s="1344"/>
      <c r="T364" s="1344"/>
    </row>
    <row r="365" spans="1:20" ht="105" hidden="1" customHeight="1" outlineLevel="1">
      <c r="A365" s="343" t="s">
        <v>519</v>
      </c>
      <c r="B365" s="1340" t="s">
        <v>278</v>
      </c>
      <c r="C365" s="1340"/>
      <c r="D365" s="1340"/>
      <c r="E365" s="1340"/>
      <c r="F365" s="1340"/>
      <c r="G365" s="1341"/>
      <c r="H365" s="1341"/>
      <c r="I365" s="1341"/>
      <c r="J365" s="1341"/>
      <c r="K365" s="1341"/>
      <c r="L365" s="1341"/>
      <c r="M365" s="1424" t="s">
        <v>752</v>
      </c>
      <c r="N365" s="1424"/>
      <c r="O365" s="1424"/>
      <c r="P365" s="1424"/>
      <c r="Q365" s="1424"/>
      <c r="R365" s="1424"/>
      <c r="S365" s="1424"/>
      <c r="T365" s="1424"/>
    </row>
    <row r="366" spans="1:20" ht="52" hidden="1" customHeight="1" outlineLevel="1">
      <c r="A366" s="348" t="s">
        <v>520</v>
      </c>
      <c r="B366" s="1342" t="s">
        <v>279</v>
      </c>
      <c r="C366" s="1342"/>
      <c r="D366" s="1342"/>
      <c r="E366" s="1342"/>
      <c r="F366" s="1342"/>
      <c r="G366" s="1343"/>
      <c r="H366" s="1343"/>
      <c r="I366" s="1343"/>
      <c r="J366" s="1343"/>
      <c r="K366" s="1343"/>
      <c r="L366" s="1343"/>
      <c r="M366" s="1424" t="s">
        <v>276</v>
      </c>
      <c r="N366" s="1424"/>
      <c r="O366" s="1424"/>
      <c r="P366" s="1424"/>
      <c r="Q366" s="1424"/>
      <c r="R366" s="1424"/>
      <c r="S366" s="1424"/>
      <c r="T366" s="1424"/>
    </row>
    <row r="367" spans="1:20" ht="18" hidden="1" outlineLevel="1">
      <c r="A367" s="1425" t="s">
        <v>115</v>
      </c>
      <c r="B367" s="1425"/>
      <c r="C367" s="1425"/>
      <c r="D367" s="1425"/>
      <c r="E367" s="1425"/>
      <c r="F367" s="1425"/>
      <c r="G367" s="1425"/>
      <c r="H367" s="1425"/>
      <c r="I367" s="1425"/>
      <c r="J367" s="1425"/>
      <c r="K367" s="1425"/>
      <c r="L367" s="1425"/>
      <c r="M367" s="1425"/>
      <c r="N367" s="1425"/>
      <c r="O367" s="1425"/>
      <c r="P367" s="1425"/>
      <c r="Q367" s="1425"/>
      <c r="R367" s="1425"/>
      <c r="S367" s="1425"/>
      <c r="T367" s="1425"/>
    </row>
    <row r="368" spans="1:20" ht="52" hidden="1" customHeight="1" outlineLevel="1">
      <c r="A368" s="350"/>
      <c r="B368" s="1426" t="s">
        <v>55</v>
      </c>
      <c r="C368" s="1427"/>
      <c r="D368" s="223" t="s">
        <v>116</v>
      </c>
      <c r="E368" s="223" t="s">
        <v>117</v>
      </c>
      <c r="F368" s="223" t="s">
        <v>118</v>
      </c>
      <c r="G368" s="223" t="s">
        <v>119</v>
      </c>
      <c r="H368" s="1426" t="s">
        <v>128</v>
      </c>
      <c r="I368" s="1428"/>
      <c r="J368" s="1133" t="s">
        <v>870</v>
      </c>
      <c r="K368" s="1133"/>
      <c r="L368" s="1134"/>
      <c r="M368" s="351"/>
      <c r="N368" s="218"/>
      <c r="O368" s="204"/>
      <c r="P368" s="204"/>
      <c r="Q368" s="204"/>
      <c r="R368" s="204"/>
      <c r="S368" s="204"/>
      <c r="T368" s="204"/>
    </row>
    <row r="369" spans="1:20" ht="52" hidden="1" customHeight="1" outlineLevel="1">
      <c r="A369" s="209"/>
      <c r="B369" s="1135"/>
      <c r="C369" s="1137"/>
      <c r="D369" s="665">
        <f>$G$365</f>
        <v>0</v>
      </c>
      <c r="E369" s="666">
        <f>$G$366</f>
        <v>0</v>
      </c>
      <c r="F369" s="215"/>
      <c r="G369" s="217"/>
      <c r="H369" s="1135"/>
      <c r="I369" s="1137"/>
      <c r="J369" s="1135"/>
      <c r="K369" s="1136"/>
      <c r="L369" s="1137"/>
      <c r="M369" s="204"/>
      <c r="N369" s="218"/>
      <c r="O369" s="204"/>
      <c r="P369" s="204"/>
      <c r="Q369" s="204"/>
      <c r="R369" s="204"/>
      <c r="S369" s="204"/>
      <c r="T369" s="204"/>
    </row>
    <row r="370" spans="1:20" ht="52" hidden="1" customHeight="1" outlineLevel="1">
      <c r="A370" s="209"/>
      <c r="B370" s="1135"/>
      <c r="C370" s="1137"/>
      <c r="D370" s="665">
        <f t="shared" ref="D370:D372" si="2">$G$365</f>
        <v>0</v>
      </c>
      <c r="E370" s="666">
        <f t="shared" ref="E370:E371" si="3">$G$366</f>
        <v>0</v>
      </c>
      <c r="F370" s="215"/>
      <c r="G370" s="219"/>
      <c r="H370" s="1135"/>
      <c r="I370" s="1137"/>
      <c r="J370" s="1135"/>
      <c r="K370" s="1136"/>
      <c r="L370" s="1137"/>
      <c r="M370" s="204"/>
      <c r="N370" s="218"/>
      <c r="O370" s="204"/>
      <c r="P370" s="204"/>
      <c r="Q370" s="204"/>
      <c r="R370" s="204"/>
      <c r="S370" s="204"/>
      <c r="T370" s="204"/>
    </row>
    <row r="371" spans="1:20" ht="52" hidden="1" customHeight="1" outlineLevel="1">
      <c r="A371" s="209"/>
      <c r="B371" s="1135"/>
      <c r="C371" s="1137"/>
      <c r="D371" s="665">
        <f t="shared" si="2"/>
        <v>0</v>
      </c>
      <c r="E371" s="666">
        <f t="shared" si="3"/>
        <v>0</v>
      </c>
      <c r="F371" s="215"/>
      <c r="G371" s="219"/>
      <c r="H371" s="1135"/>
      <c r="I371" s="1137"/>
      <c r="J371" s="1135"/>
      <c r="K371" s="1136"/>
      <c r="L371" s="1137"/>
      <c r="M371" s="204"/>
      <c r="N371" s="218"/>
      <c r="O371" s="204"/>
      <c r="P371" s="204"/>
      <c r="Q371" s="204"/>
      <c r="R371" s="204"/>
      <c r="S371" s="204"/>
      <c r="T371" s="204"/>
    </row>
    <row r="372" spans="1:20" ht="52" hidden="1" customHeight="1" outlineLevel="1">
      <c r="A372" s="209"/>
      <c r="B372" s="1135"/>
      <c r="C372" s="1137"/>
      <c r="D372" s="665">
        <f t="shared" si="2"/>
        <v>0</v>
      </c>
      <c r="E372" s="666">
        <f>G366</f>
        <v>0</v>
      </c>
      <c r="F372" s="215"/>
      <c r="G372" s="219"/>
      <c r="H372" s="1135"/>
      <c r="I372" s="1137"/>
      <c r="J372" s="1135"/>
      <c r="K372" s="1136"/>
      <c r="L372" s="1137"/>
      <c r="M372" s="220"/>
      <c r="N372" s="218"/>
      <c r="O372" s="204"/>
      <c r="P372" s="204"/>
      <c r="Q372" s="204"/>
      <c r="R372" s="204"/>
      <c r="S372" s="204"/>
      <c r="T372" s="204"/>
    </row>
    <row r="373" spans="1:20" ht="16" hidden="1" outlineLevel="1">
      <c r="A373" s="209"/>
      <c r="B373" s="447"/>
      <c r="C373" s="447"/>
      <c r="D373" s="447"/>
      <c r="E373" s="447"/>
      <c r="F373" s="447"/>
      <c r="G373" s="447"/>
      <c r="H373" s="447"/>
      <c r="I373" s="447"/>
      <c r="J373" s="447"/>
      <c r="K373" s="447"/>
      <c r="L373" s="447"/>
      <c r="M373" s="204"/>
      <c r="N373" s="204"/>
      <c r="O373" s="204"/>
      <c r="P373" s="204"/>
      <c r="Q373" s="204"/>
      <c r="R373" s="204"/>
      <c r="S373" s="204"/>
      <c r="T373" s="204"/>
    </row>
    <row r="374" spans="1:20" ht="18" hidden="1" outlineLevel="1">
      <c r="A374" s="1418" t="s">
        <v>188</v>
      </c>
      <c r="B374" s="1418"/>
      <c r="C374" s="1418"/>
      <c r="D374" s="1418"/>
      <c r="E374" s="1418"/>
      <c r="F374" s="1418"/>
      <c r="G374" s="1418"/>
      <c r="H374" s="1418"/>
      <c r="I374" s="1418"/>
      <c r="J374" s="1418"/>
      <c r="K374" s="1418"/>
      <c r="L374" s="1418"/>
      <c r="M374" s="1418"/>
      <c r="N374" s="1418"/>
      <c r="O374" s="1418"/>
      <c r="P374" s="1418"/>
      <c r="Q374" s="1418"/>
      <c r="R374" s="1418"/>
      <c r="S374" s="1418"/>
      <c r="T374" s="1418"/>
    </row>
    <row r="375" spans="1:20" ht="130" hidden="1" customHeight="1" outlineLevel="1">
      <c r="A375" s="342" t="s">
        <v>521</v>
      </c>
      <c r="B375" s="1419" t="s">
        <v>189</v>
      </c>
      <c r="C375" s="1419"/>
      <c r="D375" s="1419"/>
      <c r="E375" s="1419"/>
      <c r="F375" s="1420"/>
      <c r="G375" s="1421"/>
      <c r="H375" s="1422"/>
      <c r="I375" s="1422"/>
      <c r="J375" s="1422"/>
      <c r="K375" s="1422"/>
      <c r="L375" s="1422"/>
      <c r="M375" s="1225" t="s">
        <v>190</v>
      </c>
      <c r="N375" s="1225"/>
      <c r="O375" s="1225"/>
      <c r="P375" s="1225"/>
      <c r="Q375" s="1225"/>
      <c r="R375" s="1225"/>
      <c r="S375" s="1225"/>
      <c r="T375" s="1225"/>
    </row>
    <row r="376" spans="1:20" ht="205" hidden="1" customHeight="1" outlineLevel="1">
      <c r="A376" s="343" t="s">
        <v>522</v>
      </c>
      <c r="B376" s="1227" t="s">
        <v>786</v>
      </c>
      <c r="C376" s="1227"/>
      <c r="D376" s="1227"/>
      <c r="E376" s="1227"/>
      <c r="F376" s="1228"/>
      <c r="G376" s="1229"/>
      <c r="H376" s="1230"/>
      <c r="I376" s="1230"/>
      <c r="J376" s="1230"/>
      <c r="K376" s="1230"/>
      <c r="L376" s="1230"/>
      <c r="M376" s="1226" t="s">
        <v>191</v>
      </c>
      <c r="N376" s="1226"/>
      <c r="O376" s="1226"/>
      <c r="P376" s="1226"/>
      <c r="Q376" s="1226"/>
      <c r="R376" s="1226"/>
      <c r="S376" s="1226"/>
      <c r="T376" s="1226"/>
    </row>
    <row r="377" spans="1:20" ht="18" hidden="1" outlineLevel="1">
      <c r="A377" s="1423" t="s">
        <v>192</v>
      </c>
      <c r="B377" s="1423"/>
      <c r="C377" s="1423"/>
      <c r="D377" s="1423"/>
      <c r="E377" s="1423"/>
      <c r="F377" s="1423"/>
      <c r="G377" s="1423"/>
      <c r="H377" s="1423"/>
      <c r="I377" s="1423"/>
      <c r="J377" s="1423"/>
      <c r="K377" s="1423"/>
      <c r="L377" s="1423"/>
      <c r="M377" s="1423"/>
      <c r="N377" s="1423"/>
      <c r="O377" s="1423"/>
      <c r="P377" s="1423"/>
      <c r="Q377" s="1423"/>
      <c r="R377" s="1423"/>
      <c r="S377" s="1423"/>
      <c r="T377" s="1423"/>
    </row>
    <row r="378" spans="1:20" ht="52" hidden="1" customHeight="1" outlineLevel="1">
      <c r="A378" s="342" t="s">
        <v>523</v>
      </c>
      <c r="B378" s="1419" t="s">
        <v>193</v>
      </c>
      <c r="C378" s="1419"/>
      <c r="D378" s="1419"/>
      <c r="E378" s="1419"/>
      <c r="F378" s="1420"/>
      <c r="G378" s="1421"/>
      <c r="H378" s="1422"/>
      <c r="I378" s="1422"/>
      <c r="J378" s="1422"/>
      <c r="K378" s="1422"/>
      <c r="L378" s="1422"/>
      <c r="M378" s="1225" t="s">
        <v>194</v>
      </c>
      <c r="N378" s="1225"/>
      <c r="O378" s="1225"/>
      <c r="P378" s="1225"/>
      <c r="Q378" s="1225"/>
      <c r="R378" s="1225"/>
      <c r="S378" s="1225"/>
      <c r="T378" s="1225"/>
    </row>
    <row r="379" spans="1:20" ht="52" hidden="1" customHeight="1" outlineLevel="1">
      <c r="A379" s="343" t="s">
        <v>524</v>
      </c>
      <c r="B379" s="1227" t="s">
        <v>195</v>
      </c>
      <c r="C379" s="1227"/>
      <c r="D379" s="1227"/>
      <c r="E379" s="1227"/>
      <c r="F379" s="1228"/>
      <c r="G379" s="1229"/>
      <c r="H379" s="1230"/>
      <c r="I379" s="1230"/>
      <c r="J379" s="1230"/>
      <c r="K379" s="1230"/>
      <c r="L379" s="1230"/>
      <c r="M379" s="1226"/>
      <c r="N379" s="1226"/>
      <c r="O379" s="1226"/>
      <c r="P379" s="1226"/>
      <c r="Q379" s="1226"/>
      <c r="R379" s="1226"/>
      <c r="S379" s="1226"/>
      <c r="T379" s="1226"/>
    </row>
    <row r="380" spans="1:20" ht="18" hidden="1" outlineLevel="1">
      <c r="A380" s="1550" t="s">
        <v>123</v>
      </c>
      <c r="B380" s="1550"/>
      <c r="C380" s="1550"/>
      <c r="D380" s="1550"/>
      <c r="E380" s="1550"/>
      <c r="F380" s="1550"/>
      <c r="G380" s="1550"/>
      <c r="H380" s="1550"/>
      <c r="I380" s="1550"/>
      <c r="J380" s="1550"/>
      <c r="K380" s="1550"/>
      <c r="L380" s="1550"/>
      <c r="M380" s="1550"/>
      <c r="N380" s="1550"/>
      <c r="O380" s="1550"/>
      <c r="P380" s="1550"/>
      <c r="Q380" s="1550"/>
      <c r="R380" s="1550"/>
      <c r="S380" s="1550"/>
      <c r="T380" s="1550"/>
    </row>
    <row r="381" spans="1:20" ht="18" hidden="1" outlineLevel="1">
      <c r="A381" s="433"/>
      <c r="B381" s="433"/>
      <c r="C381" s="433"/>
      <c r="D381" s="433"/>
      <c r="E381" s="433"/>
      <c r="F381" s="433"/>
      <c r="G381" s="433"/>
      <c r="H381" s="433"/>
      <c r="I381" s="433"/>
      <c r="J381" s="433"/>
      <c r="K381" s="433"/>
      <c r="L381" s="433"/>
      <c r="M381" s="433"/>
      <c r="N381" s="433"/>
      <c r="O381" s="433"/>
      <c r="P381" s="433"/>
      <c r="Q381" s="433"/>
      <c r="R381" s="433"/>
      <c r="S381" s="433"/>
      <c r="T381" s="433"/>
    </row>
    <row r="382" spans="1:20" ht="52" hidden="1" customHeight="1" outlineLevel="1">
      <c r="A382" s="434"/>
      <c r="B382" s="1231" t="s">
        <v>55</v>
      </c>
      <c r="C382" s="1231"/>
      <c r="D382" s="1232" t="s">
        <v>125</v>
      </c>
      <c r="E382" s="1232"/>
      <c r="F382" s="1232"/>
      <c r="G382" s="1232"/>
      <c r="H382" s="1232" t="s">
        <v>1003</v>
      </c>
      <c r="I382" s="1232"/>
      <c r="J382" s="1232"/>
      <c r="K382" s="1232"/>
      <c r="L382" s="1232"/>
      <c r="M382" s="435"/>
      <c r="N382" s="435"/>
      <c r="O382" s="435"/>
      <c r="P382" s="435"/>
      <c r="Q382" s="435"/>
      <c r="R382" s="435"/>
      <c r="S382" s="435"/>
      <c r="T382" s="435"/>
    </row>
    <row r="383" spans="1:20" ht="52" hidden="1" customHeight="1" outlineLevel="1">
      <c r="A383" s="437"/>
      <c r="B383" s="1233"/>
      <c r="C383" s="1233"/>
      <c r="D383" s="1234"/>
      <c r="E383" s="1234"/>
      <c r="F383" s="1234"/>
      <c r="G383" s="1234"/>
      <c r="H383" s="1234" t="s">
        <v>760</v>
      </c>
      <c r="I383" s="1234"/>
      <c r="J383" s="1234"/>
      <c r="K383" s="1234"/>
      <c r="L383" s="1234"/>
      <c r="M383" s="433"/>
      <c r="N383" s="433"/>
      <c r="O383" s="433"/>
      <c r="P383" s="433"/>
      <c r="Q383" s="433"/>
      <c r="R383" s="433"/>
      <c r="S383" s="433"/>
      <c r="T383" s="433"/>
    </row>
    <row r="384" spans="1:20" ht="52" hidden="1" customHeight="1" outlineLevel="1">
      <c r="A384" s="437"/>
      <c r="B384" s="1233"/>
      <c r="C384" s="1233"/>
      <c r="D384" s="1234"/>
      <c r="E384" s="1234"/>
      <c r="F384" s="1234"/>
      <c r="G384" s="1234"/>
      <c r="H384" s="1234"/>
      <c r="I384" s="1234"/>
      <c r="J384" s="1234"/>
      <c r="K384" s="1234"/>
      <c r="L384" s="1234"/>
      <c r="M384" s="433"/>
      <c r="N384" s="433"/>
      <c r="O384" s="433"/>
      <c r="P384" s="433"/>
      <c r="Q384" s="433"/>
      <c r="R384" s="433"/>
      <c r="S384" s="433"/>
      <c r="T384" s="433"/>
    </row>
    <row r="385" spans="1:16381" ht="52" hidden="1" customHeight="1" outlineLevel="1">
      <c r="A385" s="437"/>
      <c r="B385" s="1233"/>
      <c r="C385" s="1233"/>
      <c r="D385" s="1234"/>
      <c r="E385" s="1234"/>
      <c r="F385" s="1234"/>
      <c r="G385" s="1234"/>
      <c r="H385" s="1234"/>
      <c r="I385" s="1234"/>
      <c r="J385" s="1234"/>
      <c r="K385" s="1234"/>
      <c r="L385" s="1234"/>
      <c r="M385" s="433"/>
      <c r="N385" s="433"/>
      <c r="O385" s="433"/>
      <c r="P385" s="433"/>
      <c r="Q385" s="433"/>
      <c r="R385" s="433"/>
      <c r="S385" s="433"/>
      <c r="T385" s="433"/>
      <c r="U385" s="248"/>
      <c r="V385" s="248"/>
      <c r="W385" s="248"/>
      <c r="X385" s="248"/>
      <c r="Y385" s="248"/>
      <c r="Z385" s="248"/>
    </row>
    <row r="386" spans="1:16381" s="449" customFormat="1" ht="52" hidden="1" customHeight="1" outlineLevel="1">
      <c r="A386" s="221"/>
      <c r="B386" s="1236"/>
      <c r="C386" s="1236"/>
      <c r="D386" s="1235"/>
      <c r="E386" s="1235"/>
      <c r="F386" s="1235"/>
      <c r="G386" s="1235"/>
      <c r="H386" s="1235"/>
      <c r="I386" s="1235"/>
      <c r="J386" s="1235"/>
      <c r="K386" s="1235"/>
      <c r="L386" s="1235"/>
      <c r="M386" s="204"/>
      <c r="N386" s="204"/>
      <c r="O386" s="204"/>
      <c r="P386" s="204"/>
      <c r="Q386" s="204"/>
      <c r="R386" s="204"/>
      <c r="S386" s="204"/>
      <c r="T386" s="475"/>
      <c r="U386" s="248"/>
      <c r="V386" s="248"/>
      <c r="W386" s="248"/>
      <c r="X386" s="248"/>
      <c r="Y386" s="248"/>
      <c r="Z386" s="248"/>
      <c r="AA386" s="249"/>
      <c r="AB386" s="249"/>
      <c r="AC386" s="249"/>
      <c r="AD386" s="249"/>
      <c r="AE386" s="249"/>
      <c r="AF386" s="249"/>
      <c r="AG386" s="249"/>
      <c r="AH386" s="249"/>
      <c r="AI386" s="249"/>
      <c r="AJ386" s="249"/>
      <c r="AK386" s="249"/>
      <c r="AL386" s="249"/>
      <c r="AM386" s="249"/>
      <c r="AN386" s="249"/>
      <c r="AO386" s="341"/>
      <c r="AP386" s="423"/>
      <c r="AQ386" s="341"/>
      <c r="AR386" s="341"/>
      <c r="AS386" s="341"/>
      <c r="AT386" s="341"/>
      <c r="AU386" s="341"/>
      <c r="AV386" s="341"/>
      <c r="AW386" s="341"/>
      <c r="AX386" s="341"/>
      <c r="AY386" s="341"/>
      <c r="AZ386" s="341"/>
      <c r="BA386" s="341"/>
      <c r="BB386" s="341"/>
      <c r="BC386" s="341"/>
      <c r="BD386" s="341"/>
      <c r="BE386" s="239"/>
      <c r="BF386" s="249"/>
      <c r="BG386" s="249"/>
      <c r="BH386" s="249"/>
      <c r="BI386" s="249"/>
      <c r="BJ386" s="249"/>
      <c r="BK386" s="249"/>
      <c r="BL386" s="249"/>
      <c r="BM386" s="249"/>
      <c r="BN386" s="249"/>
      <c r="BO386" s="249"/>
      <c r="BP386" s="249"/>
      <c r="BQ386" s="249"/>
      <c r="BR386" s="249"/>
      <c r="BS386" s="249"/>
      <c r="BT386" s="249"/>
      <c r="BU386" s="249"/>
      <c r="BV386" s="249"/>
      <c r="BW386" s="249"/>
      <c r="BX386" s="249"/>
      <c r="BY386" s="249"/>
      <c r="BZ386" s="249"/>
      <c r="CA386" s="249"/>
      <c r="CB386" s="249"/>
      <c r="CC386" s="249"/>
      <c r="CD386" s="249"/>
      <c r="CE386" s="249"/>
      <c r="CF386" s="249"/>
      <c r="CG386" s="249"/>
      <c r="CH386" s="249"/>
      <c r="CI386" s="249"/>
      <c r="CJ386" s="249"/>
      <c r="CK386" s="249"/>
      <c r="CL386" s="249"/>
      <c r="CM386" s="249"/>
      <c r="CN386" s="249"/>
      <c r="CO386" s="249"/>
      <c r="CP386" s="249"/>
      <c r="CQ386" s="249"/>
      <c r="CR386" s="249"/>
      <c r="CS386" s="249"/>
      <c r="CT386" s="249"/>
      <c r="CU386" s="249"/>
      <c r="CV386" s="249"/>
      <c r="CW386" s="249"/>
      <c r="CX386" s="249"/>
      <c r="CY386" s="249"/>
      <c r="CZ386" s="249"/>
      <c r="DA386" s="249"/>
      <c r="DB386" s="249"/>
      <c r="DC386" s="249"/>
      <c r="DD386" s="249"/>
      <c r="DE386" s="249"/>
      <c r="DF386" s="249"/>
      <c r="DG386" s="249"/>
      <c r="DH386" s="249"/>
      <c r="DI386" s="249"/>
      <c r="DJ386" s="249"/>
      <c r="DK386" s="249"/>
      <c r="DL386" s="249"/>
      <c r="DM386" s="249"/>
      <c r="DN386" s="249"/>
      <c r="DO386" s="249"/>
      <c r="DP386" s="249"/>
      <c r="DQ386" s="249"/>
      <c r="DR386" s="249"/>
      <c r="DS386" s="249"/>
      <c r="DT386" s="249"/>
      <c r="DU386" s="249"/>
      <c r="DV386" s="249"/>
      <c r="DW386" s="249"/>
      <c r="DX386" s="249"/>
      <c r="DY386" s="249"/>
      <c r="DZ386" s="249"/>
      <c r="EA386" s="249"/>
      <c r="EB386" s="249"/>
      <c r="EC386" s="249"/>
      <c r="ED386" s="249"/>
      <c r="EE386" s="249"/>
      <c r="EF386" s="249"/>
      <c r="EG386" s="249"/>
      <c r="EH386" s="249"/>
      <c r="EI386" s="249"/>
      <c r="EJ386" s="249"/>
      <c r="EK386" s="249"/>
      <c r="EL386" s="249"/>
      <c r="EM386" s="249"/>
      <c r="EN386" s="249"/>
      <c r="EO386" s="249"/>
      <c r="EP386" s="249"/>
      <c r="EQ386" s="249"/>
      <c r="ER386" s="249"/>
      <c r="ES386" s="249"/>
      <c r="ET386" s="249"/>
      <c r="EU386" s="249"/>
      <c r="EV386" s="249"/>
      <c r="EW386" s="249"/>
      <c r="EX386" s="249"/>
      <c r="EY386" s="249"/>
      <c r="EZ386" s="249"/>
      <c r="FA386" s="249"/>
      <c r="FB386" s="249"/>
      <c r="FC386" s="249"/>
      <c r="FD386" s="249"/>
      <c r="FE386" s="249"/>
      <c r="FF386" s="249"/>
      <c r="FG386" s="249"/>
      <c r="FH386" s="249"/>
      <c r="FI386" s="249"/>
      <c r="FJ386" s="249"/>
      <c r="FK386" s="249"/>
      <c r="FL386" s="249"/>
      <c r="FM386" s="249"/>
      <c r="FN386" s="249"/>
      <c r="FO386" s="249"/>
      <c r="FP386" s="249"/>
      <c r="FQ386" s="249"/>
      <c r="FR386" s="249"/>
      <c r="FS386" s="249"/>
      <c r="FT386" s="249"/>
      <c r="FU386" s="249"/>
      <c r="FV386" s="249"/>
      <c r="FW386" s="249"/>
      <c r="FX386" s="249"/>
      <c r="FY386" s="249"/>
      <c r="FZ386" s="249"/>
      <c r="GA386" s="249"/>
      <c r="GB386" s="249"/>
      <c r="GC386" s="249"/>
      <c r="GD386" s="249"/>
      <c r="GE386" s="249"/>
      <c r="GF386" s="249"/>
      <c r="GG386" s="249"/>
      <c r="GH386" s="249"/>
      <c r="GI386" s="249"/>
      <c r="GJ386" s="249"/>
      <c r="GK386" s="249"/>
      <c r="GL386" s="249"/>
      <c r="GM386" s="249"/>
      <c r="GN386" s="249"/>
      <c r="GO386" s="249"/>
      <c r="GP386" s="249"/>
      <c r="GQ386" s="249"/>
      <c r="GR386" s="249"/>
      <c r="GS386" s="249"/>
      <c r="GT386" s="249"/>
      <c r="GU386" s="249"/>
      <c r="GV386" s="249"/>
      <c r="GW386" s="249"/>
      <c r="GX386" s="249"/>
      <c r="GY386" s="249"/>
      <c r="GZ386" s="249"/>
      <c r="HA386" s="249"/>
      <c r="HB386" s="249"/>
      <c r="HC386" s="249"/>
      <c r="HD386" s="249"/>
      <c r="HE386" s="249"/>
      <c r="HF386" s="249"/>
      <c r="HG386" s="249"/>
      <c r="HH386" s="249"/>
      <c r="HI386" s="249"/>
      <c r="HJ386" s="249"/>
      <c r="HK386" s="249"/>
      <c r="HL386" s="249"/>
      <c r="HM386" s="249"/>
      <c r="HN386" s="249"/>
      <c r="HO386" s="249"/>
      <c r="HP386" s="249"/>
      <c r="HQ386" s="249"/>
      <c r="HR386" s="249"/>
      <c r="HS386" s="249"/>
      <c r="HT386" s="249"/>
      <c r="HU386" s="249"/>
      <c r="HV386" s="249"/>
      <c r="HW386" s="249"/>
      <c r="HX386" s="249"/>
      <c r="HY386" s="249"/>
      <c r="HZ386" s="249"/>
      <c r="IA386" s="249"/>
      <c r="IB386" s="249"/>
      <c r="IC386" s="249"/>
      <c r="ID386" s="249"/>
      <c r="IE386" s="249"/>
      <c r="IF386" s="249"/>
      <c r="IG386" s="249"/>
      <c r="IH386" s="249"/>
      <c r="II386" s="249"/>
      <c r="IJ386" s="249"/>
      <c r="IK386" s="249"/>
      <c r="IL386" s="249"/>
      <c r="IM386" s="249"/>
      <c r="IN386" s="249"/>
      <c r="IO386" s="249"/>
      <c r="IP386" s="249"/>
      <c r="IQ386" s="249"/>
      <c r="IR386" s="249"/>
      <c r="IS386" s="249"/>
      <c r="IT386" s="249"/>
      <c r="IU386" s="249"/>
      <c r="IV386" s="249"/>
      <c r="IW386" s="249"/>
      <c r="IX386" s="249"/>
      <c r="IY386" s="249"/>
      <c r="IZ386" s="249"/>
      <c r="JA386" s="249"/>
      <c r="JB386" s="249"/>
      <c r="JC386" s="249"/>
      <c r="JD386" s="249"/>
      <c r="JE386" s="249"/>
      <c r="JF386" s="249"/>
      <c r="JG386" s="249"/>
      <c r="JH386" s="249"/>
      <c r="JI386" s="249"/>
      <c r="JJ386" s="249"/>
      <c r="JK386" s="249"/>
      <c r="JL386" s="249"/>
      <c r="JM386" s="249"/>
      <c r="JN386" s="249"/>
      <c r="JO386" s="249"/>
      <c r="JP386" s="249"/>
      <c r="JQ386" s="249"/>
      <c r="JR386" s="249"/>
      <c r="JS386" s="249"/>
      <c r="JT386" s="249"/>
      <c r="JU386" s="249"/>
      <c r="JV386" s="249"/>
      <c r="JW386" s="249"/>
      <c r="JX386" s="249"/>
      <c r="JY386" s="249"/>
      <c r="JZ386" s="249"/>
      <c r="KA386" s="249"/>
      <c r="KB386" s="249"/>
      <c r="KC386" s="249"/>
      <c r="KD386" s="249"/>
      <c r="KE386" s="249"/>
      <c r="KF386" s="249"/>
      <c r="KG386" s="249"/>
      <c r="KH386" s="249"/>
      <c r="KI386" s="249"/>
      <c r="KJ386" s="249"/>
      <c r="KK386" s="249"/>
      <c r="KL386" s="249"/>
      <c r="KM386" s="249"/>
      <c r="KN386" s="249"/>
      <c r="KO386" s="249"/>
      <c r="KP386" s="249"/>
      <c r="KQ386" s="249"/>
      <c r="KR386" s="249"/>
      <c r="KS386" s="249"/>
      <c r="KT386" s="249"/>
      <c r="KU386" s="249"/>
      <c r="KV386" s="249"/>
      <c r="KW386" s="249"/>
      <c r="KX386" s="249"/>
      <c r="KY386" s="249"/>
      <c r="KZ386" s="249"/>
      <c r="LA386" s="249"/>
      <c r="LB386" s="249"/>
      <c r="LC386" s="249"/>
      <c r="LD386" s="249"/>
      <c r="LE386" s="249"/>
      <c r="LF386" s="249"/>
      <c r="LG386" s="249"/>
      <c r="LH386" s="249"/>
      <c r="LI386" s="249"/>
      <c r="LJ386" s="249"/>
      <c r="LK386" s="249"/>
      <c r="LL386" s="249"/>
      <c r="LM386" s="249"/>
      <c r="LN386" s="249"/>
      <c r="LO386" s="249"/>
      <c r="LP386" s="249"/>
      <c r="LQ386" s="249"/>
      <c r="LR386" s="249"/>
      <c r="LS386" s="249"/>
      <c r="LT386" s="249"/>
      <c r="LU386" s="249"/>
      <c r="LV386" s="249"/>
      <c r="LW386" s="249"/>
      <c r="LX386" s="249"/>
      <c r="LY386" s="249"/>
      <c r="LZ386" s="249"/>
      <c r="MA386" s="249"/>
      <c r="MB386" s="249"/>
      <c r="MC386" s="249"/>
      <c r="MD386" s="249"/>
      <c r="ME386" s="249"/>
      <c r="MF386" s="249"/>
      <c r="MG386" s="249"/>
      <c r="MH386" s="249"/>
      <c r="MI386" s="249"/>
      <c r="MJ386" s="249"/>
      <c r="MK386" s="249"/>
      <c r="ML386" s="249"/>
      <c r="MM386" s="249"/>
      <c r="MN386" s="249"/>
      <c r="MO386" s="249"/>
      <c r="MP386" s="249"/>
      <c r="MQ386" s="249"/>
      <c r="MR386" s="249"/>
      <c r="MS386" s="249"/>
      <c r="MT386" s="249"/>
      <c r="MU386" s="249"/>
      <c r="MV386" s="249"/>
      <c r="MW386" s="249"/>
      <c r="MX386" s="249"/>
      <c r="MY386" s="249"/>
      <c r="MZ386" s="249"/>
      <c r="NA386" s="249"/>
      <c r="NB386" s="249"/>
      <c r="NC386" s="249"/>
      <c r="ND386" s="249"/>
      <c r="NE386" s="249"/>
      <c r="NF386" s="249"/>
      <c r="NG386" s="249"/>
      <c r="NH386" s="249"/>
      <c r="NI386" s="249"/>
      <c r="NJ386" s="249"/>
      <c r="NK386" s="249"/>
      <c r="NL386" s="249"/>
      <c r="NM386" s="249"/>
      <c r="NN386" s="249"/>
      <c r="NO386" s="249"/>
      <c r="NP386" s="249"/>
      <c r="NQ386" s="249"/>
      <c r="NR386" s="249"/>
      <c r="NS386" s="249"/>
      <c r="NT386" s="249"/>
      <c r="NU386" s="249"/>
      <c r="NV386" s="249"/>
      <c r="NW386" s="249"/>
      <c r="NX386" s="249"/>
      <c r="NY386" s="249"/>
      <c r="NZ386" s="249"/>
      <c r="OA386" s="249"/>
      <c r="OB386" s="249"/>
      <c r="OC386" s="249"/>
      <c r="OD386" s="249"/>
      <c r="OE386" s="249"/>
      <c r="OF386" s="249"/>
      <c r="OG386" s="249"/>
      <c r="OH386" s="249"/>
      <c r="OI386" s="249"/>
      <c r="OJ386" s="249"/>
      <c r="OK386" s="249"/>
      <c r="OL386" s="249"/>
      <c r="OM386" s="249"/>
      <c r="ON386" s="249"/>
      <c r="OO386" s="249"/>
      <c r="OP386" s="249"/>
      <c r="OQ386" s="249"/>
      <c r="OR386" s="249"/>
      <c r="OS386" s="249"/>
      <c r="OT386" s="249"/>
      <c r="OU386" s="249"/>
      <c r="OV386" s="249"/>
      <c r="OW386" s="249"/>
      <c r="OX386" s="249"/>
      <c r="OY386" s="249"/>
      <c r="OZ386" s="249"/>
      <c r="PA386" s="249"/>
      <c r="PB386" s="249"/>
      <c r="PC386" s="249"/>
      <c r="PD386" s="249"/>
      <c r="PE386" s="249"/>
      <c r="PF386" s="249"/>
      <c r="PG386" s="249"/>
      <c r="PH386" s="249"/>
      <c r="PI386" s="249"/>
      <c r="PJ386" s="249"/>
      <c r="PK386" s="249"/>
      <c r="PL386" s="249"/>
      <c r="PM386" s="249"/>
      <c r="PN386" s="249"/>
      <c r="PO386" s="249"/>
      <c r="PP386" s="249"/>
      <c r="PQ386" s="249"/>
      <c r="PR386" s="249"/>
      <c r="PS386" s="249"/>
      <c r="PT386" s="249"/>
      <c r="PU386" s="249"/>
      <c r="PV386" s="249"/>
      <c r="PW386" s="249"/>
      <c r="PX386" s="249"/>
      <c r="PY386" s="249"/>
      <c r="PZ386" s="249"/>
      <c r="QA386" s="249"/>
      <c r="QB386" s="249"/>
      <c r="QC386" s="249"/>
      <c r="QD386" s="249"/>
      <c r="QE386" s="249"/>
      <c r="QF386" s="249"/>
      <c r="QG386" s="249"/>
      <c r="QH386" s="249"/>
      <c r="QI386" s="249"/>
      <c r="QJ386" s="249"/>
      <c r="QK386" s="249"/>
      <c r="QL386" s="249"/>
      <c r="QM386" s="249"/>
      <c r="QN386" s="249"/>
      <c r="QO386" s="249"/>
      <c r="QP386" s="249"/>
      <c r="QQ386" s="249"/>
      <c r="QR386" s="249"/>
      <c r="QS386" s="249"/>
      <c r="QT386" s="249"/>
      <c r="QU386" s="249"/>
      <c r="QV386" s="249"/>
      <c r="QW386" s="249"/>
      <c r="QX386" s="249"/>
      <c r="QY386" s="249"/>
      <c r="QZ386" s="249"/>
      <c r="RA386" s="249"/>
      <c r="RB386" s="249"/>
      <c r="RC386" s="249"/>
      <c r="RD386" s="249"/>
      <c r="RE386" s="249"/>
      <c r="RF386" s="249"/>
      <c r="RG386" s="249"/>
      <c r="RH386" s="249"/>
      <c r="RI386" s="249"/>
      <c r="RJ386" s="249"/>
      <c r="RK386" s="249"/>
      <c r="RL386" s="249"/>
      <c r="RM386" s="249"/>
      <c r="RN386" s="249"/>
      <c r="RO386" s="249"/>
      <c r="RP386" s="249"/>
      <c r="RQ386" s="249"/>
      <c r="RR386" s="249"/>
      <c r="RS386" s="249"/>
      <c r="RT386" s="249"/>
      <c r="RU386" s="249"/>
      <c r="RV386" s="249"/>
      <c r="RW386" s="249"/>
      <c r="RX386" s="249"/>
      <c r="RY386" s="249"/>
      <c r="RZ386" s="249"/>
      <c r="SA386" s="249"/>
      <c r="SB386" s="249"/>
      <c r="SC386" s="249"/>
      <c r="SD386" s="249"/>
      <c r="SE386" s="249"/>
      <c r="SF386" s="249"/>
      <c r="SG386" s="249"/>
      <c r="SH386" s="249"/>
      <c r="SI386" s="249"/>
      <c r="SJ386" s="249"/>
      <c r="SK386" s="249"/>
      <c r="SL386" s="249"/>
      <c r="SM386" s="249"/>
      <c r="SN386" s="249"/>
      <c r="SO386" s="249"/>
      <c r="SP386" s="249"/>
      <c r="SQ386" s="249"/>
      <c r="SR386" s="249"/>
      <c r="SS386" s="249"/>
      <c r="ST386" s="249"/>
      <c r="SU386" s="249"/>
      <c r="SV386" s="249"/>
      <c r="SW386" s="249"/>
      <c r="SX386" s="249"/>
      <c r="SY386" s="249"/>
      <c r="SZ386" s="249"/>
      <c r="TA386" s="249"/>
      <c r="TB386" s="249"/>
      <c r="TC386" s="249"/>
      <c r="TD386" s="249"/>
      <c r="TE386" s="249"/>
      <c r="TF386" s="249"/>
      <c r="TG386" s="249"/>
      <c r="TH386" s="249"/>
      <c r="TI386" s="249"/>
      <c r="TJ386" s="249"/>
      <c r="TK386" s="249"/>
      <c r="TL386" s="249"/>
      <c r="TM386" s="249"/>
      <c r="TN386" s="249"/>
      <c r="TO386" s="249"/>
      <c r="TP386" s="249"/>
      <c r="TQ386" s="249"/>
      <c r="TR386" s="249"/>
      <c r="TS386" s="249"/>
      <c r="TT386" s="249"/>
      <c r="TU386" s="249"/>
      <c r="TV386" s="249"/>
      <c r="TW386" s="249"/>
      <c r="TX386" s="249"/>
      <c r="TY386" s="249"/>
      <c r="TZ386" s="249"/>
      <c r="UA386" s="249"/>
      <c r="UB386" s="249"/>
      <c r="UC386" s="249"/>
      <c r="UD386" s="249"/>
      <c r="UE386" s="249"/>
      <c r="UF386" s="249"/>
      <c r="UG386" s="249"/>
      <c r="UH386" s="249"/>
      <c r="UI386" s="249"/>
      <c r="UJ386" s="249"/>
      <c r="UK386" s="249"/>
      <c r="UL386" s="249"/>
      <c r="UM386" s="249"/>
      <c r="UN386" s="249"/>
      <c r="UO386" s="249"/>
      <c r="UP386" s="249"/>
      <c r="UQ386" s="249"/>
      <c r="UR386" s="249"/>
      <c r="US386" s="249"/>
      <c r="UT386" s="249"/>
      <c r="UU386" s="249"/>
      <c r="UV386" s="249"/>
      <c r="UW386" s="249"/>
      <c r="UX386" s="249"/>
      <c r="UY386" s="249"/>
      <c r="UZ386" s="249"/>
      <c r="VA386" s="249"/>
      <c r="VB386" s="249"/>
      <c r="VC386" s="249"/>
      <c r="VD386" s="249"/>
      <c r="VE386" s="249"/>
      <c r="VF386" s="249"/>
      <c r="VG386" s="249"/>
      <c r="VH386" s="249"/>
      <c r="VI386" s="249"/>
      <c r="VJ386" s="249"/>
      <c r="VK386" s="249"/>
      <c r="VL386" s="249"/>
      <c r="VM386" s="249"/>
      <c r="VN386" s="249"/>
      <c r="VO386" s="249"/>
      <c r="VP386" s="249"/>
      <c r="VQ386" s="249"/>
      <c r="VR386" s="249"/>
      <c r="VS386" s="249"/>
      <c r="VT386" s="249"/>
      <c r="VU386" s="249"/>
      <c r="VV386" s="249"/>
      <c r="VW386" s="249"/>
      <c r="VX386" s="249"/>
      <c r="VY386" s="249"/>
      <c r="VZ386" s="249"/>
      <c r="WA386" s="249"/>
      <c r="WB386" s="249"/>
      <c r="WC386" s="249"/>
      <c r="WD386" s="249"/>
      <c r="WE386" s="249"/>
      <c r="WF386" s="249"/>
      <c r="WG386" s="249"/>
      <c r="WH386" s="249"/>
      <c r="WI386" s="249"/>
      <c r="WJ386" s="249"/>
      <c r="WK386" s="249"/>
      <c r="WL386" s="249"/>
      <c r="WM386" s="249"/>
      <c r="WN386" s="249"/>
      <c r="WO386" s="249"/>
      <c r="WP386" s="249"/>
      <c r="WQ386" s="249"/>
      <c r="WR386" s="249"/>
      <c r="WS386" s="249"/>
      <c r="WT386" s="249"/>
      <c r="WU386" s="249"/>
      <c r="WV386" s="249"/>
      <c r="WW386" s="249"/>
      <c r="WX386" s="249"/>
      <c r="WY386" s="249"/>
      <c r="WZ386" s="249"/>
      <c r="XA386" s="249"/>
      <c r="XB386" s="249"/>
      <c r="XC386" s="249"/>
      <c r="XD386" s="249"/>
      <c r="XE386" s="249"/>
      <c r="XF386" s="249"/>
      <c r="XG386" s="249"/>
      <c r="XH386" s="249"/>
      <c r="XI386" s="249"/>
      <c r="XJ386" s="249"/>
      <c r="XK386" s="249"/>
      <c r="XL386" s="249"/>
      <c r="XM386" s="249"/>
      <c r="XN386" s="249"/>
      <c r="XO386" s="249"/>
      <c r="XP386" s="249"/>
      <c r="XQ386" s="249"/>
      <c r="XR386" s="249"/>
      <c r="XS386" s="249"/>
      <c r="XT386" s="249"/>
      <c r="XU386" s="249"/>
      <c r="XV386" s="249"/>
      <c r="XW386" s="249"/>
      <c r="XX386" s="249"/>
      <c r="XY386" s="249"/>
      <c r="XZ386" s="249"/>
      <c r="YA386" s="249"/>
      <c r="YB386" s="249"/>
      <c r="YC386" s="249"/>
      <c r="YD386" s="249"/>
      <c r="YE386" s="249"/>
      <c r="YF386" s="249"/>
      <c r="YG386" s="249"/>
      <c r="YH386" s="249"/>
      <c r="YI386" s="249"/>
      <c r="YJ386" s="249"/>
      <c r="YK386" s="249"/>
      <c r="YL386" s="249"/>
      <c r="YM386" s="249"/>
      <c r="YN386" s="249"/>
      <c r="YO386" s="249"/>
      <c r="YP386" s="249"/>
      <c r="YQ386" s="249"/>
      <c r="YR386" s="249"/>
      <c r="YS386" s="249"/>
      <c r="YT386" s="249"/>
      <c r="YU386" s="249"/>
      <c r="YV386" s="249"/>
      <c r="YW386" s="249"/>
      <c r="YX386" s="249"/>
      <c r="YY386" s="249"/>
      <c r="YZ386" s="249"/>
      <c r="ZA386" s="249"/>
      <c r="ZB386" s="249"/>
      <c r="ZC386" s="249"/>
      <c r="ZD386" s="249"/>
      <c r="ZE386" s="249"/>
      <c r="ZF386" s="249"/>
      <c r="ZG386" s="249"/>
      <c r="ZH386" s="249"/>
      <c r="ZI386" s="249"/>
      <c r="ZJ386" s="249"/>
      <c r="ZK386" s="249"/>
      <c r="ZL386" s="249"/>
      <c r="ZM386" s="249"/>
      <c r="ZN386" s="249"/>
      <c r="ZO386" s="249"/>
      <c r="ZP386" s="249"/>
      <c r="ZQ386" s="249"/>
      <c r="ZR386" s="249"/>
      <c r="ZS386" s="249"/>
      <c r="ZT386" s="249"/>
      <c r="ZU386" s="249"/>
      <c r="ZV386" s="249"/>
      <c r="ZW386" s="249"/>
      <c r="ZX386" s="249"/>
      <c r="ZY386" s="249"/>
      <c r="ZZ386" s="249"/>
      <c r="AAA386" s="249"/>
      <c r="AAB386" s="249"/>
      <c r="AAC386" s="249"/>
      <c r="AAD386" s="249"/>
      <c r="AAE386" s="249"/>
      <c r="AAF386" s="249"/>
      <c r="AAG386" s="249"/>
      <c r="AAH386" s="249"/>
      <c r="AAI386" s="249"/>
      <c r="AAJ386" s="249"/>
      <c r="AAK386" s="249"/>
      <c r="AAL386" s="249"/>
      <c r="AAM386" s="249"/>
      <c r="AAN386" s="249"/>
      <c r="AAO386" s="249"/>
      <c r="AAP386" s="249"/>
      <c r="AAQ386" s="249"/>
      <c r="AAR386" s="249"/>
      <c r="AAS386" s="249"/>
      <c r="AAT386" s="249"/>
      <c r="AAU386" s="249"/>
      <c r="AAV386" s="249"/>
      <c r="AAW386" s="249"/>
      <c r="AAX386" s="249"/>
      <c r="AAY386" s="249"/>
      <c r="AAZ386" s="249"/>
      <c r="ABA386" s="249"/>
      <c r="ABB386" s="249"/>
      <c r="ABC386" s="249"/>
      <c r="ABD386" s="249"/>
      <c r="ABE386" s="249"/>
      <c r="ABF386" s="249"/>
      <c r="ABG386" s="249"/>
      <c r="ABH386" s="249"/>
      <c r="ABI386" s="249"/>
      <c r="ABJ386" s="249"/>
      <c r="ABK386" s="249"/>
      <c r="ABL386" s="249"/>
      <c r="ABM386" s="249"/>
      <c r="ABN386" s="249"/>
      <c r="ABO386" s="249"/>
      <c r="ABP386" s="249"/>
      <c r="ABQ386" s="249"/>
      <c r="ABR386" s="249"/>
      <c r="ABS386" s="249"/>
      <c r="ABT386" s="249"/>
      <c r="ABU386" s="249"/>
      <c r="ABV386" s="249"/>
      <c r="ABW386" s="249"/>
      <c r="ABX386" s="249"/>
      <c r="ABY386" s="249"/>
      <c r="ABZ386" s="249"/>
      <c r="ACA386" s="249"/>
      <c r="ACB386" s="249"/>
      <c r="ACC386" s="249"/>
      <c r="ACD386" s="249"/>
      <c r="ACE386" s="249"/>
      <c r="ACF386" s="249"/>
      <c r="ACG386" s="249"/>
      <c r="ACH386" s="249"/>
      <c r="ACI386" s="249"/>
      <c r="ACJ386" s="249"/>
      <c r="ACK386" s="249"/>
      <c r="ACL386" s="249"/>
      <c r="ACM386" s="249"/>
      <c r="ACN386" s="249"/>
      <c r="ACO386" s="249"/>
      <c r="ACP386" s="249"/>
      <c r="ACQ386" s="249"/>
      <c r="ACR386" s="249"/>
      <c r="ACS386" s="249"/>
      <c r="ACT386" s="249"/>
      <c r="ACU386" s="249"/>
      <c r="ACV386" s="249"/>
      <c r="ACW386" s="249"/>
      <c r="ACX386" s="249"/>
      <c r="ACY386" s="249"/>
      <c r="ACZ386" s="249"/>
      <c r="ADA386" s="249"/>
      <c r="ADB386" s="249"/>
      <c r="ADC386" s="249"/>
      <c r="ADD386" s="249"/>
      <c r="ADE386" s="249"/>
      <c r="ADF386" s="249"/>
      <c r="ADG386" s="249"/>
      <c r="ADH386" s="249"/>
      <c r="ADI386" s="249"/>
      <c r="ADJ386" s="249"/>
      <c r="ADK386" s="249"/>
      <c r="ADL386" s="249"/>
      <c r="ADM386" s="249"/>
      <c r="ADN386" s="249"/>
      <c r="ADO386" s="249"/>
      <c r="ADP386" s="249"/>
      <c r="ADQ386" s="249"/>
      <c r="ADR386" s="249"/>
      <c r="ADS386" s="249"/>
      <c r="ADT386" s="249"/>
      <c r="ADU386" s="249"/>
      <c r="ADV386" s="249"/>
      <c r="ADW386" s="249"/>
      <c r="ADX386" s="249"/>
      <c r="ADY386" s="249"/>
      <c r="ADZ386" s="249"/>
      <c r="AEA386" s="249"/>
      <c r="AEB386" s="249"/>
      <c r="AEC386" s="249"/>
      <c r="AED386" s="249"/>
      <c r="AEE386" s="249"/>
      <c r="AEF386" s="249"/>
      <c r="AEG386" s="249"/>
      <c r="AEH386" s="249"/>
      <c r="AEI386" s="249"/>
      <c r="AEJ386" s="249"/>
      <c r="AEK386" s="249"/>
      <c r="AEL386" s="249"/>
      <c r="AEM386" s="249"/>
      <c r="AEN386" s="249"/>
      <c r="AEO386" s="249"/>
      <c r="AEP386" s="249"/>
      <c r="AEQ386" s="249"/>
      <c r="AER386" s="249"/>
      <c r="AES386" s="249"/>
      <c r="AET386" s="249"/>
      <c r="AEU386" s="249"/>
      <c r="AEV386" s="249"/>
      <c r="AEW386" s="249"/>
      <c r="AEX386" s="249"/>
      <c r="AEY386" s="249"/>
      <c r="AEZ386" s="249"/>
      <c r="AFA386" s="249"/>
      <c r="AFB386" s="249"/>
      <c r="AFC386" s="249"/>
      <c r="AFD386" s="249"/>
      <c r="AFE386" s="249"/>
      <c r="AFF386" s="249"/>
      <c r="AFG386" s="249"/>
      <c r="AFH386" s="249"/>
      <c r="AFI386" s="249"/>
      <c r="AFJ386" s="249"/>
      <c r="AFK386" s="249"/>
      <c r="AFL386" s="249"/>
      <c r="AFM386" s="249"/>
      <c r="AFN386" s="249"/>
      <c r="AFO386" s="249"/>
      <c r="AFP386" s="249"/>
      <c r="AFQ386" s="249"/>
      <c r="AFR386" s="249"/>
      <c r="AFS386" s="249"/>
      <c r="AFT386" s="249"/>
      <c r="AFU386" s="249"/>
      <c r="AFV386" s="249"/>
      <c r="AFW386" s="249"/>
      <c r="AFX386" s="249"/>
      <c r="AFY386" s="249"/>
      <c r="AFZ386" s="249"/>
      <c r="AGA386" s="249"/>
      <c r="AGB386" s="249"/>
      <c r="AGC386" s="249"/>
      <c r="AGD386" s="249"/>
      <c r="AGE386" s="249"/>
      <c r="AGF386" s="249"/>
      <c r="AGG386" s="249"/>
      <c r="AGH386" s="249"/>
      <c r="AGI386" s="249"/>
      <c r="AGJ386" s="249"/>
      <c r="AGK386" s="249"/>
      <c r="AGL386" s="249"/>
      <c r="AGM386" s="249"/>
      <c r="AGN386" s="249"/>
      <c r="AGO386" s="249"/>
      <c r="AGP386" s="249"/>
      <c r="AGQ386" s="249"/>
      <c r="AGR386" s="249"/>
      <c r="AGS386" s="249"/>
      <c r="AGT386" s="249"/>
      <c r="AGU386" s="249"/>
      <c r="AGV386" s="249"/>
      <c r="AGW386" s="249"/>
      <c r="AGX386" s="249"/>
      <c r="AGY386" s="249"/>
      <c r="AGZ386" s="249"/>
      <c r="AHA386" s="249"/>
      <c r="AHB386" s="249"/>
      <c r="AHC386" s="249"/>
      <c r="AHD386" s="249"/>
      <c r="AHE386" s="249"/>
      <c r="AHF386" s="249"/>
      <c r="AHG386" s="249"/>
      <c r="AHH386" s="249"/>
      <c r="AHI386" s="249"/>
      <c r="AHJ386" s="249"/>
      <c r="AHK386" s="249"/>
      <c r="AHL386" s="249"/>
      <c r="AHM386" s="249"/>
      <c r="AHN386" s="249"/>
      <c r="AHO386" s="249"/>
      <c r="AHP386" s="249"/>
      <c r="AHQ386" s="249"/>
      <c r="AHR386" s="249"/>
      <c r="AHS386" s="249"/>
      <c r="AHT386" s="249"/>
      <c r="AHU386" s="249"/>
      <c r="AHV386" s="249"/>
      <c r="AHW386" s="249"/>
      <c r="AHX386" s="249"/>
      <c r="AHY386" s="249"/>
      <c r="AHZ386" s="249"/>
      <c r="AIA386" s="249"/>
      <c r="AIB386" s="249"/>
      <c r="AIC386" s="249"/>
      <c r="AID386" s="249"/>
      <c r="AIE386" s="249"/>
      <c r="AIF386" s="249"/>
      <c r="AIG386" s="249"/>
      <c r="AIH386" s="249"/>
      <c r="AII386" s="249"/>
      <c r="AIJ386" s="249"/>
      <c r="AIK386" s="249"/>
      <c r="AIL386" s="249"/>
      <c r="AIM386" s="249"/>
      <c r="AIN386" s="249"/>
      <c r="AIO386" s="249"/>
      <c r="AIP386" s="249"/>
      <c r="AIQ386" s="249"/>
      <c r="AIR386" s="249"/>
      <c r="AIS386" s="249"/>
      <c r="AIT386" s="249"/>
      <c r="AIU386" s="249"/>
      <c r="AIV386" s="249"/>
      <c r="AIW386" s="249"/>
      <c r="AIX386" s="249"/>
      <c r="AIY386" s="249"/>
      <c r="AIZ386" s="249"/>
      <c r="AJA386" s="249"/>
      <c r="AJB386" s="249"/>
      <c r="AJC386" s="249"/>
      <c r="AJD386" s="249"/>
      <c r="AJE386" s="249"/>
      <c r="AJF386" s="249"/>
      <c r="AJG386" s="249"/>
      <c r="AJH386" s="249"/>
      <c r="AJI386" s="249"/>
      <c r="AJJ386" s="249"/>
      <c r="AJK386" s="249"/>
      <c r="AJL386" s="249"/>
      <c r="AJM386" s="249"/>
      <c r="AJN386" s="249"/>
      <c r="AJO386" s="249"/>
      <c r="AJP386" s="249"/>
      <c r="AJQ386" s="249"/>
      <c r="AJR386" s="249"/>
      <c r="AJS386" s="249"/>
      <c r="AJT386" s="249"/>
      <c r="AJU386" s="249"/>
      <c r="AJV386" s="249"/>
      <c r="AJW386" s="249"/>
      <c r="AJX386" s="249"/>
      <c r="AJY386" s="249"/>
      <c r="AJZ386" s="249"/>
      <c r="AKA386" s="249"/>
      <c r="AKB386" s="249"/>
      <c r="AKC386" s="249"/>
      <c r="AKD386" s="249"/>
      <c r="AKE386" s="249"/>
      <c r="AKF386" s="249"/>
      <c r="AKG386" s="249"/>
      <c r="AKH386" s="249"/>
      <c r="AKI386" s="249"/>
      <c r="AKJ386" s="249"/>
      <c r="AKK386" s="249"/>
      <c r="AKL386" s="249"/>
      <c r="AKM386" s="249"/>
      <c r="AKN386" s="249"/>
      <c r="AKO386" s="249"/>
      <c r="AKP386" s="249"/>
      <c r="AKQ386" s="249"/>
      <c r="AKR386" s="249"/>
      <c r="AKS386" s="249"/>
      <c r="AKT386" s="249"/>
      <c r="AKU386" s="249"/>
      <c r="AKV386" s="249"/>
      <c r="AKW386" s="249"/>
      <c r="AKX386" s="249"/>
      <c r="AKY386" s="249"/>
      <c r="AKZ386" s="249"/>
      <c r="ALA386" s="249"/>
      <c r="ALB386" s="249"/>
      <c r="ALC386" s="249"/>
      <c r="ALD386" s="249"/>
      <c r="ALE386" s="249"/>
      <c r="ALF386" s="249"/>
      <c r="ALG386" s="249"/>
      <c r="ALH386" s="249"/>
      <c r="ALI386" s="249"/>
      <c r="ALJ386" s="249"/>
      <c r="ALK386" s="249"/>
      <c r="ALL386" s="249"/>
      <c r="ALM386" s="249"/>
      <c r="ALN386" s="249"/>
      <c r="ALO386" s="249"/>
      <c r="ALP386" s="249"/>
      <c r="ALQ386" s="249"/>
      <c r="ALR386" s="249"/>
      <c r="ALS386" s="249"/>
      <c r="ALT386" s="249"/>
      <c r="ALU386" s="249"/>
      <c r="ALV386" s="249"/>
      <c r="ALW386" s="249"/>
      <c r="ALX386" s="249"/>
      <c r="ALY386" s="249"/>
      <c r="ALZ386" s="249"/>
      <c r="AMA386" s="249"/>
      <c r="AMB386" s="249"/>
      <c r="AMC386" s="249"/>
      <c r="AMD386" s="249"/>
      <c r="AME386" s="249"/>
      <c r="AMF386" s="249"/>
      <c r="AMG386" s="249"/>
      <c r="AMH386" s="249"/>
      <c r="AMI386" s="249"/>
      <c r="AMJ386" s="249"/>
      <c r="AMK386" s="249"/>
      <c r="AML386" s="249"/>
      <c r="AMM386" s="249"/>
      <c r="AMN386" s="249"/>
      <c r="AMO386" s="249"/>
      <c r="AMP386" s="249"/>
      <c r="AMQ386" s="249"/>
      <c r="AMR386" s="249"/>
      <c r="AMS386" s="249"/>
      <c r="AMT386" s="249"/>
      <c r="AMU386" s="249"/>
      <c r="AMV386" s="249"/>
      <c r="AMW386" s="249"/>
      <c r="AMX386" s="249"/>
      <c r="AMY386" s="249"/>
      <c r="AMZ386" s="249"/>
      <c r="ANA386" s="249"/>
      <c r="ANB386" s="249"/>
      <c r="ANC386" s="249"/>
      <c r="AND386" s="249"/>
      <c r="ANE386" s="249"/>
      <c r="ANF386" s="249"/>
      <c r="ANG386" s="249"/>
      <c r="ANH386" s="249"/>
      <c r="ANI386" s="249"/>
      <c r="ANJ386" s="249"/>
      <c r="ANK386" s="249"/>
      <c r="ANL386" s="249"/>
      <c r="ANM386" s="249"/>
      <c r="ANN386" s="249"/>
      <c r="ANO386" s="249"/>
      <c r="ANP386" s="249"/>
      <c r="ANQ386" s="249"/>
      <c r="ANR386" s="249"/>
      <c r="ANS386" s="249"/>
      <c r="ANT386" s="249"/>
      <c r="ANU386" s="249"/>
      <c r="ANV386" s="249"/>
      <c r="ANW386" s="249"/>
      <c r="ANX386" s="249"/>
      <c r="ANY386" s="249"/>
      <c r="ANZ386" s="249"/>
      <c r="AOA386" s="249"/>
      <c r="AOB386" s="249"/>
      <c r="AOC386" s="249"/>
      <c r="AOD386" s="249"/>
      <c r="AOE386" s="249"/>
      <c r="AOF386" s="249"/>
      <c r="AOG386" s="249"/>
      <c r="AOH386" s="249"/>
      <c r="AOI386" s="249"/>
      <c r="AOJ386" s="249"/>
      <c r="AOK386" s="249"/>
      <c r="AOL386" s="249"/>
      <c r="AOM386" s="249"/>
      <c r="AON386" s="249"/>
      <c r="AOO386" s="249"/>
      <c r="AOP386" s="249"/>
      <c r="AOQ386" s="249"/>
      <c r="AOR386" s="249"/>
      <c r="AOS386" s="249"/>
      <c r="AOT386" s="249"/>
      <c r="AOU386" s="249"/>
      <c r="AOV386" s="249"/>
      <c r="AOW386" s="249"/>
      <c r="AOX386" s="249"/>
      <c r="AOY386" s="249"/>
      <c r="AOZ386" s="249"/>
      <c r="APA386" s="249"/>
      <c r="APB386" s="249"/>
      <c r="APC386" s="249"/>
      <c r="APD386" s="249"/>
      <c r="APE386" s="249"/>
      <c r="APF386" s="249"/>
      <c r="APG386" s="249"/>
      <c r="APH386" s="249"/>
      <c r="API386" s="249"/>
      <c r="APJ386" s="249"/>
      <c r="APK386" s="249"/>
      <c r="APL386" s="249"/>
      <c r="APM386" s="249"/>
      <c r="APN386" s="249"/>
      <c r="APO386" s="249"/>
      <c r="APP386" s="249"/>
      <c r="APQ386" s="249"/>
      <c r="APR386" s="249"/>
      <c r="APS386" s="249"/>
      <c r="APT386" s="249"/>
      <c r="APU386" s="249"/>
      <c r="APV386" s="249"/>
      <c r="APW386" s="249"/>
      <c r="APX386" s="249"/>
      <c r="APY386" s="249"/>
      <c r="APZ386" s="249"/>
      <c r="AQA386" s="249"/>
      <c r="AQB386" s="249"/>
      <c r="AQC386" s="249"/>
      <c r="AQD386" s="249"/>
      <c r="AQE386" s="249"/>
      <c r="AQF386" s="249"/>
      <c r="AQG386" s="249"/>
      <c r="AQH386" s="249"/>
      <c r="AQI386" s="249"/>
      <c r="AQJ386" s="249"/>
      <c r="AQK386" s="249"/>
      <c r="AQL386" s="249"/>
      <c r="AQM386" s="249"/>
      <c r="AQN386" s="249"/>
      <c r="AQO386" s="249"/>
      <c r="AQP386" s="249"/>
      <c r="AQQ386" s="249"/>
      <c r="AQR386" s="249"/>
      <c r="AQS386" s="249"/>
      <c r="AQT386" s="249"/>
      <c r="AQU386" s="249"/>
      <c r="AQV386" s="249"/>
      <c r="AQW386" s="249"/>
      <c r="AQX386" s="249"/>
      <c r="AQY386" s="249"/>
      <c r="AQZ386" s="249"/>
      <c r="ARA386" s="249"/>
      <c r="ARB386" s="249"/>
      <c r="ARC386" s="249"/>
      <c r="ARD386" s="249"/>
      <c r="ARE386" s="249"/>
      <c r="ARF386" s="249"/>
      <c r="ARG386" s="249"/>
      <c r="ARH386" s="249"/>
      <c r="ARI386" s="249"/>
      <c r="ARJ386" s="249"/>
      <c r="ARK386" s="249"/>
      <c r="ARL386" s="249"/>
      <c r="ARM386" s="249"/>
      <c r="ARN386" s="249"/>
      <c r="ARO386" s="249"/>
      <c r="ARP386" s="249"/>
      <c r="ARQ386" s="249"/>
      <c r="ARR386" s="249"/>
      <c r="ARS386" s="249"/>
      <c r="ART386" s="249"/>
      <c r="ARU386" s="249"/>
      <c r="ARV386" s="249"/>
      <c r="ARW386" s="249"/>
      <c r="ARX386" s="249"/>
      <c r="ARY386" s="249"/>
      <c r="ARZ386" s="249"/>
      <c r="ASA386" s="249"/>
      <c r="ASB386" s="249"/>
      <c r="ASC386" s="249"/>
      <c r="ASD386" s="249"/>
      <c r="ASE386" s="249"/>
      <c r="ASF386" s="249"/>
      <c r="ASG386" s="249"/>
      <c r="ASH386" s="249"/>
      <c r="ASI386" s="249"/>
      <c r="ASJ386" s="249"/>
      <c r="ASK386" s="249"/>
      <c r="ASL386" s="249"/>
      <c r="ASM386" s="249"/>
      <c r="ASN386" s="249"/>
      <c r="ASO386" s="249"/>
      <c r="ASP386" s="249"/>
      <c r="ASQ386" s="249"/>
      <c r="ASR386" s="249"/>
      <c r="ASS386" s="249"/>
      <c r="AST386" s="249"/>
      <c r="ASU386" s="249"/>
      <c r="ASV386" s="249"/>
      <c r="ASW386" s="249"/>
      <c r="ASX386" s="249"/>
      <c r="ASY386" s="249"/>
      <c r="ASZ386" s="249"/>
      <c r="ATA386" s="249"/>
      <c r="ATB386" s="249"/>
      <c r="ATC386" s="249"/>
      <c r="ATD386" s="249"/>
      <c r="ATE386" s="249"/>
      <c r="ATF386" s="249"/>
      <c r="ATG386" s="249"/>
      <c r="ATH386" s="249"/>
      <c r="ATI386" s="249"/>
      <c r="ATJ386" s="249"/>
      <c r="ATK386" s="249"/>
      <c r="ATL386" s="249"/>
      <c r="ATM386" s="249"/>
      <c r="ATN386" s="249"/>
      <c r="ATO386" s="249"/>
      <c r="ATP386" s="249"/>
      <c r="ATQ386" s="249"/>
      <c r="ATR386" s="249"/>
      <c r="ATS386" s="249"/>
      <c r="ATT386" s="249"/>
      <c r="ATU386" s="249"/>
      <c r="ATV386" s="249"/>
      <c r="ATW386" s="249"/>
      <c r="ATX386" s="249"/>
      <c r="ATY386" s="249"/>
      <c r="ATZ386" s="249"/>
      <c r="AUA386" s="249"/>
      <c r="AUB386" s="249"/>
      <c r="AUC386" s="249"/>
      <c r="AUD386" s="249"/>
      <c r="AUE386" s="249"/>
      <c r="AUF386" s="249"/>
      <c r="AUG386" s="249"/>
      <c r="AUH386" s="249"/>
      <c r="AUI386" s="249"/>
      <c r="AUJ386" s="249"/>
      <c r="AUK386" s="249"/>
      <c r="AUL386" s="249"/>
      <c r="AUM386" s="249"/>
      <c r="AUN386" s="249"/>
      <c r="AUO386" s="249"/>
      <c r="AUP386" s="249"/>
      <c r="AUQ386" s="249"/>
      <c r="AUR386" s="249"/>
      <c r="AUS386" s="249"/>
      <c r="AUT386" s="249"/>
      <c r="AUU386" s="249"/>
      <c r="AUV386" s="249"/>
      <c r="AUW386" s="249"/>
      <c r="AUX386" s="249"/>
      <c r="AUY386" s="249"/>
      <c r="AUZ386" s="249"/>
      <c r="AVA386" s="249"/>
      <c r="AVB386" s="249"/>
      <c r="AVC386" s="249"/>
      <c r="AVD386" s="249"/>
      <c r="AVE386" s="249"/>
      <c r="AVF386" s="249"/>
      <c r="AVG386" s="249"/>
      <c r="AVH386" s="249"/>
      <c r="AVI386" s="249"/>
      <c r="AVJ386" s="249"/>
      <c r="AVK386" s="249"/>
      <c r="AVL386" s="249"/>
      <c r="AVM386" s="249"/>
      <c r="AVN386" s="249"/>
      <c r="AVO386" s="249"/>
      <c r="AVP386" s="249"/>
      <c r="AVQ386" s="249"/>
      <c r="AVR386" s="249"/>
      <c r="AVS386" s="249"/>
      <c r="AVT386" s="249"/>
      <c r="AVU386" s="249"/>
      <c r="AVV386" s="249"/>
      <c r="AVW386" s="249"/>
      <c r="AVX386" s="249"/>
      <c r="AVY386" s="249"/>
      <c r="AVZ386" s="249"/>
      <c r="AWA386" s="249"/>
      <c r="AWB386" s="249"/>
      <c r="AWC386" s="249"/>
      <c r="AWD386" s="249"/>
      <c r="AWE386" s="249"/>
      <c r="AWF386" s="249"/>
      <c r="AWG386" s="249"/>
      <c r="AWH386" s="249"/>
      <c r="AWI386" s="249"/>
      <c r="AWJ386" s="249"/>
      <c r="AWK386" s="249"/>
      <c r="AWL386" s="249"/>
      <c r="AWM386" s="249"/>
      <c r="AWN386" s="249"/>
      <c r="AWO386" s="249"/>
      <c r="AWP386" s="249"/>
      <c r="AWQ386" s="249"/>
      <c r="AWR386" s="249"/>
      <c r="AWS386" s="249"/>
      <c r="AWT386" s="249"/>
      <c r="AWU386" s="249"/>
      <c r="AWV386" s="249"/>
      <c r="AWW386" s="249"/>
      <c r="AWX386" s="249"/>
      <c r="AWY386" s="249"/>
      <c r="AWZ386" s="249"/>
      <c r="AXA386" s="249"/>
      <c r="AXB386" s="249"/>
      <c r="AXC386" s="249"/>
      <c r="AXD386" s="249"/>
      <c r="AXE386" s="249"/>
      <c r="AXF386" s="249"/>
      <c r="AXG386" s="249"/>
      <c r="AXH386" s="249"/>
      <c r="AXI386" s="249"/>
      <c r="AXJ386" s="249"/>
      <c r="AXK386" s="249"/>
      <c r="AXL386" s="249"/>
      <c r="AXM386" s="249"/>
      <c r="AXN386" s="249"/>
      <c r="AXO386" s="249"/>
      <c r="AXP386" s="249"/>
      <c r="AXQ386" s="249"/>
      <c r="AXR386" s="249"/>
      <c r="AXS386" s="249"/>
      <c r="AXT386" s="249"/>
      <c r="AXU386" s="249"/>
      <c r="AXV386" s="249"/>
      <c r="AXW386" s="249"/>
      <c r="AXX386" s="249"/>
      <c r="AXY386" s="249"/>
      <c r="AXZ386" s="249"/>
      <c r="AYA386" s="249"/>
      <c r="AYB386" s="249"/>
      <c r="AYC386" s="249"/>
      <c r="AYD386" s="249"/>
      <c r="AYE386" s="249"/>
      <c r="AYF386" s="249"/>
      <c r="AYG386" s="249"/>
      <c r="AYH386" s="249"/>
      <c r="AYI386" s="249"/>
      <c r="AYJ386" s="249"/>
      <c r="AYK386" s="249"/>
      <c r="AYL386" s="249"/>
      <c r="AYM386" s="249"/>
      <c r="AYN386" s="249"/>
      <c r="AYO386" s="249"/>
      <c r="AYP386" s="249"/>
      <c r="AYQ386" s="249"/>
      <c r="AYR386" s="249"/>
      <c r="AYS386" s="249"/>
      <c r="AYT386" s="249"/>
      <c r="AYU386" s="249"/>
      <c r="AYV386" s="249"/>
      <c r="AYW386" s="249"/>
      <c r="AYX386" s="249"/>
      <c r="AYY386" s="249"/>
      <c r="AYZ386" s="249"/>
      <c r="AZA386" s="249"/>
      <c r="AZB386" s="249"/>
      <c r="AZC386" s="249"/>
      <c r="AZD386" s="249"/>
      <c r="AZE386" s="249"/>
      <c r="AZF386" s="249"/>
      <c r="AZG386" s="249"/>
      <c r="AZH386" s="249"/>
      <c r="AZI386" s="249"/>
      <c r="AZJ386" s="249"/>
      <c r="AZK386" s="249"/>
      <c r="AZL386" s="249"/>
      <c r="AZM386" s="249"/>
      <c r="AZN386" s="249"/>
      <c r="AZO386" s="249"/>
      <c r="AZP386" s="249"/>
      <c r="AZQ386" s="249"/>
      <c r="AZR386" s="249"/>
      <c r="AZS386" s="249"/>
      <c r="AZT386" s="249"/>
      <c r="AZU386" s="249"/>
      <c r="AZV386" s="249"/>
      <c r="AZW386" s="249"/>
      <c r="AZX386" s="249"/>
      <c r="AZY386" s="249"/>
      <c r="AZZ386" s="249"/>
      <c r="BAA386" s="249"/>
      <c r="BAB386" s="249"/>
      <c r="BAC386" s="249"/>
      <c r="BAD386" s="249"/>
      <c r="BAE386" s="249"/>
      <c r="BAF386" s="249"/>
      <c r="BAG386" s="249"/>
      <c r="BAH386" s="249"/>
      <c r="BAI386" s="249"/>
      <c r="BAJ386" s="249"/>
      <c r="BAK386" s="249"/>
      <c r="BAL386" s="249"/>
      <c r="BAM386" s="249"/>
      <c r="BAN386" s="249"/>
      <c r="BAO386" s="249"/>
      <c r="BAP386" s="249"/>
      <c r="BAQ386" s="249"/>
      <c r="BAR386" s="249"/>
      <c r="BAS386" s="249"/>
      <c r="BAT386" s="249"/>
      <c r="BAU386" s="249"/>
      <c r="BAV386" s="249"/>
      <c r="BAW386" s="249"/>
      <c r="BAX386" s="249"/>
      <c r="BAY386" s="249"/>
      <c r="BAZ386" s="249"/>
      <c r="BBA386" s="249"/>
      <c r="BBB386" s="249"/>
      <c r="BBC386" s="249"/>
      <c r="BBD386" s="249"/>
      <c r="BBE386" s="249"/>
      <c r="BBF386" s="249"/>
      <c r="BBG386" s="249"/>
      <c r="BBH386" s="249"/>
      <c r="BBI386" s="249"/>
      <c r="BBJ386" s="249"/>
      <c r="BBK386" s="249"/>
      <c r="BBL386" s="249"/>
      <c r="BBM386" s="249"/>
      <c r="BBN386" s="249"/>
      <c r="BBO386" s="249"/>
      <c r="BBP386" s="249"/>
      <c r="BBQ386" s="249"/>
      <c r="BBR386" s="249"/>
      <c r="BBS386" s="249"/>
      <c r="BBT386" s="249"/>
      <c r="BBU386" s="249"/>
      <c r="BBV386" s="249"/>
      <c r="BBW386" s="249"/>
      <c r="BBX386" s="249"/>
      <c r="BBY386" s="249"/>
      <c r="BBZ386" s="249"/>
      <c r="BCA386" s="249"/>
      <c r="BCB386" s="249"/>
      <c r="BCC386" s="249"/>
      <c r="BCD386" s="249"/>
      <c r="BCE386" s="249"/>
      <c r="BCF386" s="249"/>
      <c r="BCG386" s="249"/>
      <c r="BCH386" s="249"/>
      <c r="BCI386" s="249"/>
      <c r="BCJ386" s="249"/>
      <c r="BCK386" s="249"/>
      <c r="BCL386" s="249"/>
      <c r="BCM386" s="249"/>
      <c r="BCN386" s="249"/>
      <c r="BCO386" s="249"/>
      <c r="BCP386" s="249"/>
      <c r="BCQ386" s="249"/>
      <c r="BCR386" s="249"/>
      <c r="BCS386" s="249"/>
      <c r="BCT386" s="249"/>
      <c r="BCU386" s="249"/>
      <c r="BCV386" s="249"/>
      <c r="BCW386" s="249"/>
      <c r="BCX386" s="249"/>
      <c r="BCY386" s="249"/>
      <c r="BCZ386" s="249"/>
      <c r="BDA386" s="249"/>
      <c r="BDB386" s="249"/>
      <c r="BDC386" s="249"/>
      <c r="BDD386" s="249"/>
      <c r="BDE386" s="249"/>
      <c r="BDF386" s="249"/>
      <c r="BDG386" s="249"/>
      <c r="BDH386" s="249"/>
      <c r="BDI386" s="249"/>
      <c r="BDJ386" s="249"/>
      <c r="BDK386" s="249"/>
      <c r="BDL386" s="249"/>
      <c r="BDM386" s="249"/>
      <c r="BDN386" s="249"/>
      <c r="BDO386" s="249"/>
      <c r="BDP386" s="249"/>
      <c r="BDQ386" s="249"/>
      <c r="BDR386" s="249"/>
      <c r="BDS386" s="249"/>
      <c r="BDT386" s="249"/>
      <c r="BDU386" s="249"/>
      <c r="BDV386" s="249"/>
      <c r="BDW386" s="249"/>
      <c r="BDX386" s="249"/>
      <c r="BDY386" s="249"/>
      <c r="BDZ386" s="249"/>
      <c r="BEA386" s="249"/>
      <c r="BEB386" s="249"/>
      <c r="BEC386" s="249"/>
      <c r="BED386" s="249"/>
      <c r="BEE386" s="249"/>
      <c r="BEF386" s="249"/>
      <c r="BEG386" s="249"/>
      <c r="BEH386" s="249"/>
      <c r="BEI386" s="249"/>
      <c r="BEJ386" s="249"/>
      <c r="BEK386" s="249"/>
      <c r="BEL386" s="249"/>
      <c r="BEM386" s="249"/>
      <c r="BEN386" s="249"/>
      <c r="BEO386" s="249"/>
      <c r="BEP386" s="249"/>
      <c r="BEQ386" s="249"/>
      <c r="BER386" s="249"/>
      <c r="BES386" s="249"/>
      <c r="BET386" s="249"/>
      <c r="BEU386" s="249"/>
      <c r="BEV386" s="249"/>
      <c r="BEW386" s="249"/>
      <c r="BEX386" s="249"/>
      <c r="BEY386" s="249"/>
      <c r="BEZ386" s="249"/>
      <c r="BFA386" s="249"/>
      <c r="BFB386" s="249"/>
      <c r="BFC386" s="249"/>
      <c r="BFD386" s="249"/>
      <c r="BFE386" s="249"/>
      <c r="BFF386" s="249"/>
      <c r="BFG386" s="249"/>
      <c r="BFH386" s="249"/>
      <c r="BFI386" s="249"/>
      <c r="BFJ386" s="249"/>
      <c r="BFK386" s="249"/>
      <c r="BFL386" s="249"/>
      <c r="BFM386" s="249"/>
      <c r="BFN386" s="249"/>
      <c r="BFO386" s="249"/>
      <c r="BFP386" s="249"/>
      <c r="BFQ386" s="249"/>
      <c r="BFR386" s="249"/>
      <c r="BFS386" s="249"/>
      <c r="BFT386" s="249"/>
      <c r="BFU386" s="249"/>
      <c r="BFV386" s="249"/>
      <c r="BFW386" s="249"/>
      <c r="BFX386" s="249"/>
      <c r="BFY386" s="249"/>
      <c r="BFZ386" s="249"/>
      <c r="BGA386" s="249"/>
      <c r="BGB386" s="249"/>
      <c r="BGC386" s="249"/>
      <c r="BGD386" s="249"/>
      <c r="BGE386" s="249"/>
      <c r="BGF386" s="249"/>
      <c r="BGG386" s="249"/>
      <c r="BGH386" s="249"/>
      <c r="BGI386" s="249"/>
      <c r="BGJ386" s="249"/>
      <c r="BGK386" s="249"/>
      <c r="BGL386" s="249"/>
      <c r="BGM386" s="249"/>
      <c r="BGN386" s="249"/>
      <c r="BGO386" s="249"/>
      <c r="BGP386" s="249"/>
      <c r="BGQ386" s="249"/>
      <c r="BGR386" s="249"/>
      <c r="BGS386" s="249"/>
      <c r="BGT386" s="249"/>
      <c r="BGU386" s="249"/>
      <c r="BGV386" s="249"/>
      <c r="BGW386" s="249"/>
      <c r="BGX386" s="249"/>
      <c r="BGY386" s="249"/>
      <c r="BGZ386" s="249"/>
      <c r="BHA386" s="249"/>
      <c r="BHB386" s="249"/>
      <c r="BHC386" s="249"/>
      <c r="BHD386" s="249"/>
      <c r="BHE386" s="249"/>
      <c r="BHF386" s="249"/>
      <c r="BHG386" s="249"/>
      <c r="BHH386" s="249"/>
      <c r="BHI386" s="249"/>
      <c r="BHJ386" s="249"/>
      <c r="BHK386" s="249"/>
      <c r="BHL386" s="249"/>
      <c r="BHM386" s="249"/>
      <c r="BHN386" s="249"/>
      <c r="BHO386" s="249"/>
      <c r="BHP386" s="249"/>
      <c r="BHQ386" s="249"/>
      <c r="BHR386" s="249"/>
      <c r="BHS386" s="249"/>
      <c r="BHT386" s="249"/>
      <c r="BHU386" s="249"/>
      <c r="BHV386" s="249"/>
      <c r="BHW386" s="249"/>
      <c r="BHX386" s="249"/>
      <c r="BHY386" s="249"/>
      <c r="BHZ386" s="249"/>
      <c r="BIA386" s="249"/>
      <c r="BIB386" s="249"/>
      <c r="BIC386" s="249"/>
      <c r="BID386" s="249"/>
      <c r="BIE386" s="249"/>
      <c r="BIF386" s="249"/>
      <c r="BIG386" s="249"/>
      <c r="BIH386" s="249"/>
      <c r="BII386" s="249"/>
      <c r="BIJ386" s="249"/>
      <c r="BIK386" s="249"/>
      <c r="BIL386" s="249"/>
      <c r="BIM386" s="249"/>
      <c r="BIN386" s="249"/>
      <c r="BIO386" s="249"/>
      <c r="BIP386" s="249"/>
      <c r="BIQ386" s="249"/>
      <c r="BIR386" s="249"/>
      <c r="BIS386" s="249"/>
      <c r="BIT386" s="249"/>
      <c r="BIU386" s="249"/>
      <c r="BIV386" s="249"/>
      <c r="BIW386" s="249"/>
      <c r="BIX386" s="249"/>
      <c r="BIY386" s="249"/>
      <c r="BIZ386" s="249"/>
      <c r="BJA386" s="249"/>
      <c r="BJB386" s="249"/>
      <c r="BJC386" s="249"/>
      <c r="BJD386" s="249"/>
      <c r="BJE386" s="249"/>
      <c r="BJF386" s="249"/>
      <c r="BJG386" s="249"/>
      <c r="BJH386" s="249"/>
      <c r="BJI386" s="249"/>
      <c r="BJJ386" s="249"/>
      <c r="BJK386" s="249"/>
      <c r="BJL386" s="249"/>
      <c r="BJM386" s="249"/>
      <c r="BJN386" s="249"/>
      <c r="BJO386" s="249"/>
      <c r="BJP386" s="249"/>
      <c r="BJQ386" s="249"/>
      <c r="BJR386" s="249"/>
      <c r="BJS386" s="249"/>
      <c r="BJT386" s="249"/>
      <c r="BJU386" s="249"/>
      <c r="BJV386" s="249"/>
      <c r="BJW386" s="249"/>
      <c r="BJX386" s="249"/>
      <c r="BJY386" s="249"/>
      <c r="BJZ386" s="249"/>
      <c r="BKA386" s="249"/>
      <c r="BKB386" s="249"/>
      <c r="BKC386" s="249"/>
      <c r="BKD386" s="249"/>
      <c r="BKE386" s="249"/>
      <c r="BKF386" s="249"/>
      <c r="BKG386" s="249"/>
      <c r="BKH386" s="249"/>
      <c r="BKI386" s="249"/>
      <c r="BKJ386" s="249"/>
      <c r="BKK386" s="249"/>
      <c r="BKL386" s="249"/>
      <c r="BKM386" s="249"/>
      <c r="BKN386" s="249"/>
      <c r="BKO386" s="249"/>
      <c r="BKP386" s="249"/>
      <c r="BKQ386" s="249"/>
      <c r="BKR386" s="249"/>
      <c r="BKS386" s="249"/>
      <c r="BKT386" s="249"/>
      <c r="BKU386" s="249"/>
      <c r="BKV386" s="249"/>
      <c r="BKW386" s="249"/>
      <c r="BKX386" s="249"/>
      <c r="BKY386" s="249"/>
      <c r="BKZ386" s="249"/>
      <c r="BLA386" s="249"/>
      <c r="BLB386" s="249"/>
      <c r="BLC386" s="249"/>
      <c r="BLD386" s="249"/>
      <c r="BLE386" s="249"/>
      <c r="BLF386" s="249"/>
      <c r="BLG386" s="249"/>
      <c r="BLH386" s="249"/>
      <c r="BLI386" s="249"/>
      <c r="BLJ386" s="249"/>
      <c r="BLK386" s="249"/>
      <c r="BLL386" s="249"/>
      <c r="BLM386" s="249"/>
      <c r="BLN386" s="249"/>
      <c r="BLO386" s="249"/>
      <c r="BLP386" s="249"/>
      <c r="BLQ386" s="249"/>
      <c r="BLR386" s="249"/>
      <c r="BLS386" s="249"/>
      <c r="BLT386" s="249"/>
      <c r="BLU386" s="249"/>
      <c r="BLV386" s="249"/>
      <c r="BLW386" s="249"/>
      <c r="BLX386" s="249"/>
      <c r="BLY386" s="249"/>
      <c r="BLZ386" s="249"/>
      <c r="BMA386" s="249"/>
      <c r="BMB386" s="249"/>
      <c r="BMC386" s="249"/>
      <c r="BMD386" s="249"/>
      <c r="BME386" s="249"/>
      <c r="BMF386" s="249"/>
      <c r="BMG386" s="249"/>
      <c r="BMH386" s="249"/>
      <c r="BMI386" s="249"/>
      <c r="BMJ386" s="249"/>
      <c r="BMK386" s="249"/>
      <c r="BML386" s="249"/>
      <c r="BMM386" s="249"/>
      <c r="BMN386" s="249"/>
      <c r="BMO386" s="249"/>
      <c r="BMP386" s="249"/>
      <c r="BMQ386" s="249"/>
      <c r="BMR386" s="249"/>
      <c r="BMS386" s="249"/>
      <c r="BMT386" s="249"/>
      <c r="BMU386" s="249"/>
      <c r="BMV386" s="249"/>
      <c r="BMW386" s="249"/>
      <c r="BMX386" s="249"/>
      <c r="BMY386" s="249"/>
      <c r="BMZ386" s="249"/>
      <c r="BNA386" s="249"/>
      <c r="BNB386" s="249"/>
      <c r="BNC386" s="249"/>
      <c r="BND386" s="249"/>
      <c r="BNE386" s="249"/>
      <c r="BNF386" s="249"/>
      <c r="BNG386" s="249"/>
      <c r="BNH386" s="249"/>
      <c r="BNI386" s="249"/>
      <c r="BNJ386" s="249"/>
      <c r="BNK386" s="249"/>
      <c r="BNL386" s="249"/>
      <c r="BNM386" s="249"/>
      <c r="BNN386" s="249"/>
      <c r="BNO386" s="249"/>
      <c r="BNP386" s="249"/>
      <c r="BNQ386" s="249"/>
      <c r="BNR386" s="249"/>
      <c r="BNS386" s="249"/>
      <c r="BNT386" s="249"/>
      <c r="BNU386" s="249"/>
      <c r="BNV386" s="249"/>
      <c r="BNW386" s="249"/>
      <c r="BNX386" s="249"/>
      <c r="BNY386" s="249"/>
      <c r="BNZ386" s="249"/>
      <c r="BOA386" s="249"/>
      <c r="BOB386" s="249"/>
      <c r="BOC386" s="249"/>
      <c r="BOD386" s="249"/>
      <c r="BOE386" s="249"/>
      <c r="BOF386" s="249"/>
      <c r="BOG386" s="249"/>
      <c r="BOH386" s="249"/>
      <c r="BOI386" s="249"/>
      <c r="BOJ386" s="249"/>
      <c r="BOK386" s="249"/>
      <c r="BOL386" s="249"/>
      <c r="BOM386" s="249"/>
      <c r="BON386" s="249"/>
      <c r="BOO386" s="249"/>
      <c r="BOP386" s="249"/>
      <c r="BOQ386" s="249"/>
      <c r="BOR386" s="249"/>
      <c r="BOS386" s="249"/>
      <c r="BOT386" s="249"/>
      <c r="BOU386" s="249"/>
      <c r="BOV386" s="249"/>
      <c r="BOW386" s="249"/>
      <c r="BOX386" s="249"/>
      <c r="BOY386" s="249"/>
      <c r="BOZ386" s="249"/>
      <c r="BPA386" s="249"/>
      <c r="BPB386" s="249"/>
      <c r="BPC386" s="249"/>
      <c r="BPD386" s="249"/>
      <c r="BPE386" s="249"/>
      <c r="BPF386" s="249"/>
      <c r="BPG386" s="249"/>
      <c r="BPH386" s="249"/>
      <c r="BPI386" s="249"/>
      <c r="BPJ386" s="249"/>
      <c r="BPK386" s="249"/>
      <c r="BPL386" s="249"/>
      <c r="BPM386" s="249"/>
      <c r="BPN386" s="249"/>
      <c r="BPO386" s="249"/>
      <c r="BPP386" s="249"/>
      <c r="BPQ386" s="249"/>
      <c r="BPR386" s="249"/>
      <c r="BPS386" s="249"/>
      <c r="BPT386" s="249"/>
      <c r="BPU386" s="249"/>
      <c r="BPV386" s="249"/>
      <c r="BPW386" s="249"/>
      <c r="BPX386" s="249"/>
      <c r="BPY386" s="249"/>
      <c r="BPZ386" s="249"/>
      <c r="BQA386" s="249"/>
      <c r="BQB386" s="249"/>
      <c r="BQC386" s="249"/>
      <c r="BQD386" s="249"/>
      <c r="BQE386" s="249"/>
      <c r="BQF386" s="249"/>
      <c r="BQG386" s="249"/>
      <c r="BQH386" s="249"/>
      <c r="BQI386" s="249"/>
      <c r="BQJ386" s="249"/>
      <c r="BQK386" s="249"/>
      <c r="BQL386" s="249"/>
      <c r="BQM386" s="249"/>
      <c r="BQN386" s="249"/>
      <c r="BQO386" s="249"/>
      <c r="BQP386" s="249"/>
      <c r="BQQ386" s="249"/>
      <c r="BQR386" s="249"/>
      <c r="BQS386" s="249"/>
      <c r="BQT386" s="249"/>
      <c r="BQU386" s="249"/>
      <c r="BQV386" s="249"/>
      <c r="BQW386" s="249"/>
      <c r="BQX386" s="249"/>
      <c r="BQY386" s="249"/>
      <c r="BQZ386" s="249"/>
      <c r="BRA386" s="249"/>
      <c r="BRB386" s="249"/>
      <c r="BRC386" s="249"/>
      <c r="BRD386" s="249"/>
      <c r="BRE386" s="249"/>
      <c r="BRF386" s="249"/>
      <c r="BRG386" s="249"/>
      <c r="BRH386" s="249"/>
      <c r="BRI386" s="249"/>
      <c r="BRJ386" s="249"/>
      <c r="BRK386" s="249"/>
      <c r="BRL386" s="249"/>
      <c r="BRM386" s="249"/>
      <c r="BRN386" s="249"/>
      <c r="BRO386" s="249"/>
      <c r="BRP386" s="249"/>
      <c r="BRQ386" s="249"/>
      <c r="BRR386" s="249"/>
      <c r="BRS386" s="249"/>
      <c r="BRT386" s="249"/>
      <c r="BRU386" s="249"/>
      <c r="BRV386" s="249"/>
      <c r="BRW386" s="249"/>
      <c r="BRX386" s="249"/>
      <c r="BRY386" s="249"/>
      <c r="BRZ386" s="249"/>
      <c r="BSA386" s="249"/>
      <c r="BSB386" s="249"/>
      <c r="BSC386" s="249"/>
      <c r="BSD386" s="249"/>
      <c r="BSE386" s="249"/>
      <c r="BSF386" s="249"/>
      <c r="BSG386" s="249"/>
      <c r="BSH386" s="249"/>
      <c r="BSI386" s="249"/>
      <c r="BSJ386" s="249"/>
      <c r="BSK386" s="249"/>
      <c r="BSL386" s="249"/>
      <c r="BSM386" s="249"/>
      <c r="BSN386" s="249"/>
      <c r="BSO386" s="249"/>
      <c r="BSP386" s="249"/>
      <c r="BSQ386" s="249"/>
      <c r="BSR386" s="249"/>
      <c r="BSS386" s="249"/>
      <c r="BST386" s="249"/>
      <c r="BSU386" s="249"/>
      <c r="BSV386" s="249"/>
      <c r="BSW386" s="249"/>
      <c r="BSX386" s="249"/>
      <c r="BSY386" s="249"/>
      <c r="BSZ386" s="249"/>
      <c r="BTA386" s="249"/>
      <c r="BTB386" s="249"/>
      <c r="BTC386" s="249"/>
      <c r="BTD386" s="249"/>
      <c r="BTE386" s="249"/>
      <c r="BTF386" s="249"/>
      <c r="BTG386" s="249"/>
      <c r="BTH386" s="249"/>
      <c r="BTI386" s="249"/>
      <c r="BTJ386" s="249"/>
      <c r="BTK386" s="249"/>
      <c r="BTL386" s="249"/>
      <c r="BTM386" s="249"/>
      <c r="BTN386" s="249"/>
      <c r="BTO386" s="249"/>
      <c r="BTP386" s="249"/>
      <c r="BTQ386" s="249"/>
      <c r="BTR386" s="249"/>
      <c r="BTS386" s="249"/>
      <c r="BTT386" s="249"/>
      <c r="BTU386" s="249"/>
      <c r="BTV386" s="249"/>
      <c r="BTW386" s="249"/>
      <c r="BTX386" s="249"/>
      <c r="BTY386" s="249"/>
      <c r="BTZ386" s="249"/>
      <c r="BUA386" s="249"/>
      <c r="BUB386" s="249"/>
      <c r="BUC386" s="249"/>
      <c r="BUD386" s="249"/>
      <c r="BUE386" s="249"/>
      <c r="BUF386" s="249"/>
      <c r="BUG386" s="249"/>
      <c r="BUH386" s="249"/>
      <c r="BUI386" s="249"/>
      <c r="BUJ386" s="249"/>
      <c r="BUK386" s="249"/>
      <c r="BUL386" s="249"/>
      <c r="BUM386" s="249"/>
      <c r="BUN386" s="249"/>
      <c r="BUO386" s="249"/>
      <c r="BUP386" s="249"/>
      <c r="BUQ386" s="249"/>
      <c r="BUR386" s="249"/>
      <c r="BUS386" s="249"/>
      <c r="BUT386" s="249"/>
      <c r="BUU386" s="249"/>
      <c r="BUV386" s="249"/>
      <c r="BUW386" s="249"/>
      <c r="BUX386" s="249"/>
      <c r="BUY386" s="249"/>
      <c r="BUZ386" s="249"/>
      <c r="BVA386" s="249"/>
      <c r="BVB386" s="249"/>
      <c r="BVC386" s="249"/>
      <c r="BVD386" s="249"/>
      <c r="BVE386" s="249"/>
      <c r="BVF386" s="249"/>
      <c r="BVG386" s="249"/>
      <c r="BVH386" s="249"/>
      <c r="BVI386" s="249"/>
      <c r="BVJ386" s="249"/>
      <c r="BVK386" s="249"/>
      <c r="BVL386" s="249"/>
      <c r="BVM386" s="249"/>
      <c r="BVN386" s="249"/>
      <c r="BVO386" s="249"/>
      <c r="BVP386" s="249"/>
      <c r="BVQ386" s="249"/>
      <c r="BVR386" s="249"/>
      <c r="BVS386" s="249"/>
      <c r="BVT386" s="249"/>
      <c r="BVU386" s="249"/>
      <c r="BVV386" s="249"/>
      <c r="BVW386" s="249"/>
      <c r="BVX386" s="249"/>
      <c r="BVY386" s="249"/>
      <c r="BVZ386" s="249"/>
      <c r="BWA386" s="249"/>
      <c r="BWB386" s="249"/>
      <c r="BWC386" s="249"/>
      <c r="BWD386" s="249"/>
      <c r="BWE386" s="249"/>
      <c r="BWF386" s="249"/>
      <c r="BWG386" s="249"/>
      <c r="BWH386" s="249"/>
      <c r="BWI386" s="249"/>
      <c r="BWJ386" s="249"/>
      <c r="BWK386" s="249"/>
      <c r="BWL386" s="249"/>
      <c r="BWM386" s="249"/>
      <c r="BWN386" s="249"/>
      <c r="BWO386" s="249"/>
      <c r="BWP386" s="249"/>
      <c r="BWQ386" s="249"/>
      <c r="BWR386" s="249"/>
      <c r="BWS386" s="249"/>
      <c r="BWT386" s="249"/>
      <c r="BWU386" s="249"/>
      <c r="BWV386" s="249"/>
      <c r="BWW386" s="249"/>
      <c r="BWX386" s="249"/>
      <c r="BWY386" s="249"/>
      <c r="BWZ386" s="249"/>
      <c r="BXA386" s="249"/>
      <c r="BXB386" s="249"/>
      <c r="BXC386" s="249"/>
      <c r="BXD386" s="249"/>
      <c r="BXE386" s="249"/>
      <c r="BXF386" s="249"/>
      <c r="BXG386" s="249"/>
      <c r="BXH386" s="249"/>
      <c r="BXI386" s="249"/>
      <c r="BXJ386" s="249"/>
      <c r="BXK386" s="249"/>
      <c r="BXL386" s="249"/>
      <c r="BXM386" s="249"/>
      <c r="BXN386" s="249"/>
      <c r="BXO386" s="249"/>
      <c r="BXP386" s="249"/>
      <c r="BXQ386" s="249"/>
      <c r="BXR386" s="249"/>
      <c r="BXS386" s="249"/>
      <c r="BXT386" s="249"/>
      <c r="BXU386" s="249"/>
      <c r="BXV386" s="249"/>
      <c r="BXW386" s="249"/>
      <c r="BXX386" s="249"/>
      <c r="BXY386" s="249"/>
      <c r="BXZ386" s="249"/>
      <c r="BYA386" s="249"/>
      <c r="BYB386" s="249"/>
      <c r="BYC386" s="249"/>
      <c r="BYD386" s="249"/>
      <c r="BYE386" s="249"/>
      <c r="BYF386" s="249"/>
      <c r="BYG386" s="249"/>
      <c r="BYH386" s="249"/>
      <c r="BYI386" s="249"/>
      <c r="BYJ386" s="249"/>
      <c r="BYK386" s="249"/>
      <c r="BYL386" s="249"/>
      <c r="BYM386" s="249"/>
      <c r="BYN386" s="249"/>
      <c r="BYO386" s="249"/>
      <c r="BYP386" s="249"/>
      <c r="BYQ386" s="249"/>
      <c r="BYR386" s="249"/>
      <c r="BYS386" s="249"/>
      <c r="BYT386" s="249"/>
      <c r="BYU386" s="249"/>
      <c r="BYV386" s="249"/>
      <c r="BYW386" s="249"/>
      <c r="BYX386" s="249"/>
      <c r="BYY386" s="249"/>
      <c r="BYZ386" s="249"/>
      <c r="BZA386" s="249"/>
      <c r="BZB386" s="249"/>
      <c r="BZC386" s="249"/>
      <c r="BZD386" s="249"/>
      <c r="BZE386" s="249"/>
      <c r="BZF386" s="249"/>
      <c r="BZG386" s="249"/>
      <c r="BZH386" s="249"/>
      <c r="BZI386" s="249"/>
      <c r="BZJ386" s="249"/>
      <c r="BZK386" s="249"/>
      <c r="BZL386" s="249"/>
      <c r="BZM386" s="249"/>
      <c r="BZN386" s="249"/>
      <c r="BZO386" s="249"/>
      <c r="BZP386" s="249"/>
      <c r="BZQ386" s="249"/>
      <c r="BZR386" s="249"/>
      <c r="BZS386" s="249"/>
      <c r="BZT386" s="249"/>
      <c r="BZU386" s="249"/>
      <c r="BZV386" s="249"/>
      <c r="BZW386" s="249"/>
      <c r="BZX386" s="249"/>
      <c r="BZY386" s="249"/>
      <c r="BZZ386" s="249"/>
      <c r="CAA386" s="249"/>
      <c r="CAB386" s="249"/>
      <c r="CAC386" s="249"/>
      <c r="CAD386" s="249"/>
      <c r="CAE386" s="249"/>
      <c r="CAF386" s="249"/>
      <c r="CAG386" s="249"/>
      <c r="CAH386" s="249"/>
      <c r="CAI386" s="249"/>
      <c r="CAJ386" s="249"/>
      <c r="CAK386" s="249"/>
      <c r="CAL386" s="249"/>
      <c r="CAM386" s="249"/>
      <c r="CAN386" s="249"/>
      <c r="CAO386" s="249"/>
      <c r="CAP386" s="249"/>
      <c r="CAQ386" s="249"/>
      <c r="CAR386" s="249"/>
      <c r="CAS386" s="249"/>
      <c r="CAT386" s="249"/>
      <c r="CAU386" s="249"/>
      <c r="CAV386" s="249"/>
      <c r="CAW386" s="249"/>
      <c r="CAX386" s="249"/>
      <c r="CAY386" s="249"/>
      <c r="CAZ386" s="249"/>
      <c r="CBA386" s="249"/>
      <c r="CBB386" s="249"/>
      <c r="CBC386" s="249"/>
      <c r="CBD386" s="249"/>
      <c r="CBE386" s="249"/>
      <c r="CBF386" s="249"/>
      <c r="CBG386" s="249"/>
      <c r="CBH386" s="249"/>
      <c r="CBI386" s="249"/>
      <c r="CBJ386" s="249"/>
      <c r="CBK386" s="249"/>
      <c r="CBL386" s="249"/>
      <c r="CBM386" s="249"/>
      <c r="CBN386" s="249"/>
      <c r="CBO386" s="249"/>
      <c r="CBP386" s="249"/>
      <c r="CBQ386" s="249"/>
      <c r="CBR386" s="249"/>
      <c r="CBS386" s="249"/>
      <c r="CBT386" s="249"/>
      <c r="CBU386" s="249"/>
      <c r="CBV386" s="249"/>
      <c r="CBW386" s="249"/>
      <c r="CBX386" s="249"/>
      <c r="CBY386" s="249"/>
      <c r="CBZ386" s="249"/>
      <c r="CCA386" s="249"/>
      <c r="CCB386" s="249"/>
      <c r="CCC386" s="249"/>
      <c r="CCD386" s="249"/>
      <c r="CCE386" s="249"/>
      <c r="CCF386" s="249"/>
      <c r="CCG386" s="249"/>
      <c r="CCH386" s="249"/>
      <c r="CCI386" s="249"/>
      <c r="CCJ386" s="249"/>
      <c r="CCK386" s="249"/>
      <c r="CCL386" s="249"/>
      <c r="CCM386" s="249"/>
      <c r="CCN386" s="249"/>
      <c r="CCO386" s="249"/>
      <c r="CCP386" s="249"/>
      <c r="CCQ386" s="249"/>
      <c r="CCR386" s="249"/>
      <c r="CCS386" s="249"/>
      <c r="CCT386" s="249"/>
      <c r="CCU386" s="249"/>
      <c r="CCV386" s="249"/>
      <c r="CCW386" s="249"/>
      <c r="CCX386" s="249"/>
      <c r="CCY386" s="249"/>
      <c r="CCZ386" s="249"/>
      <c r="CDA386" s="249"/>
      <c r="CDB386" s="249"/>
      <c r="CDC386" s="249"/>
      <c r="CDD386" s="249"/>
      <c r="CDE386" s="249"/>
      <c r="CDF386" s="249"/>
      <c r="CDG386" s="249"/>
      <c r="CDH386" s="249"/>
      <c r="CDI386" s="249"/>
      <c r="CDJ386" s="249"/>
      <c r="CDK386" s="249"/>
      <c r="CDL386" s="249"/>
      <c r="CDM386" s="249"/>
      <c r="CDN386" s="249"/>
      <c r="CDO386" s="249"/>
      <c r="CDP386" s="249"/>
      <c r="CDQ386" s="249"/>
      <c r="CDR386" s="249"/>
      <c r="CDS386" s="249"/>
      <c r="CDT386" s="249"/>
      <c r="CDU386" s="249"/>
      <c r="CDV386" s="249"/>
      <c r="CDW386" s="249"/>
      <c r="CDX386" s="249"/>
      <c r="CDY386" s="249"/>
      <c r="CDZ386" s="249"/>
      <c r="CEA386" s="249"/>
      <c r="CEB386" s="249"/>
      <c r="CEC386" s="249"/>
      <c r="CED386" s="249"/>
      <c r="CEE386" s="249"/>
      <c r="CEF386" s="249"/>
      <c r="CEG386" s="249"/>
      <c r="CEH386" s="249"/>
      <c r="CEI386" s="249"/>
      <c r="CEJ386" s="249"/>
      <c r="CEK386" s="249"/>
      <c r="CEL386" s="249"/>
      <c r="CEM386" s="249"/>
      <c r="CEN386" s="249"/>
      <c r="CEO386" s="249"/>
      <c r="CEP386" s="249"/>
      <c r="CEQ386" s="249"/>
      <c r="CER386" s="249"/>
      <c r="CES386" s="249"/>
      <c r="CET386" s="249"/>
      <c r="CEU386" s="249"/>
      <c r="CEV386" s="249"/>
      <c r="CEW386" s="249"/>
      <c r="CEX386" s="249"/>
      <c r="CEY386" s="249"/>
      <c r="CEZ386" s="249"/>
      <c r="CFA386" s="249"/>
      <c r="CFB386" s="249"/>
      <c r="CFC386" s="249"/>
      <c r="CFD386" s="249"/>
      <c r="CFE386" s="249"/>
      <c r="CFF386" s="249"/>
      <c r="CFG386" s="249"/>
      <c r="CFH386" s="249"/>
      <c r="CFI386" s="249"/>
      <c r="CFJ386" s="249"/>
      <c r="CFK386" s="249"/>
      <c r="CFL386" s="249"/>
      <c r="CFM386" s="249"/>
      <c r="CFN386" s="249"/>
      <c r="CFO386" s="249"/>
      <c r="CFP386" s="249"/>
      <c r="CFQ386" s="249"/>
      <c r="CFR386" s="249"/>
      <c r="CFS386" s="249"/>
      <c r="CFT386" s="249"/>
      <c r="CFU386" s="249"/>
      <c r="CFV386" s="249"/>
      <c r="CFW386" s="249"/>
      <c r="CFX386" s="249"/>
      <c r="CFY386" s="249"/>
      <c r="CFZ386" s="249"/>
      <c r="CGA386" s="249"/>
      <c r="CGB386" s="249"/>
      <c r="CGC386" s="249"/>
      <c r="CGD386" s="249"/>
      <c r="CGE386" s="249"/>
      <c r="CGF386" s="249"/>
      <c r="CGG386" s="249"/>
      <c r="CGH386" s="249"/>
      <c r="CGI386" s="249"/>
      <c r="CGJ386" s="249"/>
      <c r="CGK386" s="249"/>
      <c r="CGL386" s="249"/>
      <c r="CGM386" s="249"/>
      <c r="CGN386" s="249"/>
      <c r="CGO386" s="249"/>
      <c r="CGP386" s="249"/>
      <c r="CGQ386" s="249"/>
      <c r="CGR386" s="249"/>
      <c r="CGS386" s="249"/>
      <c r="CGT386" s="249"/>
      <c r="CGU386" s="249"/>
      <c r="CGV386" s="249"/>
      <c r="CGW386" s="249"/>
      <c r="CGX386" s="249"/>
      <c r="CGY386" s="249"/>
      <c r="CGZ386" s="249"/>
      <c r="CHA386" s="249"/>
      <c r="CHB386" s="249"/>
      <c r="CHC386" s="249"/>
      <c r="CHD386" s="249"/>
      <c r="CHE386" s="249"/>
      <c r="CHF386" s="249"/>
      <c r="CHG386" s="249"/>
      <c r="CHH386" s="249"/>
      <c r="CHI386" s="249"/>
      <c r="CHJ386" s="249"/>
      <c r="CHK386" s="249"/>
      <c r="CHL386" s="249"/>
      <c r="CHM386" s="249"/>
      <c r="CHN386" s="249"/>
      <c r="CHO386" s="249"/>
      <c r="CHP386" s="249"/>
      <c r="CHQ386" s="249"/>
      <c r="CHR386" s="249"/>
      <c r="CHS386" s="249"/>
      <c r="CHT386" s="249"/>
      <c r="CHU386" s="249"/>
      <c r="CHV386" s="249"/>
      <c r="CHW386" s="249"/>
      <c r="CHX386" s="249"/>
      <c r="CHY386" s="249"/>
      <c r="CHZ386" s="249"/>
      <c r="CIA386" s="249"/>
      <c r="CIB386" s="249"/>
      <c r="CIC386" s="249"/>
      <c r="CID386" s="249"/>
      <c r="CIE386" s="249"/>
      <c r="CIF386" s="249"/>
      <c r="CIG386" s="249"/>
      <c r="CIH386" s="249"/>
      <c r="CII386" s="249"/>
      <c r="CIJ386" s="249"/>
      <c r="CIK386" s="249"/>
      <c r="CIL386" s="249"/>
      <c r="CIM386" s="249"/>
      <c r="CIN386" s="249"/>
      <c r="CIO386" s="249"/>
      <c r="CIP386" s="249"/>
      <c r="CIQ386" s="249"/>
      <c r="CIR386" s="249"/>
      <c r="CIS386" s="249"/>
      <c r="CIT386" s="249"/>
      <c r="CIU386" s="249"/>
      <c r="CIV386" s="249"/>
      <c r="CIW386" s="249"/>
      <c r="CIX386" s="249"/>
      <c r="CIY386" s="249"/>
      <c r="CIZ386" s="249"/>
      <c r="CJA386" s="249"/>
      <c r="CJB386" s="249"/>
      <c r="CJC386" s="249"/>
      <c r="CJD386" s="249"/>
      <c r="CJE386" s="249"/>
      <c r="CJF386" s="249"/>
      <c r="CJG386" s="249"/>
      <c r="CJH386" s="249"/>
      <c r="CJI386" s="249"/>
      <c r="CJJ386" s="249"/>
      <c r="CJK386" s="249"/>
      <c r="CJL386" s="249"/>
      <c r="CJM386" s="249"/>
      <c r="CJN386" s="249"/>
      <c r="CJO386" s="249"/>
      <c r="CJP386" s="249"/>
      <c r="CJQ386" s="249"/>
      <c r="CJR386" s="249"/>
      <c r="CJS386" s="249"/>
      <c r="CJT386" s="249"/>
      <c r="CJU386" s="249"/>
      <c r="CJV386" s="249"/>
      <c r="CJW386" s="249"/>
      <c r="CJX386" s="249"/>
      <c r="CJY386" s="249"/>
      <c r="CJZ386" s="249"/>
      <c r="CKA386" s="249"/>
      <c r="CKB386" s="249"/>
      <c r="CKC386" s="249"/>
      <c r="CKD386" s="249"/>
      <c r="CKE386" s="249"/>
      <c r="CKF386" s="249"/>
      <c r="CKG386" s="249"/>
      <c r="CKH386" s="249"/>
      <c r="CKI386" s="249"/>
      <c r="CKJ386" s="249"/>
      <c r="CKK386" s="249"/>
      <c r="CKL386" s="249"/>
      <c r="CKM386" s="249"/>
      <c r="CKN386" s="249"/>
      <c r="CKO386" s="249"/>
      <c r="CKP386" s="249"/>
      <c r="CKQ386" s="249"/>
      <c r="CKR386" s="249"/>
      <c r="CKS386" s="249"/>
      <c r="CKT386" s="249"/>
      <c r="CKU386" s="249"/>
      <c r="CKV386" s="249"/>
      <c r="CKW386" s="249"/>
      <c r="CKX386" s="249"/>
      <c r="CKY386" s="249"/>
      <c r="CKZ386" s="249"/>
      <c r="CLA386" s="249"/>
      <c r="CLB386" s="249"/>
      <c r="CLC386" s="249"/>
      <c r="CLD386" s="249"/>
      <c r="CLE386" s="249"/>
      <c r="CLF386" s="249"/>
      <c r="CLG386" s="249"/>
      <c r="CLH386" s="249"/>
      <c r="CLI386" s="249"/>
      <c r="CLJ386" s="249"/>
      <c r="CLK386" s="249"/>
      <c r="CLL386" s="249"/>
      <c r="CLM386" s="249"/>
      <c r="CLN386" s="249"/>
      <c r="CLO386" s="249"/>
      <c r="CLP386" s="249"/>
      <c r="CLQ386" s="249"/>
      <c r="CLR386" s="249"/>
      <c r="CLS386" s="249"/>
      <c r="CLT386" s="249"/>
      <c r="CLU386" s="249"/>
      <c r="CLV386" s="249"/>
      <c r="CLW386" s="249"/>
      <c r="CLX386" s="249"/>
      <c r="CLY386" s="249"/>
      <c r="CLZ386" s="249"/>
      <c r="CMA386" s="249"/>
      <c r="CMB386" s="249"/>
      <c r="CMC386" s="249"/>
      <c r="CMD386" s="249"/>
      <c r="CME386" s="249"/>
      <c r="CMF386" s="249"/>
      <c r="CMG386" s="249"/>
      <c r="CMH386" s="249"/>
      <c r="CMI386" s="249"/>
      <c r="CMJ386" s="249"/>
      <c r="CMK386" s="249"/>
      <c r="CML386" s="249"/>
      <c r="CMM386" s="249"/>
      <c r="CMN386" s="249"/>
      <c r="CMO386" s="249"/>
      <c r="CMP386" s="249"/>
      <c r="CMQ386" s="249"/>
      <c r="CMR386" s="249"/>
      <c r="CMS386" s="249"/>
      <c r="CMT386" s="249"/>
      <c r="CMU386" s="249"/>
      <c r="CMV386" s="249"/>
      <c r="CMW386" s="249"/>
      <c r="CMX386" s="249"/>
      <c r="CMY386" s="249"/>
      <c r="CMZ386" s="249"/>
      <c r="CNA386" s="249"/>
      <c r="CNB386" s="249"/>
      <c r="CNC386" s="249"/>
      <c r="CND386" s="249"/>
      <c r="CNE386" s="249"/>
      <c r="CNF386" s="249"/>
      <c r="CNG386" s="249"/>
      <c r="CNH386" s="249"/>
      <c r="CNI386" s="249"/>
      <c r="CNJ386" s="249"/>
      <c r="CNK386" s="249"/>
      <c r="CNL386" s="249"/>
      <c r="CNM386" s="249"/>
      <c r="CNN386" s="249"/>
      <c r="CNO386" s="249"/>
      <c r="CNP386" s="249"/>
      <c r="CNQ386" s="249"/>
      <c r="CNR386" s="249"/>
      <c r="CNS386" s="249"/>
      <c r="CNT386" s="249"/>
      <c r="CNU386" s="249"/>
      <c r="CNV386" s="249"/>
      <c r="CNW386" s="249"/>
      <c r="CNX386" s="249"/>
      <c r="CNY386" s="249"/>
      <c r="CNZ386" s="249"/>
      <c r="COA386" s="249"/>
      <c r="COB386" s="249"/>
      <c r="COC386" s="249"/>
      <c r="COD386" s="249"/>
      <c r="COE386" s="249"/>
      <c r="COF386" s="249"/>
      <c r="COG386" s="249"/>
      <c r="COH386" s="249"/>
      <c r="COI386" s="249"/>
      <c r="COJ386" s="249"/>
      <c r="COK386" s="249"/>
      <c r="COL386" s="249"/>
      <c r="COM386" s="249"/>
      <c r="CON386" s="249"/>
      <c r="COO386" s="249"/>
      <c r="COP386" s="249"/>
      <c r="COQ386" s="249"/>
      <c r="COR386" s="249"/>
      <c r="COS386" s="249"/>
      <c r="COT386" s="249"/>
      <c r="COU386" s="249"/>
      <c r="COV386" s="249"/>
      <c r="COW386" s="249"/>
      <c r="COX386" s="249"/>
      <c r="COY386" s="249"/>
      <c r="COZ386" s="249"/>
      <c r="CPA386" s="249"/>
      <c r="CPB386" s="249"/>
      <c r="CPC386" s="249"/>
      <c r="CPD386" s="249"/>
      <c r="CPE386" s="249"/>
      <c r="CPF386" s="249"/>
      <c r="CPG386" s="249"/>
      <c r="CPH386" s="249"/>
      <c r="CPI386" s="249"/>
      <c r="CPJ386" s="249"/>
      <c r="CPK386" s="249"/>
      <c r="CPL386" s="249"/>
      <c r="CPM386" s="249"/>
      <c r="CPN386" s="249"/>
      <c r="CPO386" s="249"/>
      <c r="CPP386" s="249"/>
      <c r="CPQ386" s="249"/>
      <c r="CPR386" s="249"/>
      <c r="CPS386" s="249"/>
      <c r="CPT386" s="249"/>
      <c r="CPU386" s="249"/>
      <c r="CPV386" s="249"/>
      <c r="CPW386" s="249"/>
      <c r="CPX386" s="249"/>
      <c r="CPY386" s="249"/>
      <c r="CPZ386" s="249"/>
      <c r="CQA386" s="249"/>
      <c r="CQB386" s="249"/>
      <c r="CQC386" s="249"/>
      <c r="CQD386" s="249"/>
      <c r="CQE386" s="249"/>
      <c r="CQF386" s="249"/>
      <c r="CQG386" s="249"/>
      <c r="CQH386" s="249"/>
      <c r="CQI386" s="249"/>
      <c r="CQJ386" s="249"/>
      <c r="CQK386" s="249"/>
      <c r="CQL386" s="249"/>
      <c r="CQM386" s="249"/>
      <c r="CQN386" s="249"/>
      <c r="CQO386" s="249"/>
      <c r="CQP386" s="249"/>
      <c r="CQQ386" s="249"/>
      <c r="CQR386" s="249"/>
      <c r="CQS386" s="249"/>
      <c r="CQT386" s="249"/>
      <c r="CQU386" s="249"/>
      <c r="CQV386" s="249"/>
      <c r="CQW386" s="249"/>
      <c r="CQX386" s="249"/>
      <c r="CQY386" s="249"/>
      <c r="CQZ386" s="249"/>
      <c r="CRA386" s="249"/>
      <c r="CRB386" s="249"/>
      <c r="CRC386" s="249"/>
      <c r="CRD386" s="249"/>
      <c r="CRE386" s="249"/>
      <c r="CRF386" s="249"/>
      <c r="CRG386" s="249"/>
      <c r="CRH386" s="249"/>
      <c r="CRI386" s="249"/>
      <c r="CRJ386" s="249"/>
      <c r="CRK386" s="249"/>
      <c r="CRL386" s="249"/>
      <c r="CRM386" s="249"/>
      <c r="CRN386" s="249"/>
      <c r="CRO386" s="249"/>
      <c r="CRP386" s="249"/>
      <c r="CRQ386" s="249"/>
      <c r="CRR386" s="249"/>
      <c r="CRS386" s="249"/>
      <c r="CRT386" s="249"/>
      <c r="CRU386" s="249"/>
      <c r="CRV386" s="249"/>
      <c r="CRW386" s="249"/>
      <c r="CRX386" s="249"/>
      <c r="CRY386" s="249"/>
      <c r="CRZ386" s="249"/>
      <c r="CSA386" s="249"/>
      <c r="CSB386" s="249"/>
      <c r="CSC386" s="249"/>
      <c r="CSD386" s="249"/>
      <c r="CSE386" s="249"/>
      <c r="CSF386" s="249"/>
      <c r="CSG386" s="249"/>
      <c r="CSH386" s="249"/>
      <c r="CSI386" s="249"/>
      <c r="CSJ386" s="249"/>
      <c r="CSK386" s="249"/>
      <c r="CSL386" s="249"/>
      <c r="CSM386" s="249"/>
      <c r="CSN386" s="249"/>
      <c r="CSO386" s="249"/>
      <c r="CSP386" s="249"/>
      <c r="CSQ386" s="249"/>
      <c r="CSR386" s="249"/>
      <c r="CSS386" s="249"/>
      <c r="CST386" s="249"/>
      <c r="CSU386" s="249"/>
      <c r="CSV386" s="249"/>
      <c r="CSW386" s="249"/>
      <c r="CSX386" s="249"/>
      <c r="CSY386" s="249"/>
      <c r="CSZ386" s="249"/>
      <c r="CTA386" s="249"/>
      <c r="CTB386" s="249"/>
      <c r="CTC386" s="249"/>
      <c r="CTD386" s="249"/>
      <c r="CTE386" s="249"/>
      <c r="CTF386" s="249"/>
      <c r="CTG386" s="249"/>
      <c r="CTH386" s="249"/>
      <c r="CTI386" s="249"/>
      <c r="CTJ386" s="249"/>
      <c r="CTK386" s="249"/>
      <c r="CTL386" s="249"/>
      <c r="CTM386" s="249"/>
      <c r="CTN386" s="249"/>
      <c r="CTO386" s="249"/>
      <c r="CTP386" s="249"/>
      <c r="CTQ386" s="249"/>
      <c r="CTR386" s="249"/>
      <c r="CTS386" s="249"/>
      <c r="CTT386" s="249"/>
      <c r="CTU386" s="249"/>
      <c r="CTV386" s="249"/>
      <c r="CTW386" s="249"/>
      <c r="CTX386" s="249"/>
      <c r="CTY386" s="249"/>
      <c r="CTZ386" s="249"/>
      <c r="CUA386" s="249"/>
      <c r="CUB386" s="249"/>
      <c r="CUC386" s="249"/>
      <c r="CUD386" s="249"/>
      <c r="CUE386" s="249"/>
      <c r="CUF386" s="249"/>
      <c r="CUG386" s="249"/>
      <c r="CUH386" s="249"/>
      <c r="CUI386" s="249"/>
      <c r="CUJ386" s="249"/>
      <c r="CUK386" s="249"/>
      <c r="CUL386" s="249"/>
      <c r="CUM386" s="249"/>
      <c r="CUN386" s="249"/>
      <c r="CUO386" s="249"/>
      <c r="CUP386" s="249"/>
      <c r="CUQ386" s="249"/>
      <c r="CUR386" s="249"/>
      <c r="CUS386" s="249"/>
      <c r="CUT386" s="249"/>
      <c r="CUU386" s="249"/>
      <c r="CUV386" s="249"/>
      <c r="CUW386" s="249"/>
      <c r="CUX386" s="249"/>
      <c r="CUY386" s="249"/>
      <c r="CUZ386" s="249"/>
      <c r="CVA386" s="249"/>
      <c r="CVB386" s="249"/>
      <c r="CVC386" s="249"/>
      <c r="CVD386" s="249"/>
      <c r="CVE386" s="249"/>
      <c r="CVF386" s="249"/>
      <c r="CVG386" s="249"/>
      <c r="CVH386" s="249"/>
      <c r="CVI386" s="249"/>
      <c r="CVJ386" s="249"/>
      <c r="CVK386" s="249"/>
      <c r="CVL386" s="249"/>
      <c r="CVM386" s="249"/>
      <c r="CVN386" s="249"/>
      <c r="CVO386" s="249"/>
      <c r="CVP386" s="249"/>
      <c r="CVQ386" s="249"/>
      <c r="CVR386" s="249"/>
      <c r="CVS386" s="249"/>
      <c r="CVT386" s="249"/>
      <c r="CVU386" s="249"/>
      <c r="CVV386" s="249"/>
      <c r="CVW386" s="249"/>
      <c r="CVX386" s="249"/>
      <c r="CVY386" s="249"/>
      <c r="CVZ386" s="249"/>
      <c r="CWA386" s="249"/>
      <c r="CWB386" s="249"/>
      <c r="CWC386" s="249"/>
      <c r="CWD386" s="249"/>
      <c r="CWE386" s="249"/>
      <c r="CWF386" s="249"/>
      <c r="CWG386" s="249"/>
      <c r="CWH386" s="249"/>
      <c r="CWI386" s="249"/>
      <c r="CWJ386" s="249"/>
      <c r="CWK386" s="249"/>
      <c r="CWL386" s="249"/>
      <c r="CWM386" s="249"/>
      <c r="CWN386" s="249"/>
      <c r="CWO386" s="249"/>
      <c r="CWP386" s="249"/>
      <c r="CWQ386" s="249"/>
      <c r="CWR386" s="249"/>
      <c r="CWS386" s="249"/>
      <c r="CWT386" s="249"/>
      <c r="CWU386" s="249"/>
      <c r="CWV386" s="249"/>
      <c r="CWW386" s="249"/>
      <c r="CWX386" s="249"/>
      <c r="CWY386" s="249"/>
      <c r="CWZ386" s="249"/>
      <c r="CXA386" s="249"/>
      <c r="CXB386" s="249"/>
      <c r="CXC386" s="249"/>
      <c r="CXD386" s="249"/>
      <c r="CXE386" s="249"/>
      <c r="CXF386" s="249"/>
      <c r="CXG386" s="249"/>
      <c r="CXH386" s="249"/>
      <c r="CXI386" s="249"/>
      <c r="CXJ386" s="249"/>
      <c r="CXK386" s="249"/>
      <c r="CXL386" s="249"/>
      <c r="CXM386" s="249"/>
      <c r="CXN386" s="249"/>
      <c r="CXO386" s="249"/>
      <c r="CXP386" s="249"/>
      <c r="CXQ386" s="249"/>
      <c r="CXR386" s="249"/>
      <c r="CXS386" s="249"/>
      <c r="CXT386" s="249"/>
      <c r="CXU386" s="249"/>
      <c r="CXV386" s="249"/>
      <c r="CXW386" s="249"/>
      <c r="CXX386" s="249"/>
      <c r="CXY386" s="249"/>
      <c r="CXZ386" s="249"/>
      <c r="CYA386" s="249"/>
      <c r="CYB386" s="249"/>
      <c r="CYC386" s="249"/>
      <c r="CYD386" s="249"/>
      <c r="CYE386" s="249"/>
      <c r="CYF386" s="249"/>
      <c r="CYG386" s="249"/>
      <c r="CYH386" s="249"/>
      <c r="CYI386" s="249"/>
      <c r="CYJ386" s="249"/>
      <c r="CYK386" s="249"/>
      <c r="CYL386" s="249"/>
      <c r="CYM386" s="249"/>
      <c r="CYN386" s="249"/>
      <c r="CYO386" s="249"/>
      <c r="CYP386" s="249"/>
      <c r="CYQ386" s="249"/>
      <c r="CYR386" s="249"/>
      <c r="CYS386" s="249"/>
      <c r="CYT386" s="249"/>
      <c r="CYU386" s="249"/>
      <c r="CYV386" s="249"/>
      <c r="CYW386" s="249"/>
      <c r="CYX386" s="249"/>
      <c r="CYY386" s="249"/>
      <c r="CYZ386" s="249"/>
      <c r="CZA386" s="249"/>
      <c r="CZB386" s="249"/>
      <c r="CZC386" s="249"/>
      <c r="CZD386" s="249"/>
      <c r="CZE386" s="249"/>
      <c r="CZF386" s="249"/>
      <c r="CZG386" s="249"/>
      <c r="CZH386" s="249"/>
      <c r="CZI386" s="249"/>
      <c r="CZJ386" s="249"/>
      <c r="CZK386" s="249"/>
      <c r="CZL386" s="249"/>
      <c r="CZM386" s="249"/>
      <c r="CZN386" s="249"/>
      <c r="CZO386" s="249"/>
      <c r="CZP386" s="249"/>
      <c r="CZQ386" s="249"/>
      <c r="CZR386" s="249"/>
      <c r="CZS386" s="249"/>
      <c r="CZT386" s="249"/>
      <c r="CZU386" s="249"/>
      <c r="CZV386" s="249"/>
      <c r="CZW386" s="249"/>
      <c r="CZX386" s="249"/>
      <c r="CZY386" s="249"/>
      <c r="CZZ386" s="249"/>
      <c r="DAA386" s="249"/>
      <c r="DAB386" s="249"/>
      <c r="DAC386" s="249"/>
      <c r="DAD386" s="249"/>
      <c r="DAE386" s="249"/>
      <c r="DAF386" s="249"/>
      <c r="DAG386" s="249"/>
      <c r="DAH386" s="249"/>
      <c r="DAI386" s="249"/>
      <c r="DAJ386" s="249"/>
      <c r="DAK386" s="249"/>
      <c r="DAL386" s="249"/>
      <c r="DAM386" s="249"/>
      <c r="DAN386" s="249"/>
      <c r="DAO386" s="249"/>
      <c r="DAP386" s="249"/>
      <c r="DAQ386" s="249"/>
      <c r="DAR386" s="249"/>
      <c r="DAS386" s="249"/>
      <c r="DAT386" s="249"/>
      <c r="DAU386" s="249"/>
      <c r="DAV386" s="249"/>
      <c r="DAW386" s="249"/>
      <c r="DAX386" s="249"/>
      <c r="DAY386" s="249"/>
      <c r="DAZ386" s="249"/>
      <c r="DBA386" s="249"/>
      <c r="DBB386" s="249"/>
      <c r="DBC386" s="249"/>
      <c r="DBD386" s="249"/>
      <c r="DBE386" s="249"/>
      <c r="DBF386" s="249"/>
      <c r="DBG386" s="249"/>
      <c r="DBH386" s="249"/>
      <c r="DBI386" s="249"/>
      <c r="DBJ386" s="249"/>
      <c r="DBK386" s="249"/>
      <c r="DBL386" s="249"/>
      <c r="DBM386" s="249"/>
      <c r="DBN386" s="249"/>
      <c r="DBO386" s="249"/>
      <c r="DBP386" s="249"/>
      <c r="DBQ386" s="249"/>
      <c r="DBR386" s="249"/>
      <c r="DBS386" s="249"/>
      <c r="DBT386" s="249"/>
      <c r="DBU386" s="249"/>
      <c r="DBV386" s="249"/>
      <c r="DBW386" s="249"/>
      <c r="DBX386" s="249"/>
      <c r="DBY386" s="249"/>
      <c r="DBZ386" s="249"/>
      <c r="DCA386" s="249"/>
      <c r="DCB386" s="249"/>
      <c r="DCC386" s="249"/>
      <c r="DCD386" s="249"/>
      <c r="DCE386" s="249"/>
      <c r="DCF386" s="249"/>
      <c r="DCG386" s="249"/>
      <c r="DCH386" s="249"/>
      <c r="DCI386" s="249"/>
      <c r="DCJ386" s="249"/>
      <c r="DCK386" s="249"/>
      <c r="DCL386" s="249"/>
      <c r="DCM386" s="249"/>
      <c r="DCN386" s="249"/>
      <c r="DCO386" s="249"/>
      <c r="DCP386" s="249"/>
      <c r="DCQ386" s="249"/>
      <c r="DCR386" s="249"/>
      <c r="DCS386" s="249"/>
      <c r="DCT386" s="249"/>
      <c r="DCU386" s="249"/>
      <c r="DCV386" s="249"/>
      <c r="DCW386" s="249"/>
      <c r="DCX386" s="249"/>
      <c r="DCY386" s="249"/>
      <c r="DCZ386" s="249"/>
      <c r="DDA386" s="249"/>
      <c r="DDB386" s="249"/>
      <c r="DDC386" s="249"/>
      <c r="DDD386" s="249"/>
      <c r="DDE386" s="249"/>
      <c r="DDF386" s="249"/>
      <c r="DDG386" s="249"/>
      <c r="DDH386" s="249"/>
      <c r="DDI386" s="249"/>
      <c r="DDJ386" s="249"/>
      <c r="DDK386" s="249"/>
      <c r="DDL386" s="249"/>
      <c r="DDM386" s="249"/>
      <c r="DDN386" s="249"/>
      <c r="DDO386" s="249"/>
      <c r="DDP386" s="249"/>
      <c r="DDQ386" s="249"/>
      <c r="DDR386" s="249"/>
      <c r="DDS386" s="249"/>
      <c r="DDT386" s="249"/>
      <c r="DDU386" s="249"/>
      <c r="DDV386" s="249"/>
      <c r="DDW386" s="249"/>
      <c r="DDX386" s="249"/>
      <c r="DDY386" s="249"/>
      <c r="DDZ386" s="249"/>
      <c r="DEA386" s="249"/>
      <c r="DEB386" s="249"/>
      <c r="DEC386" s="249"/>
      <c r="DED386" s="249"/>
      <c r="DEE386" s="249"/>
      <c r="DEF386" s="249"/>
      <c r="DEG386" s="249"/>
      <c r="DEH386" s="249"/>
      <c r="DEI386" s="249"/>
      <c r="DEJ386" s="249"/>
      <c r="DEK386" s="249"/>
      <c r="DEL386" s="249"/>
      <c r="DEM386" s="249"/>
      <c r="DEN386" s="249"/>
      <c r="DEO386" s="249"/>
      <c r="DEP386" s="249"/>
      <c r="DEQ386" s="249"/>
      <c r="DER386" s="249"/>
      <c r="DES386" s="249"/>
      <c r="DET386" s="249"/>
      <c r="DEU386" s="249"/>
      <c r="DEV386" s="249"/>
      <c r="DEW386" s="249"/>
      <c r="DEX386" s="249"/>
      <c r="DEY386" s="249"/>
      <c r="DEZ386" s="249"/>
      <c r="DFA386" s="249"/>
      <c r="DFB386" s="249"/>
      <c r="DFC386" s="249"/>
      <c r="DFD386" s="249"/>
      <c r="DFE386" s="249"/>
      <c r="DFF386" s="249"/>
      <c r="DFG386" s="249"/>
      <c r="DFH386" s="249"/>
      <c r="DFI386" s="249"/>
      <c r="DFJ386" s="249"/>
      <c r="DFK386" s="249"/>
      <c r="DFL386" s="249"/>
      <c r="DFM386" s="249"/>
      <c r="DFN386" s="249"/>
      <c r="DFO386" s="249"/>
      <c r="DFP386" s="249"/>
      <c r="DFQ386" s="249"/>
      <c r="DFR386" s="249"/>
      <c r="DFS386" s="249"/>
      <c r="DFT386" s="249"/>
      <c r="DFU386" s="249"/>
      <c r="DFV386" s="249"/>
      <c r="DFW386" s="249"/>
      <c r="DFX386" s="249"/>
      <c r="DFY386" s="249"/>
      <c r="DFZ386" s="249"/>
      <c r="DGA386" s="249"/>
      <c r="DGB386" s="249"/>
      <c r="DGC386" s="249"/>
      <c r="DGD386" s="249"/>
      <c r="DGE386" s="249"/>
      <c r="DGF386" s="249"/>
      <c r="DGG386" s="249"/>
      <c r="DGH386" s="249"/>
      <c r="DGI386" s="249"/>
      <c r="DGJ386" s="249"/>
      <c r="DGK386" s="249"/>
      <c r="DGL386" s="249"/>
      <c r="DGM386" s="249"/>
      <c r="DGN386" s="249"/>
      <c r="DGO386" s="249"/>
      <c r="DGP386" s="249"/>
      <c r="DGQ386" s="249"/>
      <c r="DGR386" s="249"/>
      <c r="DGS386" s="249"/>
      <c r="DGT386" s="249"/>
      <c r="DGU386" s="249"/>
      <c r="DGV386" s="249"/>
      <c r="DGW386" s="249"/>
      <c r="DGX386" s="249"/>
      <c r="DGY386" s="249"/>
      <c r="DGZ386" s="249"/>
      <c r="DHA386" s="249"/>
      <c r="DHB386" s="249"/>
      <c r="DHC386" s="249"/>
      <c r="DHD386" s="249"/>
      <c r="DHE386" s="249"/>
      <c r="DHF386" s="249"/>
      <c r="DHG386" s="249"/>
      <c r="DHH386" s="249"/>
      <c r="DHI386" s="249"/>
      <c r="DHJ386" s="249"/>
      <c r="DHK386" s="249"/>
      <c r="DHL386" s="249"/>
      <c r="DHM386" s="249"/>
      <c r="DHN386" s="249"/>
      <c r="DHO386" s="249"/>
      <c r="DHP386" s="249"/>
      <c r="DHQ386" s="249"/>
      <c r="DHR386" s="249"/>
      <c r="DHS386" s="249"/>
      <c r="DHT386" s="249"/>
      <c r="DHU386" s="249"/>
      <c r="DHV386" s="249"/>
      <c r="DHW386" s="249"/>
      <c r="DHX386" s="249"/>
      <c r="DHY386" s="249"/>
      <c r="DHZ386" s="249"/>
      <c r="DIA386" s="249"/>
      <c r="DIB386" s="249"/>
      <c r="DIC386" s="249"/>
      <c r="DID386" s="249"/>
      <c r="DIE386" s="249"/>
      <c r="DIF386" s="249"/>
      <c r="DIG386" s="249"/>
      <c r="DIH386" s="249"/>
      <c r="DII386" s="249"/>
      <c r="DIJ386" s="249"/>
      <c r="DIK386" s="249"/>
      <c r="DIL386" s="249"/>
      <c r="DIM386" s="249"/>
      <c r="DIN386" s="249"/>
      <c r="DIO386" s="249"/>
      <c r="DIP386" s="249"/>
      <c r="DIQ386" s="249"/>
      <c r="DIR386" s="249"/>
      <c r="DIS386" s="249"/>
      <c r="DIT386" s="249"/>
      <c r="DIU386" s="249"/>
      <c r="DIV386" s="249"/>
      <c r="DIW386" s="249"/>
      <c r="DIX386" s="249"/>
      <c r="DIY386" s="249"/>
      <c r="DIZ386" s="249"/>
      <c r="DJA386" s="249"/>
      <c r="DJB386" s="249"/>
      <c r="DJC386" s="249"/>
      <c r="DJD386" s="249"/>
      <c r="DJE386" s="249"/>
      <c r="DJF386" s="249"/>
      <c r="DJG386" s="249"/>
      <c r="DJH386" s="249"/>
      <c r="DJI386" s="249"/>
      <c r="DJJ386" s="249"/>
      <c r="DJK386" s="249"/>
      <c r="DJL386" s="249"/>
      <c r="DJM386" s="249"/>
      <c r="DJN386" s="249"/>
      <c r="DJO386" s="249"/>
      <c r="DJP386" s="249"/>
      <c r="DJQ386" s="249"/>
      <c r="DJR386" s="249"/>
      <c r="DJS386" s="249"/>
      <c r="DJT386" s="249"/>
      <c r="DJU386" s="249"/>
      <c r="DJV386" s="249"/>
      <c r="DJW386" s="249"/>
      <c r="DJX386" s="249"/>
      <c r="DJY386" s="249"/>
      <c r="DJZ386" s="249"/>
      <c r="DKA386" s="249"/>
      <c r="DKB386" s="249"/>
      <c r="DKC386" s="249"/>
      <c r="DKD386" s="249"/>
      <c r="DKE386" s="249"/>
      <c r="DKF386" s="249"/>
      <c r="DKG386" s="249"/>
      <c r="DKH386" s="249"/>
      <c r="DKI386" s="249"/>
      <c r="DKJ386" s="249"/>
      <c r="DKK386" s="249"/>
      <c r="DKL386" s="249"/>
      <c r="DKM386" s="249"/>
      <c r="DKN386" s="249"/>
      <c r="DKO386" s="249"/>
      <c r="DKP386" s="249"/>
      <c r="DKQ386" s="249"/>
      <c r="DKR386" s="249"/>
      <c r="DKS386" s="249"/>
      <c r="DKT386" s="249"/>
      <c r="DKU386" s="249"/>
      <c r="DKV386" s="249"/>
      <c r="DKW386" s="249"/>
      <c r="DKX386" s="249"/>
      <c r="DKY386" s="249"/>
      <c r="DKZ386" s="249"/>
      <c r="DLA386" s="249"/>
      <c r="DLB386" s="249"/>
      <c r="DLC386" s="249"/>
      <c r="DLD386" s="249"/>
      <c r="DLE386" s="249"/>
      <c r="DLF386" s="249"/>
      <c r="DLG386" s="249"/>
      <c r="DLH386" s="249"/>
      <c r="DLI386" s="249"/>
      <c r="DLJ386" s="249"/>
      <c r="DLK386" s="249"/>
      <c r="DLL386" s="249"/>
      <c r="DLM386" s="249"/>
      <c r="DLN386" s="249"/>
      <c r="DLO386" s="249"/>
      <c r="DLP386" s="249"/>
      <c r="DLQ386" s="249"/>
      <c r="DLR386" s="249"/>
      <c r="DLS386" s="249"/>
      <c r="DLT386" s="249"/>
      <c r="DLU386" s="249"/>
      <c r="DLV386" s="249"/>
      <c r="DLW386" s="249"/>
      <c r="DLX386" s="249"/>
      <c r="DLY386" s="249"/>
      <c r="DLZ386" s="249"/>
      <c r="DMA386" s="249"/>
      <c r="DMB386" s="249"/>
      <c r="DMC386" s="249"/>
      <c r="DMD386" s="249"/>
      <c r="DME386" s="249"/>
      <c r="DMF386" s="249"/>
      <c r="DMG386" s="249"/>
      <c r="DMH386" s="249"/>
      <c r="DMI386" s="249"/>
      <c r="DMJ386" s="249"/>
      <c r="DMK386" s="249"/>
      <c r="DML386" s="249"/>
      <c r="DMM386" s="249"/>
      <c r="DMN386" s="249"/>
      <c r="DMO386" s="249"/>
      <c r="DMP386" s="249"/>
      <c r="DMQ386" s="249"/>
      <c r="DMR386" s="249"/>
      <c r="DMS386" s="249"/>
      <c r="DMT386" s="249"/>
      <c r="DMU386" s="249"/>
      <c r="DMV386" s="249"/>
      <c r="DMW386" s="249"/>
      <c r="DMX386" s="249"/>
      <c r="DMY386" s="249"/>
      <c r="DMZ386" s="249"/>
      <c r="DNA386" s="249"/>
      <c r="DNB386" s="249"/>
      <c r="DNC386" s="249"/>
      <c r="DND386" s="249"/>
      <c r="DNE386" s="249"/>
      <c r="DNF386" s="249"/>
      <c r="DNG386" s="249"/>
      <c r="DNH386" s="249"/>
      <c r="DNI386" s="249"/>
      <c r="DNJ386" s="249"/>
      <c r="DNK386" s="249"/>
      <c r="DNL386" s="249"/>
      <c r="DNM386" s="249"/>
      <c r="DNN386" s="249"/>
      <c r="DNO386" s="249"/>
      <c r="DNP386" s="249"/>
      <c r="DNQ386" s="249"/>
      <c r="DNR386" s="249"/>
      <c r="DNS386" s="249"/>
      <c r="DNT386" s="249"/>
      <c r="DNU386" s="249"/>
      <c r="DNV386" s="249"/>
      <c r="DNW386" s="249"/>
      <c r="DNX386" s="249"/>
      <c r="DNY386" s="249"/>
      <c r="DNZ386" s="249"/>
      <c r="DOA386" s="249"/>
      <c r="DOB386" s="249"/>
      <c r="DOC386" s="249"/>
      <c r="DOD386" s="249"/>
      <c r="DOE386" s="249"/>
      <c r="DOF386" s="249"/>
      <c r="DOG386" s="249"/>
      <c r="DOH386" s="249"/>
      <c r="DOI386" s="249"/>
      <c r="DOJ386" s="249"/>
      <c r="DOK386" s="249"/>
      <c r="DOL386" s="249"/>
      <c r="DOM386" s="249"/>
      <c r="DON386" s="249"/>
      <c r="DOO386" s="249"/>
      <c r="DOP386" s="249"/>
      <c r="DOQ386" s="249"/>
      <c r="DOR386" s="249"/>
      <c r="DOS386" s="249"/>
      <c r="DOT386" s="249"/>
      <c r="DOU386" s="249"/>
      <c r="DOV386" s="249"/>
      <c r="DOW386" s="249"/>
      <c r="DOX386" s="249"/>
      <c r="DOY386" s="249"/>
      <c r="DOZ386" s="249"/>
      <c r="DPA386" s="249"/>
      <c r="DPB386" s="249"/>
      <c r="DPC386" s="249"/>
      <c r="DPD386" s="249"/>
      <c r="DPE386" s="249"/>
      <c r="DPF386" s="249"/>
      <c r="DPG386" s="249"/>
      <c r="DPH386" s="249"/>
      <c r="DPI386" s="249"/>
      <c r="DPJ386" s="249"/>
      <c r="DPK386" s="249"/>
      <c r="DPL386" s="249"/>
      <c r="DPM386" s="249"/>
      <c r="DPN386" s="249"/>
      <c r="DPO386" s="249"/>
      <c r="DPP386" s="249"/>
      <c r="DPQ386" s="249"/>
      <c r="DPR386" s="249"/>
      <c r="DPS386" s="249"/>
      <c r="DPT386" s="249"/>
      <c r="DPU386" s="249"/>
      <c r="DPV386" s="249"/>
      <c r="DPW386" s="249"/>
      <c r="DPX386" s="249"/>
      <c r="DPY386" s="249"/>
      <c r="DPZ386" s="249"/>
      <c r="DQA386" s="249"/>
      <c r="DQB386" s="249"/>
      <c r="DQC386" s="249"/>
      <c r="DQD386" s="249"/>
      <c r="DQE386" s="249"/>
      <c r="DQF386" s="249"/>
      <c r="DQG386" s="249"/>
      <c r="DQH386" s="249"/>
      <c r="DQI386" s="249"/>
      <c r="DQJ386" s="249"/>
      <c r="DQK386" s="249"/>
      <c r="DQL386" s="249"/>
      <c r="DQM386" s="249"/>
      <c r="DQN386" s="249"/>
      <c r="DQO386" s="249"/>
      <c r="DQP386" s="249"/>
      <c r="DQQ386" s="249"/>
      <c r="DQR386" s="249"/>
      <c r="DQS386" s="249"/>
      <c r="DQT386" s="249"/>
      <c r="DQU386" s="249"/>
      <c r="DQV386" s="249"/>
      <c r="DQW386" s="249"/>
      <c r="DQX386" s="249"/>
      <c r="DQY386" s="249"/>
      <c r="DQZ386" s="249"/>
      <c r="DRA386" s="249"/>
      <c r="DRB386" s="249"/>
      <c r="DRC386" s="249"/>
      <c r="DRD386" s="249"/>
      <c r="DRE386" s="249"/>
      <c r="DRF386" s="249"/>
      <c r="DRG386" s="249"/>
      <c r="DRH386" s="249"/>
      <c r="DRI386" s="249"/>
      <c r="DRJ386" s="249"/>
      <c r="DRK386" s="249"/>
      <c r="DRL386" s="249"/>
      <c r="DRM386" s="249"/>
      <c r="DRN386" s="249"/>
      <c r="DRO386" s="249"/>
      <c r="DRP386" s="249"/>
      <c r="DRQ386" s="249"/>
      <c r="DRR386" s="249"/>
      <c r="DRS386" s="249"/>
      <c r="DRT386" s="249"/>
      <c r="DRU386" s="249"/>
      <c r="DRV386" s="249"/>
      <c r="DRW386" s="249"/>
      <c r="DRX386" s="249"/>
      <c r="DRY386" s="249"/>
      <c r="DRZ386" s="249"/>
      <c r="DSA386" s="249"/>
      <c r="DSB386" s="249"/>
      <c r="DSC386" s="249"/>
      <c r="DSD386" s="249"/>
      <c r="DSE386" s="249"/>
      <c r="DSF386" s="249"/>
      <c r="DSG386" s="249"/>
      <c r="DSH386" s="249"/>
      <c r="DSI386" s="249"/>
      <c r="DSJ386" s="249"/>
      <c r="DSK386" s="249"/>
      <c r="DSL386" s="249"/>
      <c r="DSM386" s="249"/>
      <c r="DSN386" s="249"/>
      <c r="DSO386" s="249"/>
      <c r="DSP386" s="249"/>
      <c r="DSQ386" s="249"/>
      <c r="DSR386" s="249"/>
      <c r="DSS386" s="249"/>
      <c r="DST386" s="249"/>
      <c r="DSU386" s="249"/>
      <c r="DSV386" s="249"/>
      <c r="DSW386" s="249"/>
      <c r="DSX386" s="249"/>
      <c r="DSY386" s="249"/>
      <c r="DSZ386" s="249"/>
      <c r="DTA386" s="249"/>
      <c r="DTB386" s="249"/>
      <c r="DTC386" s="249"/>
      <c r="DTD386" s="249"/>
      <c r="DTE386" s="249"/>
      <c r="DTF386" s="249"/>
      <c r="DTG386" s="249"/>
      <c r="DTH386" s="249"/>
      <c r="DTI386" s="249"/>
      <c r="DTJ386" s="249"/>
      <c r="DTK386" s="249"/>
      <c r="DTL386" s="249"/>
      <c r="DTM386" s="249"/>
      <c r="DTN386" s="249"/>
      <c r="DTO386" s="249"/>
      <c r="DTP386" s="249"/>
      <c r="DTQ386" s="249"/>
      <c r="DTR386" s="249"/>
      <c r="DTS386" s="249"/>
      <c r="DTT386" s="249"/>
      <c r="DTU386" s="249"/>
      <c r="DTV386" s="249"/>
      <c r="DTW386" s="249"/>
      <c r="DTX386" s="249"/>
      <c r="DTY386" s="249"/>
      <c r="DTZ386" s="249"/>
      <c r="DUA386" s="249"/>
      <c r="DUB386" s="249"/>
      <c r="DUC386" s="249"/>
      <c r="DUD386" s="249"/>
      <c r="DUE386" s="249"/>
      <c r="DUF386" s="249"/>
      <c r="DUG386" s="249"/>
      <c r="DUH386" s="249"/>
      <c r="DUI386" s="249"/>
      <c r="DUJ386" s="249"/>
      <c r="DUK386" s="249"/>
      <c r="DUL386" s="249"/>
      <c r="DUM386" s="249"/>
      <c r="DUN386" s="249"/>
      <c r="DUO386" s="249"/>
      <c r="DUP386" s="249"/>
      <c r="DUQ386" s="249"/>
      <c r="DUR386" s="249"/>
      <c r="DUS386" s="249"/>
      <c r="DUT386" s="249"/>
      <c r="DUU386" s="249"/>
      <c r="DUV386" s="249"/>
      <c r="DUW386" s="249"/>
      <c r="DUX386" s="249"/>
      <c r="DUY386" s="249"/>
      <c r="DUZ386" s="249"/>
      <c r="DVA386" s="249"/>
      <c r="DVB386" s="249"/>
      <c r="DVC386" s="249"/>
      <c r="DVD386" s="249"/>
      <c r="DVE386" s="249"/>
      <c r="DVF386" s="249"/>
      <c r="DVG386" s="249"/>
      <c r="DVH386" s="249"/>
      <c r="DVI386" s="249"/>
      <c r="DVJ386" s="249"/>
      <c r="DVK386" s="249"/>
      <c r="DVL386" s="249"/>
      <c r="DVM386" s="249"/>
      <c r="DVN386" s="249"/>
      <c r="DVO386" s="249"/>
      <c r="DVP386" s="249"/>
      <c r="DVQ386" s="249"/>
      <c r="DVR386" s="249"/>
      <c r="DVS386" s="249"/>
      <c r="DVT386" s="249"/>
      <c r="DVU386" s="249"/>
      <c r="DVV386" s="249"/>
      <c r="DVW386" s="249"/>
      <c r="DVX386" s="249"/>
      <c r="DVY386" s="249"/>
      <c r="DVZ386" s="249"/>
      <c r="DWA386" s="249"/>
      <c r="DWB386" s="249"/>
      <c r="DWC386" s="249"/>
      <c r="DWD386" s="249"/>
      <c r="DWE386" s="249"/>
      <c r="DWF386" s="249"/>
      <c r="DWG386" s="249"/>
      <c r="DWH386" s="249"/>
      <c r="DWI386" s="249"/>
      <c r="DWJ386" s="249"/>
      <c r="DWK386" s="249"/>
      <c r="DWL386" s="249"/>
      <c r="DWM386" s="249"/>
      <c r="DWN386" s="249"/>
      <c r="DWO386" s="249"/>
      <c r="DWP386" s="249"/>
      <c r="DWQ386" s="249"/>
      <c r="DWR386" s="249"/>
      <c r="DWS386" s="249"/>
      <c r="DWT386" s="249"/>
      <c r="DWU386" s="249"/>
      <c r="DWV386" s="249"/>
      <c r="DWW386" s="249"/>
      <c r="DWX386" s="249"/>
      <c r="DWY386" s="249"/>
      <c r="DWZ386" s="249"/>
      <c r="DXA386" s="249"/>
      <c r="DXB386" s="249"/>
      <c r="DXC386" s="249"/>
      <c r="DXD386" s="249"/>
      <c r="DXE386" s="249"/>
      <c r="DXF386" s="249"/>
      <c r="DXG386" s="249"/>
      <c r="DXH386" s="249"/>
      <c r="DXI386" s="249"/>
      <c r="DXJ386" s="249"/>
      <c r="DXK386" s="249"/>
      <c r="DXL386" s="249"/>
      <c r="DXM386" s="249"/>
      <c r="DXN386" s="249"/>
      <c r="DXO386" s="249"/>
      <c r="DXP386" s="249"/>
      <c r="DXQ386" s="249"/>
      <c r="DXR386" s="249"/>
      <c r="DXS386" s="249"/>
      <c r="DXT386" s="249"/>
      <c r="DXU386" s="249"/>
      <c r="DXV386" s="249"/>
      <c r="DXW386" s="249"/>
      <c r="DXX386" s="249"/>
      <c r="DXY386" s="249"/>
      <c r="DXZ386" s="249"/>
      <c r="DYA386" s="249"/>
      <c r="DYB386" s="249"/>
      <c r="DYC386" s="249"/>
      <c r="DYD386" s="249"/>
      <c r="DYE386" s="249"/>
      <c r="DYF386" s="249"/>
      <c r="DYG386" s="249"/>
      <c r="DYH386" s="249"/>
      <c r="DYI386" s="249"/>
      <c r="DYJ386" s="249"/>
      <c r="DYK386" s="249"/>
      <c r="DYL386" s="249"/>
      <c r="DYM386" s="249"/>
      <c r="DYN386" s="249"/>
      <c r="DYO386" s="249"/>
      <c r="DYP386" s="249"/>
      <c r="DYQ386" s="249"/>
      <c r="DYR386" s="249"/>
      <c r="DYS386" s="249"/>
      <c r="DYT386" s="249"/>
      <c r="DYU386" s="249"/>
      <c r="DYV386" s="249"/>
      <c r="DYW386" s="249"/>
      <c r="DYX386" s="249"/>
      <c r="DYY386" s="249"/>
      <c r="DYZ386" s="249"/>
      <c r="DZA386" s="249"/>
      <c r="DZB386" s="249"/>
      <c r="DZC386" s="249"/>
      <c r="DZD386" s="249"/>
      <c r="DZE386" s="249"/>
      <c r="DZF386" s="249"/>
      <c r="DZG386" s="249"/>
      <c r="DZH386" s="249"/>
      <c r="DZI386" s="249"/>
      <c r="DZJ386" s="249"/>
      <c r="DZK386" s="249"/>
      <c r="DZL386" s="249"/>
      <c r="DZM386" s="249"/>
      <c r="DZN386" s="249"/>
      <c r="DZO386" s="249"/>
      <c r="DZP386" s="249"/>
      <c r="DZQ386" s="249"/>
      <c r="DZR386" s="249"/>
      <c r="DZS386" s="249"/>
      <c r="DZT386" s="249"/>
      <c r="DZU386" s="249"/>
      <c r="DZV386" s="249"/>
      <c r="DZW386" s="249"/>
      <c r="DZX386" s="249"/>
      <c r="DZY386" s="249"/>
      <c r="DZZ386" s="249"/>
      <c r="EAA386" s="249"/>
      <c r="EAB386" s="249"/>
      <c r="EAC386" s="249"/>
      <c r="EAD386" s="249"/>
      <c r="EAE386" s="249"/>
      <c r="EAF386" s="249"/>
      <c r="EAG386" s="249"/>
      <c r="EAH386" s="249"/>
      <c r="EAI386" s="249"/>
      <c r="EAJ386" s="249"/>
      <c r="EAK386" s="249"/>
      <c r="EAL386" s="249"/>
      <c r="EAM386" s="249"/>
      <c r="EAN386" s="249"/>
      <c r="EAO386" s="249"/>
      <c r="EAP386" s="249"/>
      <c r="EAQ386" s="249"/>
      <c r="EAR386" s="249"/>
      <c r="EAS386" s="249"/>
      <c r="EAT386" s="249"/>
      <c r="EAU386" s="249"/>
      <c r="EAV386" s="249"/>
      <c r="EAW386" s="249"/>
      <c r="EAX386" s="249"/>
      <c r="EAY386" s="249"/>
      <c r="EAZ386" s="249"/>
      <c r="EBA386" s="249"/>
      <c r="EBB386" s="249"/>
      <c r="EBC386" s="249"/>
      <c r="EBD386" s="249"/>
      <c r="EBE386" s="249"/>
      <c r="EBF386" s="249"/>
      <c r="EBG386" s="249"/>
      <c r="EBH386" s="249"/>
      <c r="EBI386" s="249"/>
      <c r="EBJ386" s="249"/>
      <c r="EBK386" s="249"/>
      <c r="EBL386" s="249"/>
      <c r="EBM386" s="249"/>
      <c r="EBN386" s="249"/>
      <c r="EBO386" s="249"/>
      <c r="EBP386" s="249"/>
      <c r="EBQ386" s="249"/>
      <c r="EBR386" s="249"/>
      <c r="EBS386" s="249"/>
      <c r="EBT386" s="249"/>
      <c r="EBU386" s="249"/>
      <c r="EBV386" s="249"/>
      <c r="EBW386" s="249"/>
      <c r="EBX386" s="249"/>
      <c r="EBY386" s="249"/>
      <c r="EBZ386" s="249"/>
      <c r="ECA386" s="249"/>
      <c r="ECB386" s="249"/>
      <c r="ECC386" s="249"/>
      <c r="ECD386" s="249"/>
      <c r="ECE386" s="249"/>
      <c r="ECF386" s="249"/>
      <c r="ECG386" s="249"/>
      <c r="ECH386" s="249"/>
      <c r="ECI386" s="249"/>
      <c r="ECJ386" s="249"/>
      <c r="ECK386" s="249"/>
      <c r="ECL386" s="249"/>
      <c r="ECM386" s="249"/>
      <c r="ECN386" s="249"/>
      <c r="ECO386" s="249"/>
      <c r="ECP386" s="249"/>
      <c r="ECQ386" s="249"/>
      <c r="ECR386" s="249"/>
      <c r="ECS386" s="249"/>
      <c r="ECT386" s="249"/>
      <c r="ECU386" s="249"/>
      <c r="ECV386" s="249"/>
      <c r="ECW386" s="249"/>
      <c r="ECX386" s="249"/>
      <c r="ECY386" s="249"/>
      <c r="ECZ386" s="249"/>
      <c r="EDA386" s="249"/>
      <c r="EDB386" s="249"/>
      <c r="EDC386" s="249"/>
      <c r="EDD386" s="249"/>
      <c r="EDE386" s="249"/>
      <c r="EDF386" s="249"/>
      <c r="EDG386" s="249"/>
      <c r="EDH386" s="249"/>
      <c r="EDI386" s="249"/>
      <c r="EDJ386" s="249"/>
      <c r="EDK386" s="249"/>
      <c r="EDL386" s="249"/>
      <c r="EDM386" s="249"/>
      <c r="EDN386" s="249"/>
      <c r="EDO386" s="249"/>
      <c r="EDP386" s="249"/>
      <c r="EDQ386" s="249"/>
      <c r="EDR386" s="249"/>
      <c r="EDS386" s="249"/>
      <c r="EDT386" s="249"/>
      <c r="EDU386" s="249"/>
      <c r="EDV386" s="249"/>
      <c r="EDW386" s="249"/>
      <c r="EDX386" s="249"/>
      <c r="EDY386" s="249"/>
      <c r="EDZ386" s="249"/>
      <c r="EEA386" s="249"/>
      <c r="EEB386" s="249"/>
      <c r="EEC386" s="249"/>
      <c r="EED386" s="249"/>
      <c r="EEE386" s="249"/>
      <c r="EEF386" s="249"/>
      <c r="EEG386" s="249"/>
      <c r="EEH386" s="249"/>
      <c r="EEI386" s="249"/>
      <c r="EEJ386" s="249"/>
      <c r="EEK386" s="249"/>
      <c r="EEL386" s="249"/>
      <c r="EEM386" s="249"/>
      <c r="EEN386" s="249"/>
      <c r="EEO386" s="249"/>
      <c r="EEP386" s="249"/>
      <c r="EEQ386" s="249"/>
      <c r="EER386" s="249"/>
      <c r="EES386" s="249"/>
      <c r="EET386" s="249"/>
      <c r="EEU386" s="249"/>
      <c r="EEV386" s="249"/>
      <c r="EEW386" s="249"/>
      <c r="EEX386" s="249"/>
      <c r="EEY386" s="249"/>
      <c r="EEZ386" s="249"/>
      <c r="EFA386" s="249"/>
      <c r="EFB386" s="249"/>
      <c r="EFC386" s="249"/>
      <c r="EFD386" s="249"/>
      <c r="EFE386" s="249"/>
      <c r="EFF386" s="249"/>
      <c r="EFG386" s="249"/>
      <c r="EFH386" s="249"/>
      <c r="EFI386" s="249"/>
      <c r="EFJ386" s="249"/>
      <c r="EFK386" s="249"/>
      <c r="EFL386" s="249"/>
      <c r="EFM386" s="249"/>
      <c r="EFN386" s="249"/>
      <c r="EFO386" s="249"/>
      <c r="EFP386" s="249"/>
      <c r="EFQ386" s="249"/>
      <c r="EFR386" s="249"/>
      <c r="EFS386" s="249"/>
      <c r="EFT386" s="249"/>
      <c r="EFU386" s="249"/>
      <c r="EFV386" s="249"/>
      <c r="EFW386" s="249"/>
      <c r="EFX386" s="249"/>
      <c r="EFY386" s="249"/>
      <c r="EFZ386" s="249"/>
      <c r="EGA386" s="249"/>
      <c r="EGB386" s="249"/>
      <c r="EGC386" s="249"/>
      <c r="EGD386" s="249"/>
      <c r="EGE386" s="249"/>
      <c r="EGF386" s="249"/>
      <c r="EGG386" s="249"/>
      <c r="EGH386" s="249"/>
      <c r="EGI386" s="249"/>
      <c r="EGJ386" s="249"/>
      <c r="EGK386" s="249"/>
      <c r="EGL386" s="249"/>
      <c r="EGM386" s="249"/>
      <c r="EGN386" s="249"/>
      <c r="EGO386" s="249"/>
      <c r="EGP386" s="249"/>
      <c r="EGQ386" s="249"/>
      <c r="EGR386" s="249"/>
      <c r="EGS386" s="249"/>
      <c r="EGT386" s="249"/>
      <c r="EGU386" s="249"/>
      <c r="EGV386" s="249"/>
      <c r="EGW386" s="249"/>
      <c r="EGX386" s="249"/>
      <c r="EGY386" s="249"/>
      <c r="EGZ386" s="249"/>
      <c r="EHA386" s="249"/>
      <c r="EHB386" s="249"/>
      <c r="EHC386" s="249"/>
      <c r="EHD386" s="249"/>
      <c r="EHE386" s="249"/>
      <c r="EHF386" s="249"/>
      <c r="EHG386" s="249"/>
      <c r="EHH386" s="249"/>
      <c r="EHI386" s="249"/>
      <c r="EHJ386" s="249"/>
      <c r="EHK386" s="249"/>
      <c r="EHL386" s="249"/>
      <c r="EHM386" s="249"/>
      <c r="EHN386" s="249"/>
      <c r="EHO386" s="249"/>
      <c r="EHP386" s="249"/>
      <c r="EHQ386" s="249"/>
      <c r="EHR386" s="249"/>
      <c r="EHS386" s="249"/>
      <c r="EHT386" s="249"/>
      <c r="EHU386" s="249"/>
      <c r="EHV386" s="249"/>
      <c r="EHW386" s="249"/>
      <c r="EHX386" s="249"/>
      <c r="EHY386" s="249"/>
      <c r="EHZ386" s="249"/>
      <c r="EIA386" s="249"/>
      <c r="EIB386" s="249"/>
      <c r="EIC386" s="249"/>
      <c r="EID386" s="249"/>
      <c r="EIE386" s="249"/>
      <c r="EIF386" s="249"/>
      <c r="EIG386" s="249"/>
      <c r="EIH386" s="249"/>
      <c r="EII386" s="249"/>
      <c r="EIJ386" s="249"/>
      <c r="EIK386" s="249"/>
      <c r="EIL386" s="249"/>
      <c r="EIM386" s="249"/>
      <c r="EIN386" s="249"/>
      <c r="EIO386" s="249"/>
      <c r="EIP386" s="249"/>
      <c r="EIQ386" s="249"/>
      <c r="EIR386" s="249"/>
      <c r="EIS386" s="249"/>
      <c r="EIT386" s="249"/>
      <c r="EIU386" s="249"/>
      <c r="EIV386" s="249"/>
      <c r="EIW386" s="249"/>
      <c r="EIX386" s="249"/>
      <c r="EIY386" s="249"/>
      <c r="EIZ386" s="249"/>
      <c r="EJA386" s="249"/>
      <c r="EJB386" s="249"/>
      <c r="EJC386" s="249"/>
      <c r="EJD386" s="249"/>
      <c r="EJE386" s="249"/>
      <c r="EJF386" s="249"/>
      <c r="EJG386" s="249"/>
      <c r="EJH386" s="249"/>
      <c r="EJI386" s="249"/>
      <c r="EJJ386" s="249"/>
      <c r="EJK386" s="249"/>
      <c r="EJL386" s="249"/>
      <c r="EJM386" s="249"/>
      <c r="EJN386" s="249"/>
      <c r="EJO386" s="249"/>
      <c r="EJP386" s="249"/>
      <c r="EJQ386" s="249"/>
      <c r="EJR386" s="249"/>
      <c r="EJS386" s="249"/>
      <c r="EJT386" s="249"/>
      <c r="EJU386" s="249"/>
      <c r="EJV386" s="249"/>
      <c r="EJW386" s="249"/>
      <c r="EJX386" s="249"/>
      <c r="EJY386" s="249"/>
      <c r="EJZ386" s="249"/>
      <c r="EKA386" s="249"/>
      <c r="EKB386" s="249"/>
      <c r="EKC386" s="249"/>
      <c r="EKD386" s="249"/>
      <c r="EKE386" s="249"/>
      <c r="EKF386" s="249"/>
      <c r="EKG386" s="249"/>
      <c r="EKH386" s="249"/>
      <c r="EKI386" s="249"/>
      <c r="EKJ386" s="249"/>
      <c r="EKK386" s="249"/>
      <c r="EKL386" s="249"/>
      <c r="EKM386" s="249"/>
      <c r="EKN386" s="249"/>
      <c r="EKO386" s="249"/>
      <c r="EKP386" s="249"/>
      <c r="EKQ386" s="249"/>
      <c r="EKR386" s="249"/>
      <c r="EKS386" s="249"/>
      <c r="EKT386" s="249"/>
      <c r="EKU386" s="249"/>
      <c r="EKV386" s="249"/>
      <c r="EKW386" s="249"/>
      <c r="EKX386" s="249"/>
      <c r="EKY386" s="249"/>
      <c r="EKZ386" s="249"/>
      <c r="ELA386" s="249"/>
      <c r="ELB386" s="249"/>
      <c r="ELC386" s="249"/>
      <c r="ELD386" s="249"/>
      <c r="ELE386" s="249"/>
      <c r="ELF386" s="249"/>
      <c r="ELG386" s="249"/>
      <c r="ELH386" s="249"/>
      <c r="ELI386" s="249"/>
      <c r="ELJ386" s="249"/>
      <c r="ELK386" s="249"/>
      <c r="ELL386" s="249"/>
      <c r="ELM386" s="249"/>
      <c r="ELN386" s="249"/>
      <c r="ELO386" s="249"/>
      <c r="ELP386" s="249"/>
      <c r="ELQ386" s="249"/>
      <c r="ELR386" s="249"/>
      <c r="ELS386" s="249"/>
      <c r="ELT386" s="249"/>
      <c r="ELU386" s="249"/>
      <c r="ELV386" s="249"/>
      <c r="ELW386" s="249"/>
      <c r="ELX386" s="249"/>
      <c r="ELY386" s="249"/>
      <c r="ELZ386" s="249"/>
      <c r="EMA386" s="249"/>
      <c r="EMB386" s="249"/>
      <c r="EMC386" s="249"/>
      <c r="EMD386" s="249"/>
      <c r="EME386" s="249"/>
      <c r="EMF386" s="249"/>
      <c r="EMG386" s="249"/>
      <c r="EMH386" s="249"/>
      <c r="EMI386" s="249"/>
      <c r="EMJ386" s="249"/>
      <c r="EMK386" s="249"/>
      <c r="EML386" s="249"/>
      <c r="EMM386" s="249"/>
      <c r="EMN386" s="249"/>
      <c r="EMO386" s="249"/>
      <c r="EMP386" s="249"/>
      <c r="EMQ386" s="249"/>
      <c r="EMR386" s="249"/>
      <c r="EMS386" s="249"/>
      <c r="EMT386" s="249"/>
      <c r="EMU386" s="249"/>
      <c r="EMV386" s="249"/>
      <c r="EMW386" s="249"/>
      <c r="EMX386" s="249"/>
      <c r="EMY386" s="249"/>
      <c r="EMZ386" s="249"/>
      <c r="ENA386" s="249"/>
      <c r="ENB386" s="249"/>
      <c r="ENC386" s="249"/>
      <c r="END386" s="249"/>
      <c r="ENE386" s="249"/>
      <c r="ENF386" s="249"/>
      <c r="ENG386" s="249"/>
      <c r="ENH386" s="249"/>
      <c r="ENI386" s="249"/>
      <c r="ENJ386" s="249"/>
      <c r="ENK386" s="249"/>
      <c r="ENL386" s="249"/>
      <c r="ENM386" s="249"/>
      <c r="ENN386" s="249"/>
      <c r="ENO386" s="249"/>
      <c r="ENP386" s="249"/>
      <c r="ENQ386" s="249"/>
      <c r="ENR386" s="249"/>
      <c r="ENS386" s="249"/>
      <c r="ENT386" s="249"/>
      <c r="ENU386" s="249"/>
      <c r="ENV386" s="249"/>
      <c r="ENW386" s="249"/>
      <c r="ENX386" s="249"/>
      <c r="ENY386" s="249"/>
      <c r="ENZ386" s="249"/>
      <c r="EOA386" s="249"/>
      <c r="EOB386" s="249"/>
      <c r="EOC386" s="249"/>
      <c r="EOD386" s="249"/>
      <c r="EOE386" s="249"/>
      <c r="EOF386" s="249"/>
      <c r="EOG386" s="249"/>
      <c r="EOH386" s="249"/>
      <c r="EOI386" s="249"/>
      <c r="EOJ386" s="249"/>
      <c r="EOK386" s="249"/>
      <c r="EOL386" s="249"/>
      <c r="EOM386" s="249"/>
      <c r="EON386" s="249"/>
      <c r="EOO386" s="249"/>
      <c r="EOP386" s="249"/>
      <c r="EOQ386" s="249"/>
      <c r="EOR386" s="249"/>
      <c r="EOS386" s="249"/>
      <c r="EOT386" s="249"/>
      <c r="EOU386" s="249"/>
      <c r="EOV386" s="249"/>
      <c r="EOW386" s="249"/>
      <c r="EOX386" s="249"/>
      <c r="EOY386" s="249"/>
      <c r="EOZ386" s="249"/>
      <c r="EPA386" s="249"/>
      <c r="EPB386" s="249"/>
      <c r="EPC386" s="249"/>
      <c r="EPD386" s="249"/>
      <c r="EPE386" s="249"/>
      <c r="EPF386" s="249"/>
      <c r="EPG386" s="249"/>
      <c r="EPH386" s="249"/>
      <c r="EPI386" s="249"/>
      <c r="EPJ386" s="249"/>
      <c r="EPK386" s="249"/>
      <c r="EPL386" s="249"/>
      <c r="EPM386" s="249"/>
      <c r="EPN386" s="249"/>
      <c r="EPO386" s="249"/>
      <c r="EPP386" s="249"/>
      <c r="EPQ386" s="249"/>
      <c r="EPR386" s="249"/>
      <c r="EPS386" s="249"/>
      <c r="EPT386" s="249"/>
      <c r="EPU386" s="249"/>
      <c r="EPV386" s="249"/>
      <c r="EPW386" s="249"/>
      <c r="EPX386" s="249"/>
      <c r="EPY386" s="249"/>
      <c r="EPZ386" s="249"/>
      <c r="EQA386" s="249"/>
      <c r="EQB386" s="249"/>
      <c r="EQC386" s="249"/>
      <c r="EQD386" s="249"/>
      <c r="EQE386" s="249"/>
      <c r="EQF386" s="249"/>
      <c r="EQG386" s="249"/>
      <c r="EQH386" s="249"/>
      <c r="EQI386" s="249"/>
      <c r="EQJ386" s="249"/>
      <c r="EQK386" s="249"/>
      <c r="EQL386" s="249"/>
      <c r="EQM386" s="249"/>
      <c r="EQN386" s="249"/>
      <c r="EQO386" s="249"/>
      <c r="EQP386" s="249"/>
      <c r="EQQ386" s="249"/>
      <c r="EQR386" s="249"/>
      <c r="EQS386" s="249"/>
      <c r="EQT386" s="249"/>
      <c r="EQU386" s="249"/>
      <c r="EQV386" s="249"/>
      <c r="EQW386" s="249"/>
      <c r="EQX386" s="249"/>
      <c r="EQY386" s="249"/>
      <c r="EQZ386" s="249"/>
      <c r="ERA386" s="249"/>
      <c r="ERB386" s="249"/>
      <c r="ERC386" s="249"/>
      <c r="ERD386" s="249"/>
      <c r="ERE386" s="249"/>
      <c r="ERF386" s="249"/>
      <c r="ERG386" s="249"/>
      <c r="ERH386" s="249"/>
      <c r="ERI386" s="249"/>
      <c r="ERJ386" s="249"/>
      <c r="ERK386" s="249"/>
      <c r="ERL386" s="249"/>
      <c r="ERM386" s="249"/>
      <c r="ERN386" s="249"/>
      <c r="ERO386" s="249"/>
      <c r="ERP386" s="249"/>
      <c r="ERQ386" s="249"/>
      <c r="ERR386" s="249"/>
      <c r="ERS386" s="249"/>
      <c r="ERT386" s="249"/>
      <c r="ERU386" s="249"/>
      <c r="ERV386" s="249"/>
      <c r="ERW386" s="249"/>
      <c r="ERX386" s="249"/>
      <c r="ERY386" s="249"/>
      <c r="ERZ386" s="249"/>
      <c r="ESA386" s="249"/>
      <c r="ESB386" s="249"/>
      <c r="ESC386" s="249"/>
      <c r="ESD386" s="249"/>
      <c r="ESE386" s="249"/>
      <c r="ESF386" s="249"/>
      <c r="ESG386" s="249"/>
      <c r="ESH386" s="249"/>
      <c r="ESI386" s="249"/>
      <c r="ESJ386" s="249"/>
      <c r="ESK386" s="249"/>
      <c r="ESL386" s="249"/>
      <c r="ESM386" s="249"/>
      <c r="ESN386" s="249"/>
      <c r="ESO386" s="249"/>
      <c r="ESP386" s="249"/>
      <c r="ESQ386" s="249"/>
      <c r="ESR386" s="249"/>
      <c r="ESS386" s="249"/>
      <c r="EST386" s="249"/>
      <c r="ESU386" s="249"/>
      <c r="ESV386" s="249"/>
      <c r="ESW386" s="249"/>
      <c r="ESX386" s="249"/>
      <c r="ESY386" s="249"/>
      <c r="ESZ386" s="249"/>
      <c r="ETA386" s="249"/>
      <c r="ETB386" s="249"/>
      <c r="ETC386" s="249"/>
      <c r="ETD386" s="249"/>
      <c r="ETE386" s="249"/>
      <c r="ETF386" s="249"/>
      <c r="ETG386" s="249"/>
      <c r="ETH386" s="249"/>
      <c r="ETI386" s="249"/>
      <c r="ETJ386" s="249"/>
      <c r="ETK386" s="249"/>
      <c r="ETL386" s="249"/>
      <c r="ETM386" s="249"/>
      <c r="ETN386" s="249"/>
      <c r="ETO386" s="249"/>
      <c r="ETP386" s="249"/>
      <c r="ETQ386" s="249"/>
      <c r="ETR386" s="249"/>
      <c r="ETS386" s="249"/>
      <c r="ETT386" s="249"/>
      <c r="ETU386" s="249"/>
      <c r="ETV386" s="249"/>
      <c r="ETW386" s="249"/>
      <c r="ETX386" s="249"/>
      <c r="ETY386" s="249"/>
      <c r="ETZ386" s="249"/>
      <c r="EUA386" s="249"/>
      <c r="EUB386" s="249"/>
      <c r="EUC386" s="249"/>
      <c r="EUD386" s="249"/>
      <c r="EUE386" s="249"/>
      <c r="EUF386" s="249"/>
      <c r="EUG386" s="249"/>
      <c r="EUH386" s="249"/>
      <c r="EUI386" s="249"/>
      <c r="EUJ386" s="249"/>
      <c r="EUK386" s="249"/>
      <c r="EUL386" s="249"/>
      <c r="EUM386" s="249"/>
      <c r="EUN386" s="249"/>
      <c r="EUO386" s="249"/>
      <c r="EUP386" s="249"/>
      <c r="EUQ386" s="249"/>
      <c r="EUR386" s="249"/>
      <c r="EUS386" s="249"/>
      <c r="EUT386" s="249"/>
      <c r="EUU386" s="249"/>
      <c r="EUV386" s="249"/>
      <c r="EUW386" s="249"/>
      <c r="EUX386" s="249"/>
      <c r="EUY386" s="249"/>
      <c r="EUZ386" s="249"/>
      <c r="EVA386" s="249"/>
      <c r="EVB386" s="249"/>
      <c r="EVC386" s="249"/>
      <c r="EVD386" s="249"/>
      <c r="EVE386" s="249"/>
      <c r="EVF386" s="249"/>
      <c r="EVG386" s="249"/>
      <c r="EVH386" s="249"/>
      <c r="EVI386" s="249"/>
      <c r="EVJ386" s="249"/>
      <c r="EVK386" s="249"/>
      <c r="EVL386" s="249"/>
      <c r="EVM386" s="249"/>
      <c r="EVN386" s="249"/>
      <c r="EVO386" s="249"/>
      <c r="EVP386" s="249"/>
      <c r="EVQ386" s="249"/>
      <c r="EVR386" s="249"/>
      <c r="EVS386" s="249"/>
      <c r="EVT386" s="249"/>
      <c r="EVU386" s="249"/>
      <c r="EVV386" s="249"/>
      <c r="EVW386" s="249"/>
      <c r="EVX386" s="249"/>
      <c r="EVY386" s="249"/>
      <c r="EVZ386" s="249"/>
      <c r="EWA386" s="249"/>
      <c r="EWB386" s="249"/>
      <c r="EWC386" s="249"/>
      <c r="EWD386" s="249"/>
      <c r="EWE386" s="249"/>
      <c r="EWF386" s="249"/>
      <c r="EWG386" s="249"/>
      <c r="EWH386" s="249"/>
      <c r="EWI386" s="249"/>
      <c r="EWJ386" s="249"/>
      <c r="EWK386" s="249"/>
      <c r="EWL386" s="249"/>
      <c r="EWM386" s="249"/>
      <c r="EWN386" s="249"/>
      <c r="EWO386" s="249"/>
      <c r="EWP386" s="249"/>
      <c r="EWQ386" s="249"/>
      <c r="EWR386" s="249"/>
      <c r="EWS386" s="249"/>
      <c r="EWT386" s="249"/>
      <c r="EWU386" s="249"/>
      <c r="EWV386" s="249"/>
      <c r="EWW386" s="249"/>
      <c r="EWX386" s="249"/>
      <c r="EWY386" s="249"/>
      <c r="EWZ386" s="249"/>
      <c r="EXA386" s="249"/>
      <c r="EXB386" s="249"/>
      <c r="EXC386" s="249"/>
      <c r="EXD386" s="249"/>
      <c r="EXE386" s="249"/>
      <c r="EXF386" s="249"/>
      <c r="EXG386" s="249"/>
      <c r="EXH386" s="249"/>
      <c r="EXI386" s="249"/>
      <c r="EXJ386" s="249"/>
      <c r="EXK386" s="249"/>
      <c r="EXL386" s="249"/>
      <c r="EXM386" s="249"/>
      <c r="EXN386" s="249"/>
      <c r="EXO386" s="249"/>
      <c r="EXP386" s="249"/>
      <c r="EXQ386" s="249"/>
      <c r="EXR386" s="249"/>
      <c r="EXS386" s="249"/>
      <c r="EXT386" s="249"/>
      <c r="EXU386" s="249"/>
      <c r="EXV386" s="249"/>
      <c r="EXW386" s="249"/>
      <c r="EXX386" s="249"/>
      <c r="EXY386" s="249"/>
      <c r="EXZ386" s="249"/>
      <c r="EYA386" s="249"/>
      <c r="EYB386" s="249"/>
      <c r="EYC386" s="249"/>
      <c r="EYD386" s="249"/>
      <c r="EYE386" s="249"/>
      <c r="EYF386" s="249"/>
      <c r="EYG386" s="249"/>
      <c r="EYH386" s="249"/>
      <c r="EYI386" s="249"/>
      <c r="EYJ386" s="249"/>
      <c r="EYK386" s="249"/>
      <c r="EYL386" s="249"/>
      <c r="EYM386" s="249"/>
      <c r="EYN386" s="249"/>
      <c r="EYO386" s="249"/>
      <c r="EYP386" s="249"/>
      <c r="EYQ386" s="249"/>
      <c r="EYR386" s="249"/>
      <c r="EYS386" s="249"/>
      <c r="EYT386" s="249"/>
      <c r="EYU386" s="249"/>
      <c r="EYV386" s="249"/>
      <c r="EYW386" s="249"/>
      <c r="EYX386" s="249"/>
      <c r="EYY386" s="249"/>
      <c r="EYZ386" s="249"/>
      <c r="EZA386" s="249"/>
      <c r="EZB386" s="249"/>
      <c r="EZC386" s="249"/>
      <c r="EZD386" s="249"/>
      <c r="EZE386" s="249"/>
      <c r="EZF386" s="249"/>
      <c r="EZG386" s="249"/>
      <c r="EZH386" s="249"/>
      <c r="EZI386" s="249"/>
      <c r="EZJ386" s="249"/>
      <c r="EZK386" s="249"/>
      <c r="EZL386" s="249"/>
      <c r="EZM386" s="249"/>
      <c r="EZN386" s="249"/>
      <c r="EZO386" s="249"/>
      <c r="EZP386" s="249"/>
      <c r="EZQ386" s="249"/>
      <c r="EZR386" s="249"/>
      <c r="EZS386" s="249"/>
      <c r="EZT386" s="249"/>
      <c r="EZU386" s="249"/>
      <c r="EZV386" s="249"/>
      <c r="EZW386" s="249"/>
      <c r="EZX386" s="249"/>
      <c r="EZY386" s="249"/>
      <c r="EZZ386" s="249"/>
      <c r="FAA386" s="249"/>
      <c r="FAB386" s="249"/>
      <c r="FAC386" s="249"/>
      <c r="FAD386" s="249"/>
      <c r="FAE386" s="249"/>
      <c r="FAF386" s="249"/>
      <c r="FAG386" s="249"/>
      <c r="FAH386" s="249"/>
      <c r="FAI386" s="249"/>
      <c r="FAJ386" s="249"/>
      <c r="FAK386" s="249"/>
      <c r="FAL386" s="249"/>
      <c r="FAM386" s="249"/>
      <c r="FAN386" s="249"/>
      <c r="FAO386" s="249"/>
      <c r="FAP386" s="249"/>
      <c r="FAQ386" s="249"/>
      <c r="FAR386" s="249"/>
      <c r="FAS386" s="249"/>
      <c r="FAT386" s="249"/>
      <c r="FAU386" s="249"/>
      <c r="FAV386" s="249"/>
      <c r="FAW386" s="249"/>
      <c r="FAX386" s="249"/>
      <c r="FAY386" s="249"/>
      <c r="FAZ386" s="249"/>
      <c r="FBA386" s="249"/>
      <c r="FBB386" s="249"/>
      <c r="FBC386" s="249"/>
      <c r="FBD386" s="249"/>
      <c r="FBE386" s="249"/>
      <c r="FBF386" s="249"/>
      <c r="FBG386" s="249"/>
      <c r="FBH386" s="249"/>
      <c r="FBI386" s="249"/>
      <c r="FBJ386" s="249"/>
      <c r="FBK386" s="249"/>
      <c r="FBL386" s="249"/>
      <c r="FBM386" s="249"/>
      <c r="FBN386" s="249"/>
      <c r="FBO386" s="249"/>
      <c r="FBP386" s="249"/>
      <c r="FBQ386" s="249"/>
      <c r="FBR386" s="249"/>
      <c r="FBS386" s="249"/>
      <c r="FBT386" s="249"/>
      <c r="FBU386" s="249"/>
      <c r="FBV386" s="249"/>
      <c r="FBW386" s="249"/>
      <c r="FBX386" s="249"/>
      <c r="FBY386" s="249"/>
      <c r="FBZ386" s="249"/>
      <c r="FCA386" s="249"/>
      <c r="FCB386" s="249"/>
      <c r="FCC386" s="249"/>
      <c r="FCD386" s="249"/>
      <c r="FCE386" s="249"/>
      <c r="FCF386" s="249"/>
      <c r="FCG386" s="249"/>
      <c r="FCH386" s="249"/>
      <c r="FCI386" s="249"/>
      <c r="FCJ386" s="249"/>
      <c r="FCK386" s="249"/>
      <c r="FCL386" s="249"/>
      <c r="FCM386" s="249"/>
      <c r="FCN386" s="249"/>
      <c r="FCO386" s="249"/>
      <c r="FCP386" s="249"/>
      <c r="FCQ386" s="249"/>
      <c r="FCR386" s="249"/>
      <c r="FCS386" s="249"/>
      <c r="FCT386" s="249"/>
      <c r="FCU386" s="249"/>
      <c r="FCV386" s="249"/>
      <c r="FCW386" s="249"/>
      <c r="FCX386" s="249"/>
      <c r="FCY386" s="249"/>
      <c r="FCZ386" s="249"/>
      <c r="FDA386" s="249"/>
      <c r="FDB386" s="249"/>
      <c r="FDC386" s="249"/>
      <c r="FDD386" s="249"/>
      <c r="FDE386" s="249"/>
      <c r="FDF386" s="249"/>
      <c r="FDG386" s="249"/>
      <c r="FDH386" s="249"/>
      <c r="FDI386" s="249"/>
      <c r="FDJ386" s="249"/>
      <c r="FDK386" s="249"/>
      <c r="FDL386" s="249"/>
      <c r="FDM386" s="249"/>
      <c r="FDN386" s="249"/>
      <c r="FDO386" s="249"/>
      <c r="FDP386" s="249"/>
      <c r="FDQ386" s="249"/>
      <c r="FDR386" s="249"/>
      <c r="FDS386" s="249"/>
      <c r="FDT386" s="249"/>
      <c r="FDU386" s="249"/>
      <c r="FDV386" s="249"/>
      <c r="FDW386" s="249"/>
      <c r="FDX386" s="249"/>
      <c r="FDY386" s="249"/>
      <c r="FDZ386" s="249"/>
      <c r="FEA386" s="249"/>
      <c r="FEB386" s="249"/>
      <c r="FEC386" s="249"/>
      <c r="FED386" s="249"/>
      <c r="FEE386" s="249"/>
      <c r="FEF386" s="249"/>
      <c r="FEG386" s="249"/>
      <c r="FEH386" s="249"/>
      <c r="FEI386" s="249"/>
      <c r="FEJ386" s="249"/>
      <c r="FEK386" s="249"/>
      <c r="FEL386" s="249"/>
      <c r="FEM386" s="249"/>
      <c r="FEN386" s="249"/>
      <c r="FEO386" s="249"/>
      <c r="FEP386" s="249"/>
      <c r="FEQ386" s="249"/>
      <c r="FER386" s="249"/>
      <c r="FES386" s="249"/>
      <c r="FET386" s="249"/>
      <c r="FEU386" s="249"/>
      <c r="FEV386" s="249"/>
      <c r="FEW386" s="249"/>
      <c r="FEX386" s="249"/>
      <c r="FEY386" s="249"/>
      <c r="FEZ386" s="249"/>
      <c r="FFA386" s="249"/>
      <c r="FFB386" s="249"/>
      <c r="FFC386" s="249"/>
      <c r="FFD386" s="249"/>
      <c r="FFE386" s="249"/>
      <c r="FFF386" s="249"/>
      <c r="FFG386" s="249"/>
      <c r="FFH386" s="249"/>
      <c r="FFI386" s="249"/>
      <c r="FFJ386" s="249"/>
      <c r="FFK386" s="249"/>
      <c r="FFL386" s="249"/>
      <c r="FFM386" s="249"/>
      <c r="FFN386" s="249"/>
      <c r="FFO386" s="249"/>
      <c r="FFP386" s="249"/>
      <c r="FFQ386" s="249"/>
      <c r="FFR386" s="249"/>
      <c r="FFS386" s="249"/>
      <c r="FFT386" s="249"/>
      <c r="FFU386" s="249"/>
      <c r="FFV386" s="249"/>
      <c r="FFW386" s="249"/>
      <c r="FFX386" s="249"/>
      <c r="FFY386" s="249"/>
      <c r="FFZ386" s="249"/>
      <c r="FGA386" s="249"/>
      <c r="FGB386" s="249"/>
      <c r="FGC386" s="249"/>
      <c r="FGD386" s="249"/>
      <c r="FGE386" s="249"/>
      <c r="FGF386" s="249"/>
      <c r="FGG386" s="249"/>
      <c r="FGH386" s="249"/>
      <c r="FGI386" s="249"/>
      <c r="FGJ386" s="249"/>
      <c r="FGK386" s="249"/>
      <c r="FGL386" s="249"/>
      <c r="FGM386" s="249"/>
      <c r="FGN386" s="249"/>
      <c r="FGO386" s="249"/>
      <c r="FGP386" s="249"/>
      <c r="FGQ386" s="249"/>
      <c r="FGR386" s="249"/>
      <c r="FGS386" s="249"/>
      <c r="FGT386" s="249"/>
      <c r="FGU386" s="249"/>
      <c r="FGV386" s="249"/>
      <c r="FGW386" s="249"/>
      <c r="FGX386" s="249"/>
      <c r="FGY386" s="249"/>
      <c r="FGZ386" s="249"/>
      <c r="FHA386" s="249"/>
      <c r="FHB386" s="249"/>
      <c r="FHC386" s="249"/>
      <c r="FHD386" s="249"/>
      <c r="FHE386" s="249"/>
      <c r="FHF386" s="249"/>
      <c r="FHG386" s="249"/>
      <c r="FHH386" s="249"/>
      <c r="FHI386" s="249"/>
      <c r="FHJ386" s="249"/>
      <c r="FHK386" s="249"/>
      <c r="FHL386" s="249"/>
      <c r="FHM386" s="249"/>
      <c r="FHN386" s="249"/>
      <c r="FHO386" s="249"/>
      <c r="FHP386" s="249"/>
      <c r="FHQ386" s="249"/>
      <c r="FHR386" s="249"/>
      <c r="FHS386" s="249"/>
      <c r="FHT386" s="249"/>
      <c r="FHU386" s="249"/>
      <c r="FHV386" s="249"/>
      <c r="FHW386" s="249"/>
      <c r="FHX386" s="249"/>
      <c r="FHY386" s="249"/>
      <c r="FHZ386" s="249"/>
      <c r="FIA386" s="249"/>
      <c r="FIB386" s="249"/>
      <c r="FIC386" s="249"/>
      <c r="FID386" s="249"/>
      <c r="FIE386" s="249"/>
      <c r="FIF386" s="249"/>
      <c r="FIG386" s="249"/>
      <c r="FIH386" s="249"/>
      <c r="FII386" s="249"/>
      <c r="FIJ386" s="249"/>
      <c r="FIK386" s="249"/>
      <c r="FIL386" s="249"/>
      <c r="FIM386" s="249"/>
      <c r="FIN386" s="249"/>
      <c r="FIO386" s="249"/>
      <c r="FIP386" s="249"/>
      <c r="FIQ386" s="249"/>
      <c r="FIR386" s="249"/>
      <c r="FIS386" s="249"/>
      <c r="FIT386" s="249"/>
      <c r="FIU386" s="249"/>
      <c r="FIV386" s="249"/>
      <c r="FIW386" s="249"/>
      <c r="FIX386" s="249"/>
      <c r="FIY386" s="249"/>
      <c r="FIZ386" s="249"/>
      <c r="FJA386" s="249"/>
      <c r="FJB386" s="249"/>
      <c r="FJC386" s="249"/>
      <c r="FJD386" s="249"/>
      <c r="FJE386" s="249"/>
      <c r="FJF386" s="249"/>
      <c r="FJG386" s="249"/>
      <c r="FJH386" s="249"/>
      <c r="FJI386" s="249"/>
      <c r="FJJ386" s="249"/>
      <c r="FJK386" s="249"/>
      <c r="FJL386" s="249"/>
      <c r="FJM386" s="249"/>
      <c r="FJN386" s="249"/>
      <c r="FJO386" s="249"/>
      <c r="FJP386" s="249"/>
      <c r="FJQ386" s="249"/>
      <c r="FJR386" s="249"/>
      <c r="FJS386" s="249"/>
      <c r="FJT386" s="249"/>
      <c r="FJU386" s="249"/>
      <c r="FJV386" s="249"/>
      <c r="FJW386" s="249"/>
      <c r="FJX386" s="249"/>
      <c r="FJY386" s="249"/>
      <c r="FJZ386" s="249"/>
      <c r="FKA386" s="249"/>
      <c r="FKB386" s="249"/>
      <c r="FKC386" s="249"/>
      <c r="FKD386" s="249"/>
      <c r="FKE386" s="249"/>
      <c r="FKF386" s="249"/>
      <c r="FKG386" s="249"/>
      <c r="FKH386" s="249"/>
      <c r="FKI386" s="249"/>
      <c r="FKJ386" s="249"/>
      <c r="FKK386" s="249"/>
      <c r="FKL386" s="249"/>
      <c r="FKM386" s="249"/>
      <c r="FKN386" s="249"/>
      <c r="FKO386" s="249"/>
      <c r="FKP386" s="249"/>
      <c r="FKQ386" s="249"/>
      <c r="FKR386" s="249"/>
      <c r="FKS386" s="249"/>
      <c r="FKT386" s="249"/>
      <c r="FKU386" s="249"/>
      <c r="FKV386" s="249"/>
      <c r="FKW386" s="249"/>
      <c r="FKX386" s="249"/>
      <c r="FKY386" s="249"/>
      <c r="FKZ386" s="249"/>
      <c r="FLA386" s="249"/>
      <c r="FLB386" s="249"/>
      <c r="FLC386" s="249"/>
      <c r="FLD386" s="249"/>
      <c r="FLE386" s="249"/>
      <c r="FLF386" s="249"/>
      <c r="FLG386" s="249"/>
      <c r="FLH386" s="249"/>
      <c r="FLI386" s="249"/>
      <c r="FLJ386" s="249"/>
      <c r="FLK386" s="249"/>
      <c r="FLL386" s="249"/>
      <c r="FLM386" s="249"/>
      <c r="FLN386" s="249"/>
      <c r="FLO386" s="249"/>
      <c r="FLP386" s="249"/>
      <c r="FLQ386" s="249"/>
      <c r="FLR386" s="249"/>
      <c r="FLS386" s="249"/>
      <c r="FLT386" s="249"/>
      <c r="FLU386" s="249"/>
      <c r="FLV386" s="249"/>
      <c r="FLW386" s="249"/>
      <c r="FLX386" s="249"/>
      <c r="FLY386" s="249"/>
      <c r="FLZ386" s="249"/>
      <c r="FMA386" s="249"/>
      <c r="FMB386" s="249"/>
      <c r="FMC386" s="249"/>
      <c r="FMD386" s="249"/>
      <c r="FME386" s="249"/>
      <c r="FMF386" s="249"/>
      <c r="FMG386" s="249"/>
      <c r="FMH386" s="249"/>
      <c r="FMI386" s="249"/>
      <c r="FMJ386" s="249"/>
      <c r="FMK386" s="249"/>
      <c r="FML386" s="249"/>
      <c r="FMM386" s="249"/>
      <c r="FMN386" s="249"/>
      <c r="FMO386" s="249"/>
      <c r="FMP386" s="249"/>
      <c r="FMQ386" s="249"/>
      <c r="FMR386" s="249"/>
      <c r="FMS386" s="249"/>
      <c r="FMT386" s="249"/>
      <c r="FMU386" s="249"/>
      <c r="FMV386" s="249"/>
      <c r="FMW386" s="249"/>
      <c r="FMX386" s="249"/>
      <c r="FMY386" s="249"/>
      <c r="FMZ386" s="249"/>
      <c r="FNA386" s="249"/>
      <c r="FNB386" s="249"/>
      <c r="FNC386" s="249"/>
      <c r="FND386" s="249"/>
      <c r="FNE386" s="249"/>
      <c r="FNF386" s="249"/>
      <c r="FNG386" s="249"/>
      <c r="FNH386" s="249"/>
      <c r="FNI386" s="249"/>
      <c r="FNJ386" s="249"/>
      <c r="FNK386" s="249"/>
      <c r="FNL386" s="249"/>
      <c r="FNM386" s="249"/>
      <c r="FNN386" s="249"/>
      <c r="FNO386" s="249"/>
      <c r="FNP386" s="249"/>
      <c r="FNQ386" s="249"/>
      <c r="FNR386" s="249"/>
      <c r="FNS386" s="249"/>
      <c r="FNT386" s="249"/>
      <c r="FNU386" s="249"/>
      <c r="FNV386" s="249"/>
      <c r="FNW386" s="249"/>
      <c r="FNX386" s="249"/>
      <c r="FNY386" s="249"/>
      <c r="FNZ386" s="249"/>
      <c r="FOA386" s="249"/>
      <c r="FOB386" s="249"/>
      <c r="FOC386" s="249"/>
      <c r="FOD386" s="249"/>
      <c r="FOE386" s="249"/>
      <c r="FOF386" s="249"/>
      <c r="FOG386" s="249"/>
      <c r="FOH386" s="249"/>
      <c r="FOI386" s="249"/>
      <c r="FOJ386" s="249"/>
      <c r="FOK386" s="249"/>
      <c r="FOL386" s="249"/>
      <c r="FOM386" s="249"/>
      <c r="FON386" s="249"/>
      <c r="FOO386" s="249"/>
      <c r="FOP386" s="249"/>
      <c r="FOQ386" s="249"/>
      <c r="FOR386" s="249"/>
      <c r="FOS386" s="249"/>
      <c r="FOT386" s="249"/>
      <c r="FOU386" s="249"/>
      <c r="FOV386" s="249"/>
      <c r="FOW386" s="249"/>
      <c r="FOX386" s="249"/>
      <c r="FOY386" s="249"/>
      <c r="FOZ386" s="249"/>
      <c r="FPA386" s="249"/>
      <c r="FPB386" s="249"/>
      <c r="FPC386" s="249"/>
      <c r="FPD386" s="249"/>
      <c r="FPE386" s="249"/>
      <c r="FPF386" s="249"/>
      <c r="FPG386" s="249"/>
      <c r="FPH386" s="249"/>
      <c r="FPI386" s="249"/>
      <c r="FPJ386" s="249"/>
      <c r="FPK386" s="249"/>
      <c r="FPL386" s="249"/>
      <c r="FPM386" s="249"/>
      <c r="FPN386" s="249"/>
      <c r="FPO386" s="249"/>
      <c r="FPP386" s="249"/>
      <c r="FPQ386" s="249"/>
      <c r="FPR386" s="249"/>
      <c r="FPS386" s="249"/>
      <c r="FPT386" s="249"/>
      <c r="FPU386" s="249"/>
      <c r="FPV386" s="249"/>
      <c r="FPW386" s="249"/>
      <c r="FPX386" s="249"/>
      <c r="FPY386" s="249"/>
      <c r="FPZ386" s="249"/>
      <c r="FQA386" s="249"/>
      <c r="FQB386" s="249"/>
      <c r="FQC386" s="249"/>
      <c r="FQD386" s="249"/>
      <c r="FQE386" s="249"/>
      <c r="FQF386" s="249"/>
      <c r="FQG386" s="249"/>
      <c r="FQH386" s="249"/>
      <c r="FQI386" s="249"/>
      <c r="FQJ386" s="249"/>
      <c r="FQK386" s="249"/>
      <c r="FQL386" s="249"/>
      <c r="FQM386" s="249"/>
      <c r="FQN386" s="249"/>
      <c r="FQO386" s="249"/>
      <c r="FQP386" s="249"/>
      <c r="FQQ386" s="249"/>
      <c r="FQR386" s="249"/>
      <c r="FQS386" s="249"/>
      <c r="FQT386" s="249"/>
      <c r="FQU386" s="249"/>
      <c r="FQV386" s="249"/>
      <c r="FQW386" s="249"/>
      <c r="FQX386" s="249"/>
      <c r="FQY386" s="249"/>
      <c r="FQZ386" s="249"/>
      <c r="FRA386" s="249"/>
      <c r="FRB386" s="249"/>
      <c r="FRC386" s="249"/>
      <c r="FRD386" s="249"/>
      <c r="FRE386" s="249"/>
      <c r="FRF386" s="249"/>
      <c r="FRG386" s="249"/>
      <c r="FRH386" s="249"/>
      <c r="FRI386" s="249"/>
      <c r="FRJ386" s="249"/>
      <c r="FRK386" s="249"/>
      <c r="FRL386" s="249"/>
      <c r="FRM386" s="249"/>
      <c r="FRN386" s="249"/>
      <c r="FRO386" s="249"/>
      <c r="FRP386" s="249"/>
      <c r="FRQ386" s="249"/>
      <c r="FRR386" s="249"/>
      <c r="FRS386" s="249"/>
      <c r="FRT386" s="249"/>
      <c r="FRU386" s="249"/>
      <c r="FRV386" s="249"/>
      <c r="FRW386" s="249"/>
      <c r="FRX386" s="249"/>
      <c r="FRY386" s="249"/>
      <c r="FRZ386" s="249"/>
      <c r="FSA386" s="249"/>
      <c r="FSB386" s="249"/>
      <c r="FSC386" s="249"/>
      <c r="FSD386" s="249"/>
      <c r="FSE386" s="249"/>
      <c r="FSF386" s="249"/>
      <c r="FSG386" s="249"/>
      <c r="FSH386" s="249"/>
      <c r="FSI386" s="249"/>
      <c r="FSJ386" s="249"/>
      <c r="FSK386" s="249"/>
      <c r="FSL386" s="249"/>
      <c r="FSM386" s="249"/>
      <c r="FSN386" s="249"/>
      <c r="FSO386" s="249"/>
      <c r="FSP386" s="249"/>
      <c r="FSQ386" s="249"/>
      <c r="FSR386" s="249"/>
      <c r="FSS386" s="249"/>
      <c r="FST386" s="249"/>
      <c r="FSU386" s="249"/>
      <c r="FSV386" s="249"/>
      <c r="FSW386" s="249"/>
      <c r="FSX386" s="249"/>
      <c r="FSY386" s="249"/>
      <c r="FSZ386" s="249"/>
      <c r="FTA386" s="249"/>
      <c r="FTB386" s="249"/>
      <c r="FTC386" s="249"/>
      <c r="FTD386" s="249"/>
      <c r="FTE386" s="249"/>
      <c r="FTF386" s="249"/>
      <c r="FTG386" s="249"/>
      <c r="FTH386" s="249"/>
      <c r="FTI386" s="249"/>
      <c r="FTJ386" s="249"/>
      <c r="FTK386" s="249"/>
      <c r="FTL386" s="249"/>
      <c r="FTM386" s="249"/>
      <c r="FTN386" s="249"/>
      <c r="FTO386" s="249"/>
      <c r="FTP386" s="249"/>
      <c r="FTQ386" s="249"/>
      <c r="FTR386" s="249"/>
      <c r="FTS386" s="249"/>
      <c r="FTT386" s="249"/>
      <c r="FTU386" s="249"/>
      <c r="FTV386" s="249"/>
      <c r="FTW386" s="249"/>
      <c r="FTX386" s="249"/>
      <c r="FTY386" s="249"/>
      <c r="FTZ386" s="249"/>
      <c r="FUA386" s="249"/>
      <c r="FUB386" s="249"/>
      <c r="FUC386" s="249"/>
      <c r="FUD386" s="249"/>
      <c r="FUE386" s="249"/>
      <c r="FUF386" s="249"/>
      <c r="FUG386" s="249"/>
      <c r="FUH386" s="249"/>
      <c r="FUI386" s="249"/>
      <c r="FUJ386" s="249"/>
      <c r="FUK386" s="249"/>
      <c r="FUL386" s="249"/>
      <c r="FUM386" s="249"/>
      <c r="FUN386" s="249"/>
      <c r="FUO386" s="249"/>
      <c r="FUP386" s="249"/>
      <c r="FUQ386" s="249"/>
      <c r="FUR386" s="249"/>
      <c r="FUS386" s="249"/>
      <c r="FUT386" s="249"/>
      <c r="FUU386" s="249"/>
      <c r="FUV386" s="249"/>
      <c r="FUW386" s="249"/>
      <c r="FUX386" s="249"/>
      <c r="FUY386" s="249"/>
      <c r="FUZ386" s="249"/>
      <c r="FVA386" s="249"/>
      <c r="FVB386" s="249"/>
      <c r="FVC386" s="249"/>
      <c r="FVD386" s="249"/>
      <c r="FVE386" s="249"/>
      <c r="FVF386" s="249"/>
      <c r="FVG386" s="249"/>
      <c r="FVH386" s="249"/>
      <c r="FVI386" s="249"/>
      <c r="FVJ386" s="249"/>
      <c r="FVK386" s="249"/>
      <c r="FVL386" s="249"/>
      <c r="FVM386" s="249"/>
      <c r="FVN386" s="249"/>
      <c r="FVO386" s="249"/>
      <c r="FVP386" s="249"/>
      <c r="FVQ386" s="249"/>
      <c r="FVR386" s="249"/>
      <c r="FVS386" s="249"/>
      <c r="FVT386" s="249"/>
      <c r="FVU386" s="249"/>
      <c r="FVV386" s="249"/>
      <c r="FVW386" s="249"/>
      <c r="FVX386" s="249"/>
      <c r="FVY386" s="249"/>
      <c r="FVZ386" s="249"/>
      <c r="FWA386" s="249"/>
      <c r="FWB386" s="249"/>
      <c r="FWC386" s="249"/>
      <c r="FWD386" s="249"/>
      <c r="FWE386" s="249"/>
      <c r="FWF386" s="249"/>
      <c r="FWG386" s="249"/>
      <c r="FWH386" s="249"/>
      <c r="FWI386" s="249"/>
      <c r="FWJ386" s="249"/>
      <c r="FWK386" s="249"/>
      <c r="FWL386" s="249"/>
      <c r="FWM386" s="249"/>
      <c r="FWN386" s="249"/>
      <c r="FWO386" s="249"/>
      <c r="FWP386" s="249"/>
      <c r="FWQ386" s="249"/>
      <c r="FWR386" s="249"/>
      <c r="FWS386" s="249"/>
      <c r="FWT386" s="249"/>
      <c r="FWU386" s="249"/>
      <c r="FWV386" s="249"/>
      <c r="FWW386" s="249"/>
      <c r="FWX386" s="249"/>
      <c r="FWY386" s="249"/>
      <c r="FWZ386" s="249"/>
      <c r="FXA386" s="249"/>
      <c r="FXB386" s="249"/>
      <c r="FXC386" s="249"/>
      <c r="FXD386" s="249"/>
      <c r="FXE386" s="249"/>
      <c r="FXF386" s="249"/>
      <c r="FXG386" s="249"/>
      <c r="FXH386" s="249"/>
      <c r="FXI386" s="249"/>
      <c r="FXJ386" s="249"/>
      <c r="FXK386" s="249"/>
      <c r="FXL386" s="249"/>
      <c r="FXM386" s="249"/>
      <c r="FXN386" s="249"/>
      <c r="FXO386" s="249"/>
      <c r="FXP386" s="249"/>
      <c r="FXQ386" s="249"/>
      <c r="FXR386" s="249"/>
      <c r="FXS386" s="249"/>
      <c r="FXT386" s="249"/>
      <c r="FXU386" s="249"/>
      <c r="FXV386" s="249"/>
      <c r="FXW386" s="249"/>
      <c r="FXX386" s="249"/>
      <c r="FXY386" s="249"/>
      <c r="FXZ386" s="249"/>
      <c r="FYA386" s="249"/>
      <c r="FYB386" s="249"/>
      <c r="FYC386" s="249"/>
      <c r="FYD386" s="249"/>
      <c r="FYE386" s="249"/>
      <c r="FYF386" s="249"/>
      <c r="FYG386" s="249"/>
      <c r="FYH386" s="249"/>
      <c r="FYI386" s="249"/>
      <c r="FYJ386" s="249"/>
      <c r="FYK386" s="249"/>
      <c r="FYL386" s="249"/>
      <c r="FYM386" s="249"/>
      <c r="FYN386" s="249"/>
      <c r="FYO386" s="249"/>
      <c r="FYP386" s="249"/>
      <c r="FYQ386" s="249"/>
      <c r="FYR386" s="249"/>
      <c r="FYS386" s="249"/>
      <c r="FYT386" s="249"/>
      <c r="FYU386" s="249"/>
      <c r="FYV386" s="249"/>
      <c r="FYW386" s="249"/>
      <c r="FYX386" s="249"/>
      <c r="FYY386" s="249"/>
      <c r="FYZ386" s="249"/>
      <c r="FZA386" s="249"/>
      <c r="FZB386" s="249"/>
      <c r="FZC386" s="249"/>
      <c r="FZD386" s="249"/>
      <c r="FZE386" s="249"/>
      <c r="FZF386" s="249"/>
      <c r="FZG386" s="249"/>
      <c r="FZH386" s="249"/>
      <c r="FZI386" s="249"/>
      <c r="FZJ386" s="249"/>
      <c r="FZK386" s="249"/>
      <c r="FZL386" s="249"/>
      <c r="FZM386" s="249"/>
      <c r="FZN386" s="249"/>
      <c r="FZO386" s="249"/>
      <c r="FZP386" s="249"/>
      <c r="FZQ386" s="249"/>
      <c r="FZR386" s="249"/>
      <c r="FZS386" s="249"/>
      <c r="FZT386" s="249"/>
      <c r="FZU386" s="249"/>
      <c r="FZV386" s="249"/>
      <c r="FZW386" s="249"/>
      <c r="FZX386" s="249"/>
      <c r="FZY386" s="249"/>
      <c r="FZZ386" s="249"/>
      <c r="GAA386" s="249"/>
      <c r="GAB386" s="249"/>
      <c r="GAC386" s="249"/>
      <c r="GAD386" s="249"/>
      <c r="GAE386" s="249"/>
      <c r="GAF386" s="249"/>
      <c r="GAG386" s="249"/>
      <c r="GAH386" s="249"/>
      <c r="GAI386" s="249"/>
      <c r="GAJ386" s="249"/>
      <c r="GAK386" s="249"/>
      <c r="GAL386" s="249"/>
      <c r="GAM386" s="249"/>
      <c r="GAN386" s="249"/>
      <c r="GAO386" s="249"/>
      <c r="GAP386" s="249"/>
      <c r="GAQ386" s="249"/>
      <c r="GAR386" s="249"/>
      <c r="GAS386" s="249"/>
      <c r="GAT386" s="249"/>
      <c r="GAU386" s="249"/>
      <c r="GAV386" s="249"/>
      <c r="GAW386" s="249"/>
      <c r="GAX386" s="249"/>
      <c r="GAY386" s="249"/>
      <c r="GAZ386" s="249"/>
      <c r="GBA386" s="249"/>
      <c r="GBB386" s="249"/>
      <c r="GBC386" s="249"/>
      <c r="GBD386" s="249"/>
      <c r="GBE386" s="249"/>
      <c r="GBF386" s="249"/>
      <c r="GBG386" s="249"/>
      <c r="GBH386" s="249"/>
      <c r="GBI386" s="249"/>
      <c r="GBJ386" s="249"/>
      <c r="GBK386" s="249"/>
      <c r="GBL386" s="249"/>
      <c r="GBM386" s="249"/>
      <c r="GBN386" s="249"/>
      <c r="GBO386" s="249"/>
      <c r="GBP386" s="249"/>
      <c r="GBQ386" s="249"/>
      <c r="GBR386" s="249"/>
      <c r="GBS386" s="249"/>
      <c r="GBT386" s="249"/>
      <c r="GBU386" s="249"/>
      <c r="GBV386" s="249"/>
      <c r="GBW386" s="249"/>
      <c r="GBX386" s="249"/>
      <c r="GBY386" s="249"/>
      <c r="GBZ386" s="249"/>
      <c r="GCA386" s="249"/>
      <c r="GCB386" s="249"/>
      <c r="GCC386" s="249"/>
      <c r="GCD386" s="249"/>
      <c r="GCE386" s="249"/>
      <c r="GCF386" s="249"/>
      <c r="GCG386" s="249"/>
      <c r="GCH386" s="249"/>
      <c r="GCI386" s="249"/>
      <c r="GCJ386" s="249"/>
      <c r="GCK386" s="249"/>
      <c r="GCL386" s="249"/>
      <c r="GCM386" s="249"/>
      <c r="GCN386" s="249"/>
      <c r="GCO386" s="249"/>
      <c r="GCP386" s="249"/>
      <c r="GCQ386" s="249"/>
      <c r="GCR386" s="249"/>
      <c r="GCS386" s="249"/>
      <c r="GCT386" s="249"/>
      <c r="GCU386" s="249"/>
      <c r="GCV386" s="249"/>
      <c r="GCW386" s="249"/>
      <c r="GCX386" s="249"/>
      <c r="GCY386" s="249"/>
      <c r="GCZ386" s="249"/>
      <c r="GDA386" s="249"/>
      <c r="GDB386" s="249"/>
      <c r="GDC386" s="249"/>
      <c r="GDD386" s="249"/>
      <c r="GDE386" s="249"/>
      <c r="GDF386" s="249"/>
      <c r="GDG386" s="249"/>
      <c r="GDH386" s="249"/>
      <c r="GDI386" s="249"/>
      <c r="GDJ386" s="249"/>
      <c r="GDK386" s="249"/>
      <c r="GDL386" s="249"/>
      <c r="GDM386" s="249"/>
      <c r="GDN386" s="249"/>
      <c r="GDO386" s="249"/>
      <c r="GDP386" s="249"/>
      <c r="GDQ386" s="249"/>
      <c r="GDR386" s="249"/>
      <c r="GDS386" s="249"/>
      <c r="GDT386" s="249"/>
      <c r="GDU386" s="249"/>
      <c r="GDV386" s="249"/>
      <c r="GDW386" s="249"/>
      <c r="GDX386" s="249"/>
      <c r="GDY386" s="249"/>
      <c r="GDZ386" s="249"/>
      <c r="GEA386" s="249"/>
      <c r="GEB386" s="249"/>
      <c r="GEC386" s="249"/>
      <c r="GED386" s="249"/>
      <c r="GEE386" s="249"/>
      <c r="GEF386" s="249"/>
      <c r="GEG386" s="249"/>
      <c r="GEH386" s="249"/>
      <c r="GEI386" s="249"/>
      <c r="GEJ386" s="249"/>
      <c r="GEK386" s="249"/>
      <c r="GEL386" s="249"/>
      <c r="GEM386" s="249"/>
      <c r="GEN386" s="249"/>
      <c r="GEO386" s="249"/>
      <c r="GEP386" s="249"/>
      <c r="GEQ386" s="249"/>
      <c r="GER386" s="249"/>
      <c r="GES386" s="249"/>
      <c r="GET386" s="249"/>
      <c r="GEU386" s="249"/>
      <c r="GEV386" s="249"/>
      <c r="GEW386" s="249"/>
      <c r="GEX386" s="249"/>
      <c r="GEY386" s="249"/>
      <c r="GEZ386" s="249"/>
      <c r="GFA386" s="249"/>
      <c r="GFB386" s="249"/>
      <c r="GFC386" s="249"/>
      <c r="GFD386" s="249"/>
      <c r="GFE386" s="249"/>
      <c r="GFF386" s="249"/>
      <c r="GFG386" s="249"/>
      <c r="GFH386" s="249"/>
      <c r="GFI386" s="249"/>
      <c r="GFJ386" s="249"/>
      <c r="GFK386" s="249"/>
      <c r="GFL386" s="249"/>
      <c r="GFM386" s="249"/>
      <c r="GFN386" s="249"/>
      <c r="GFO386" s="249"/>
      <c r="GFP386" s="249"/>
      <c r="GFQ386" s="249"/>
      <c r="GFR386" s="249"/>
      <c r="GFS386" s="249"/>
      <c r="GFT386" s="249"/>
      <c r="GFU386" s="249"/>
      <c r="GFV386" s="249"/>
      <c r="GFW386" s="249"/>
      <c r="GFX386" s="249"/>
      <c r="GFY386" s="249"/>
      <c r="GFZ386" s="249"/>
      <c r="GGA386" s="249"/>
      <c r="GGB386" s="249"/>
      <c r="GGC386" s="249"/>
      <c r="GGD386" s="249"/>
      <c r="GGE386" s="249"/>
      <c r="GGF386" s="249"/>
      <c r="GGG386" s="249"/>
      <c r="GGH386" s="249"/>
      <c r="GGI386" s="249"/>
      <c r="GGJ386" s="249"/>
      <c r="GGK386" s="249"/>
      <c r="GGL386" s="249"/>
      <c r="GGM386" s="249"/>
      <c r="GGN386" s="249"/>
      <c r="GGO386" s="249"/>
      <c r="GGP386" s="249"/>
      <c r="GGQ386" s="249"/>
      <c r="GGR386" s="249"/>
      <c r="GGS386" s="249"/>
      <c r="GGT386" s="249"/>
      <c r="GGU386" s="249"/>
      <c r="GGV386" s="249"/>
      <c r="GGW386" s="249"/>
      <c r="GGX386" s="249"/>
      <c r="GGY386" s="249"/>
      <c r="GGZ386" s="249"/>
      <c r="GHA386" s="249"/>
      <c r="GHB386" s="249"/>
      <c r="GHC386" s="249"/>
      <c r="GHD386" s="249"/>
      <c r="GHE386" s="249"/>
      <c r="GHF386" s="249"/>
      <c r="GHG386" s="249"/>
      <c r="GHH386" s="249"/>
      <c r="GHI386" s="249"/>
      <c r="GHJ386" s="249"/>
      <c r="GHK386" s="249"/>
      <c r="GHL386" s="249"/>
      <c r="GHM386" s="249"/>
      <c r="GHN386" s="249"/>
      <c r="GHO386" s="249"/>
      <c r="GHP386" s="249"/>
      <c r="GHQ386" s="249"/>
      <c r="GHR386" s="249"/>
      <c r="GHS386" s="249"/>
      <c r="GHT386" s="249"/>
      <c r="GHU386" s="249"/>
      <c r="GHV386" s="249"/>
      <c r="GHW386" s="249"/>
      <c r="GHX386" s="249"/>
      <c r="GHY386" s="249"/>
      <c r="GHZ386" s="249"/>
      <c r="GIA386" s="249"/>
      <c r="GIB386" s="249"/>
      <c r="GIC386" s="249"/>
      <c r="GID386" s="249"/>
      <c r="GIE386" s="249"/>
      <c r="GIF386" s="249"/>
      <c r="GIG386" s="249"/>
      <c r="GIH386" s="249"/>
      <c r="GII386" s="249"/>
      <c r="GIJ386" s="249"/>
      <c r="GIK386" s="249"/>
      <c r="GIL386" s="249"/>
      <c r="GIM386" s="249"/>
      <c r="GIN386" s="249"/>
      <c r="GIO386" s="249"/>
      <c r="GIP386" s="249"/>
      <c r="GIQ386" s="249"/>
      <c r="GIR386" s="249"/>
      <c r="GIS386" s="249"/>
      <c r="GIT386" s="249"/>
      <c r="GIU386" s="249"/>
      <c r="GIV386" s="249"/>
      <c r="GIW386" s="249"/>
      <c r="GIX386" s="249"/>
      <c r="GIY386" s="249"/>
      <c r="GIZ386" s="249"/>
      <c r="GJA386" s="249"/>
      <c r="GJB386" s="249"/>
      <c r="GJC386" s="249"/>
      <c r="GJD386" s="249"/>
      <c r="GJE386" s="249"/>
      <c r="GJF386" s="249"/>
      <c r="GJG386" s="249"/>
      <c r="GJH386" s="249"/>
      <c r="GJI386" s="249"/>
      <c r="GJJ386" s="249"/>
      <c r="GJK386" s="249"/>
      <c r="GJL386" s="249"/>
      <c r="GJM386" s="249"/>
      <c r="GJN386" s="249"/>
      <c r="GJO386" s="249"/>
      <c r="GJP386" s="249"/>
      <c r="GJQ386" s="249"/>
      <c r="GJR386" s="249"/>
      <c r="GJS386" s="249"/>
      <c r="GJT386" s="249"/>
      <c r="GJU386" s="249"/>
      <c r="GJV386" s="249"/>
      <c r="GJW386" s="249"/>
      <c r="GJX386" s="249"/>
      <c r="GJY386" s="249"/>
      <c r="GJZ386" s="249"/>
      <c r="GKA386" s="249"/>
      <c r="GKB386" s="249"/>
      <c r="GKC386" s="249"/>
      <c r="GKD386" s="249"/>
      <c r="GKE386" s="249"/>
      <c r="GKF386" s="249"/>
      <c r="GKG386" s="249"/>
      <c r="GKH386" s="249"/>
      <c r="GKI386" s="249"/>
      <c r="GKJ386" s="249"/>
      <c r="GKK386" s="249"/>
      <c r="GKL386" s="249"/>
      <c r="GKM386" s="249"/>
      <c r="GKN386" s="249"/>
      <c r="GKO386" s="249"/>
      <c r="GKP386" s="249"/>
      <c r="GKQ386" s="249"/>
      <c r="GKR386" s="249"/>
      <c r="GKS386" s="249"/>
      <c r="GKT386" s="249"/>
      <c r="GKU386" s="249"/>
      <c r="GKV386" s="249"/>
      <c r="GKW386" s="249"/>
      <c r="GKX386" s="249"/>
      <c r="GKY386" s="249"/>
      <c r="GKZ386" s="249"/>
      <c r="GLA386" s="249"/>
      <c r="GLB386" s="249"/>
      <c r="GLC386" s="249"/>
      <c r="GLD386" s="249"/>
      <c r="GLE386" s="249"/>
      <c r="GLF386" s="249"/>
      <c r="GLG386" s="249"/>
      <c r="GLH386" s="249"/>
      <c r="GLI386" s="249"/>
      <c r="GLJ386" s="249"/>
      <c r="GLK386" s="249"/>
      <c r="GLL386" s="249"/>
      <c r="GLM386" s="249"/>
      <c r="GLN386" s="249"/>
      <c r="GLO386" s="249"/>
      <c r="GLP386" s="249"/>
      <c r="GLQ386" s="249"/>
      <c r="GLR386" s="249"/>
      <c r="GLS386" s="249"/>
      <c r="GLT386" s="249"/>
      <c r="GLU386" s="249"/>
      <c r="GLV386" s="249"/>
      <c r="GLW386" s="249"/>
      <c r="GLX386" s="249"/>
      <c r="GLY386" s="249"/>
      <c r="GLZ386" s="249"/>
      <c r="GMA386" s="249"/>
      <c r="GMB386" s="249"/>
      <c r="GMC386" s="249"/>
      <c r="GMD386" s="249"/>
      <c r="GME386" s="249"/>
      <c r="GMF386" s="249"/>
      <c r="GMG386" s="249"/>
      <c r="GMH386" s="249"/>
      <c r="GMI386" s="249"/>
      <c r="GMJ386" s="249"/>
      <c r="GMK386" s="249"/>
      <c r="GML386" s="249"/>
      <c r="GMM386" s="249"/>
      <c r="GMN386" s="249"/>
      <c r="GMO386" s="249"/>
      <c r="GMP386" s="249"/>
      <c r="GMQ386" s="249"/>
      <c r="GMR386" s="249"/>
      <c r="GMS386" s="249"/>
      <c r="GMT386" s="249"/>
      <c r="GMU386" s="249"/>
      <c r="GMV386" s="249"/>
      <c r="GMW386" s="249"/>
      <c r="GMX386" s="249"/>
      <c r="GMY386" s="249"/>
      <c r="GMZ386" s="249"/>
      <c r="GNA386" s="249"/>
      <c r="GNB386" s="249"/>
      <c r="GNC386" s="249"/>
      <c r="GND386" s="249"/>
      <c r="GNE386" s="249"/>
      <c r="GNF386" s="249"/>
      <c r="GNG386" s="249"/>
      <c r="GNH386" s="249"/>
      <c r="GNI386" s="249"/>
      <c r="GNJ386" s="249"/>
      <c r="GNK386" s="249"/>
      <c r="GNL386" s="249"/>
      <c r="GNM386" s="249"/>
      <c r="GNN386" s="249"/>
      <c r="GNO386" s="249"/>
      <c r="GNP386" s="249"/>
      <c r="GNQ386" s="249"/>
      <c r="GNR386" s="249"/>
      <c r="GNS386" s="249"/>
      <c r="GNT386" s="249"/>
      <c r="GNU386" s="249"/>
      <c r="GNV386" s="249"/>
      <c r="GNW386" s="249"/>
      <c r="GNX386" s="249"/>
      <c r="GNY386" s="249"/>
      <c r="GNZ386" s="249"/>
      <c r="GOA386" s="249"/>
      <c r="GOB386" s="249"/>
      <c r="GOC386" s="249"/>
      <c r="GOD386" s="249"/>
      <c r="GOE386" s="249"/>
      <c r="GOF386" s="249"/>
      <c r="GOG386" s="249"/>
      <c r="GOH386" s="249"/>
      <c r="GOI386" s="249"/>
      <c r="GOJ386" s="249"/>
      <c r="GOK386" s="249"/>
      <c r="GOL386" s="249"/>
      <c r="GOM386" s="249"/>
      <c r="GON386" s="249"/>
      <c r="GOO386" s="249"/>
      <c r="GOP386" s="249"/>
      <c r="GOQ386" s="249"/>
      <c r="GOR386" s="249"/>
      <c r="GOS386" s="249"/>
      <c r="GOT386" s="249"/>
      <c r="GOU386" s="249"/>
      <c r="GOV386" s="249"/>
      <c r="GOW386" s="249"/>
      <c r="GOX386" s="249"/>
      <c r="GOY386" s="249"/>
      <c r="GOZ386" s="249"/>
      <c r="GPA386" s="249"/>
      <c r="GPB386" s="249"/>
      <c r="GPC386" s="249"/>
      <c r="GPD386" s="249"/>
      <c r="GPE386" s="249"/>
      <c r="GPF386" s="249"/>
      <c r="GPG386" s="249"/>
      <c r="GPH386" s="249"/>
      <c r="GPI386" s="249"/>
      <c r="GPJ386" s="249"/>
      <c r="GPK386" s="249"/>
      <c r="GPL386" s="249"/>
      <c r="GPM386" s="249"/>
      <c r="GPN386" s="249"/>
      <c r="GPO386" s="249"/>
      <c r="GPP386" s="249"/>
      <c r="GPQ386" s="249"/>
      <c r="GPR386" s="249"/>
      <c r="GPS386" s="249"/>
      <c r="GPT386" s="249"/>
      <c r="GPU386" s="249"/>
      <c r="GPV386" s="249"/>
      <c r="GPW386" s="249"/>
      <c r="GPX386" s="249"/>
      <c r="GPY386" s="249"/>
      <c r="GPZ386" s="249"/>
      <c r="GQA386" s="249"/>
      <c r="GQB386" s="249"/>
      <c r="GQC386" s="249"/>
      <c r="GQD386" s="249"/>
      <c r="GQE386" s="249"/>
      <c r="GQF386" s="249"/>
      <c r="GQG386" s="249"/>
      <c r="GQH386" s="249"/>
      <c r="GQI386" s="249"/>
      <c r="GQJ386" s="249"/>
      <c r="GQK386" s="249"/>
      <c r="GQL386" s="249"/>
      <c r="GQM386" s="249"/>
      <c r="GQN386" s="249"/>
      <c r="GQO386" s="249"/>
      <c r="GQP386" s="249"/>
      <c r="GQQ386" s="249"/>
      <c r="GQR386" s="249"/>
      <c r="GQS386" s="249"/>
      <c r="GQT386" s="249"/>
      <c r="GQU386" s="249"/>
      <c r="GQV386" s="249"/>
      <c r="GQW386" s="249"/>
      <c r="GQX386" s="249"/>
      <c r="GQY386" s="249"/>
      <c r="GQZ386" s="249"/>
      <c r="GRA386" s="249"/>
      <c r="GRB386" s="249"/>
      <c r="GRC386" s="249"/>
      <c r="GRD386" s="249"/>
      <c r="GRE386" s="249"/>
      <c r="GRF386" s="249"/>
      <c r="GRG386" s="249"/>
      <c r="GRH386" s="249"/>
      <c r="GRI386" s="249"/>
      <c r="GRJ386" s="249"/>
      <c r="GRK386" s="249"/>
      <c r="GRL386" s="249"/>
      <c r="GRM386" s="249"/>
      <c r="GRN386" s="249"/>
      <c r="GRO386" s="249"/>
      <c r="GRP386" s="249"/>
      <c r="GRQ386" s="249"/>
      <c r="GRR386" s="249"/>
      <c r="GRS386" s="249"/>
      <c r="GRT386" s="249"/>
      <c r="GRU386" s="249"/>
      <c r="GRV386" s="249"/>
      <c r="GRW386" s="249"/>
      <c r="GRX386" s="249"/>
      <c r="GRY386" s="249"/>
      <c r="GRZ386" s="249"/>
      <c r="GSA386" s="249"/>
      <c r="GSB386" s="249"/>
      <c r="GSC386" s="249"/>
      <c r="GSD386" s="249"/>
      <c r="GSE386" s="249"/>
      <c r="GSF386" s="249"/>
      <c r="GSG386" s="249"/>
      <c r="GSH386" s="249"/>
      <c r="GSI386" s="249"/>
      <c r="GSJ386" s="249"/>
      <c r="GSK386" s="249"/>
      <c r="GSL386" s="249"/>
      <c r="GSM386" s="249"/>
      <c r="GSN386" s="249"/>
      <c r="GSO386" s="249"/>
      <c r="GSP386" s="249"/>
      <c r="GSQ386" s="249"/>
      <c r="GSR386" s="249"/>
      <c r="GSS386" s="249"/>
      <c r="GST386" s="249"/>
      <c r="GSU386" s="249"/>
      <c r="GSV386" s="249"/>
      <c r="GSW386" s="249"/>
      <c r="GSX386" s="249"/>
      <c r="GSY386" s="249"/>
      <c r="GSZ386" s="249"/>
      <c r="GTA386" s="249"/>
      <c r="GTB386" s="249"/>
      <c r="GTC386" s="249"/>
      <c r="GTD386" s="249"/>
      <c r="GTE386" s="249"/>
      <c r="GTF386" s="249"/>
      <c r="GTG386" s="249"/>
      <c r="GTH386" s="249"/>
      <c r="GTI386" s="249"/>
      <c r="GTJ386" s="249"/>
      <c r="GTK386" s="249"/>
      <c r="GTL386" s="249"/>
      <c r="GTM386" s="249"/>
      <c r="GTN386" s="249"/>
      <c r="GTO386" s="249"/>
      <c r="GTP386" s="249"/>
      <c r="GTQ386" s="249"/>
      <c r="GTR386" s="249"/>
      <c r="GTS386" s="249"/>
      <c r="GTT386" s="249"/>
      <c r="GTU386" s="249"/>
      <c r="GTV386" s="249"/>
      <c r="GTW386" s="249"/>
      <c r="GTX386" s="249"/>
      <c r="GTY386" s="249"/>
      <c r="GTZ386" s="249"/>
      <c r="GUA386" s="249"/>
      <c r="GUB386" s="249"/>
      <c r="GUC386" s="249"/>
      <c r="GUD386" s="249"/>
      <c r="GUE386" s="249"/>
      <c r="GUF386" s="249"/>
      <c r="GUG386" s="249"/>
      <c r="GUH386" s="249"/>
      <c r="GUI386" s="249"/>
      <c r="GUJ386" s="249"/>
      <c r="GUK386" s="249"/>
      <c r="GUL386" s="249"/>
      <c r="GUM386" s="249"/>
      <c r="GUN386" s="249"/>
      <c r="GUO386" s="249"/>
      <c r="GUP386" s="249"/>
      <c r="GUQ386" s="249"/>
      <c r="GUR386" s="249"/>
      <c r="GUS386" s="249"/>
      <c r="GUT386" s="249"/>
      <c r="GUU386" s="249"/>
      <c r="GUV386" s="249"/>
      <c r="GUW386" s="249"/>
      <c r="GUX386" s="249"/>
      <c r="GUY386" s="249"/>
      <c r="GUZ386" s="249"/>
      <c r="GVA386" s="249"/>
      <c r="GVB386" s="249"/>
      <c r="GVC386" s="249"/>
      <c r="GVD386" s="249"/>
      <c r="GVE386" s="249"/>
      <c r="GVF386" s="249"/>
      <c r="GVG386" s="249"/>
      <c r="GVH386" s="249"/>
      <c r="GVI386" s="249"/>
      <c r="GVJ386" s="249"/>
      <c r="GVK386" s="249"/>
      <c r="GVL386" s="249"/>
      <c r="GVM386" s="249"/>
      <c r="GVN386" s="249"/>
      <c r="GVO386" s="249"/>
      <c r="GVP386" s="249"/>
      <c r="GVQ386" s="249"/>
      <c r="GVR386" s="249"/>
      <c r="GVS386" s="249"/>
      <c r="GVT386" s="249"/>
      <c r="GVU386" s="249"/>
      <c r="GVV386" s="249"/>
      <c r="GVW386" s="249"/>
      <c r="GVX386" s="249"/>
      <c r="GVY386" s="249"/>
      <c r="GVZ386" s="249"/>
      <c r="GWA386" s="249"/>
      <c r="GWB386" s="249"/>
      <c r="GWC386" s="249"/>
      <c r="GWD386" s="249"/>
      <c r="GWE386" s="249"/>
      <c r="GWF386" s="249"/>
      <c r="GWG386" s="249"/>
      <c r="GWH386" s="249"/>
      <c r="GWI386" s="249"/>
      <c r="GWJ386" s="249"/>
      <c r="GWK386" s="249"/>
      <c r="GWL386" s="249"/>
      <c r="GWM386" s="249"/>
      <c r="GWN386" s="249"/>
      <c r="GWO386" s="249"/>
      <c r="GWP386" s="249"/>
      <c r="GWQ386" s="249"/>
      <c r="GWR386" s="249"/>
      <c r="GWS386" s="249"/>
      <c r="GWT386" s="249"/>
      <c r="GWU386" s="249"/>
      <c r="GWV386" s="249"/>
      <c r="GWW386" s="249"/>
      <c r="GWX386" s="249"/>
      <c r="GWY386" s="249"/>
      <c r="GWZ386" s="249"/>
      <c r="GXA386" s="249"/>
      <c r="GXB386" s="249"/>
      <c r="GXC386" s="249"/>
      <c r="GXD386" s="249"/>
      <c r="GXE386" s="249"/>
      <c r="GXF386" s="249"/>
      <c r="GXG386" s="249"/>
      <c r="GXH386" s="249"/>
      <c r="GXI386" s="249"/>
      <c r="GXJ386" s="249"/>
      <c r="GXK386" s="249"/>
      <c r="GXL386" s="249"/>
      <c r="GXM386" s="249"/>
      <c r="GXN386" s="249"/>
      <c r="GXO386" s="249"/>
      <c r="GXP386" s="249"/>
      <c r="GXQ386" s="249"/>
      <c r="GXR386" s="249"/>
      <c r="GXS386" s="249"/>
      <c r="GXT386" s="249"/>
      <c r="GXU386" s="249"/>
      <c r="GXV386" s="249"/>
      <c r="GXW386" s="249"/>
      <c r="GXX386" s="249"/>
      <c r="GXY386" s="249"/>
      <c r="GXZ386" s="249"/>
      <c r="GYA386" s="249"/>
      <c r="GYB386" s="249"/>
      <c r="GYC386" s="249"/>
      <c r="GYD386" s="249"/>
      <c r="GYE386" s="249"/>
      <c r="GYF386" s="249"/>
      <c r="GYG386" s="249"/>
      <c r="GYH386" s="249"/>
      <c r="GYI386" s="249"/>
      <c r="GYJ386" s="249"/>
      <c r="GYK386" s="249"/>
      <c r="GYL386" s="249"/>
      <c r="GYM386" s="249"/>
      <c r="GYN386" s="249"/>
      <c r="GYO386" s="249"/>
      <c r="GYP386" s="249"/>
      <c r="GYQ386" s="249"/>
      <c r="GYR386" s="249"/>
      <c r="GYS386" s="249"/>
      <c r="GYT386" s="249"/>
      <c r="GYU386" s="249"/>
      <c r="GYV386" s="249"/>
      <c r="GYW386" s="249"/>
      <c r="GYX386" s="249"/>
      <c r="GYY386" s="249"/>
      <c r="GYZ386" s="249"/>
      <c r="GZA386" s="249"/>
      <c r="GZB386" s="249"/>
      <c r="GZC386" s="249"/>
      <c r="GZD386" s="249"/>
      <c r="GZE386" s="249"/>
      <c r="GZF386" s="249"/>
      <c r="GZG386" s="249"/>
      <c r="GZH386" s="249"/>
      <c r="GZI386" s="249"/>
      <c r="GZJ386" s="249"/>
      <c r="GZK386" s="249"/>
      <c r="GZL386" s="249"/>
      <c r="GZM386" s="249"/>
      <c r="GZN386" s="249"/>
      <c r="GZO386" s="249"/>
      <c r="GZP386" s="249"/>
      <c r="GZQ386" s="249"/>
      <c r="GZR386" s="249"/>
      <c r="GZS386" s="249"/>
      <c r="GZT386" s="249"/>
      <c r="GZU386" s="249"/>
      <c r="GZV386" s="249"/>
      <c r="GZW386" s="249"/>
      <c r="GZX386" s="249"/>
      <c r="GZY386" s="249"/>
      <c r="GZZ386" s="249"/>
      <c r="HAA386" s="249"/>
      <c r="HAB386" s="249"/>
      <c r="HAC386" s="249"/>
      <c r="HAD386" s="249"/>
      <c r="HAE386" s="249"/>
      <c r="HAF386" s="249"/>
      <c r="HAG386" s="249"/>
      <c r="HAH386" s="249"/>
      <c r="HAI386" s="249"/>
      <c r="HAJ386" s="249"/>
      <c r="HAK386" s="249"/>
      <c r="HAL386" s="249"/>
      <c r="HAM386" s="249"/>
      <c r="HAN386" s="249"/>
      <c r="HAO386" s="249"/>
      <c r="HAP386" s="249"/>
      <c r="HAQ386" s="249"/>
      <c r="HAR386" s="249"/>
      <c r="HAS386" s="249"/>
      <c r="HAT386" s="249"/>
      <c r="HAU386" s="249"/>
      <c r="HAV386" s="249"/>
      <c r="HAW386" s="249"/>
      <c r="HAX386" s="249"/>
      <c r="HAY386" s="249"/>
      <c r="HAZ386" s="249"/>
      <c r="HBA386" s="249"/>
      <c r="HBB386" s="249"/>
      <c r="HBC386" s="249"/>
      <c r="HBD386" s="249"/>
      <c r="HBE386" s="249"/>
      <c r="HBF386" s="249"/>
      <c r="HBG386" s="249"/>
      <c r="HBH386" s="249"/>
      <c r="HBI386" s="249"/>
      <c r="HBJ386" s="249"/>
      <c r="HBK386" s="249"/>
      <c r="HBL386" s="249"/>
      <c r="HBM386" s="249"/>
      <c r="HBN386" s="249"/>
      <c r="HBO386" s="249"/>
      <c r="HBP386" s="249"/>
      <c r="HBQ386" s="249"/>
      <c r="HBR386" s="249"/>
      <c r="HBS386" s="249"/>
      <c r="HBT386" s="249"/>
      <c r="HBU386" s="249"/>
      <c r="HBV386" s="249"/>
      <c r="HBW386" s="249"/>
      <c r="HBX386" s="249"/>
      <c r="HBY386" s="249"/>
      <c r="HBZ386" s="249"/>
      <c r="HCA386" s="249"/>
      <c r="HCB386" s="249"/>
      <c r="HCC386" s="249"/>
      <c r="HCD386" s="249"/>
      <c r="HCE386" s="249"/>
      <c r="HCF386" s="249"/>
      <c r="HCG386" s="249"/>
      <c r="HCH386" s="249"/>
      <c r="HCI386" s="249"/>
      <c r="HCJ386" s="249"/>
      <c r="HCK386" s="249"/>
      <c r="HCL386" s="249"/>
      <c r="HCM386" s="249"/>
      <c r="HCN386" s="249"/>
      <c r="HCO386" s="249"/>
      <c r="HCP386" s="249"/>
      <c r="HCQ386" s="249"/>
      <c r="HCR386" s="249"/>
      <c r="HCS386" s="249"/>
      <c r="HCT386" s="249"/>
      <c r="HCU386" s="249"/>
      <c r="HCV386" s="249"/>
      <c r="HCW386" s="249"/>
      <c r="HCX386" s="249"/>
      <c r="HCY386" s="249"/>
      <c r="HCZ386" s="249"/>
      <c r="HDA386" s="249"/>
      <c r="HDB386" s="249"/>
      <c r="HDC386" s="249"/>
      <c r="HDD386" s="249"/>
      <c r="HDE386" s="249"/>
      <c r="HDF386" s="249"/>
      <c r="HDG386" s="249"/>
      <c r="HDH386" s="249"/>
      <c r="HDI386" s="249"/>
      <c r="HDJ386" s="249"/>
      <c r="HDK386" s="249"/>
      <c r="HDL386" s="249"/>
      <c r="HDM386" s="249"/>
      <c r="HDN386" s="249"/>
      <c r="HDO386" s="249"/>
      <c r="HDP386" s="249"/>
      <c r="HDQ386" s="249"/>
      <c r="HDR386" s="249"/>
      <c r="HDS386" s="249"/>
      <c r="HDT386" s="249"/>
      <c r="HDU386" s="249"/>
      <c r="HDV386" s="249"/>
      <c r="HDW386" s="249"/>
      <c r="HDX386" s="249"/>
      <c r="HDY386" s="249"/>
      <c r="HDZ386" s="249"/>
      <c r="HEA386" s="249"/>
      <c r="HEB386" s="249"/>
      <c r="HEC386" s="249"/>
      <c r="HED386" s="249"/>
      <c r="HEE386" s="249"/>
      <c r="HEF386" s="249"/>
      <c r="HEG386" s="249"/>
      <c r="HEH386" s="249"/>
      <c r="HEI386" s="249"/>
      <c r="HEJ386" s="249"/>
      <c r="HEK386" s="249"/>
      <c r="HEL386" s="249"/>
      <c r="HEM386" s="249"/>
      <c r="HEN386" s="249"/>
      <c r="HEO386" s="249"/>
      <c r="HEP386" s="249"/>
      <c r="HEQ386" s="249"/>
      <c r="HER386" s="249"/>
      <c r="HES386" s="249"/>
      <c r="HET386" s="249"/>
      <c r="HEU386" s="249"/>
      <c r="HEV386" s="249"/>
      <c r="HEW386" s="249"/>
      <c r="HEX386" s="249"/>
      <c r="HEY386" s="249"/>
      <c r="HEZ386" s="249"/>
      <c r="HFA386" s="249"/>
      <c r="HFB386" s="249"/>
      <c r="HFC386" s="249"/>
      <c r="HFD386" s="249"/>
      <c r="HFE386" s="249"/>
      <c r="HFF386" s="249"/>
      <c r="HFG386" s="249"/>
      <c r="HFH386" s="249"/>
      <c r="HFI386" s="249"/>
      <c r="HFJ386" s="249"/>
      <c r="HFK386" s="249"/>
      <c r="HFL386" s="249"/>
      <c r="HFM386" s="249"/>
      <c r="HFN386" s="249"/>
      <c r="HFO386" s="249"/>
      <c r="HFP386" s="249"/>
      <c r="HFQ386" s="249"/>
      <c r="HFR386" s="249"/>
      <c r="HFS386" s="249"/>
      <c r="HFT386" s="249"/>
      <c r="HFU386" s="249"/>
      <c r="HFV386" s="249"/>
      <c r="HFW386" s="249"/>
      <c r="HFX386" s="249"/>
      <c r="HFY386" s="249"/>
      <c r="HFZ386" s="249"/>
      <c r="HGA386" s="249"/>
      <c r="HGB386" s="249"/>
      <c r="HGC386" s="249"/>
      <c r="HGD386" s="249"/>
      <c r="HGE386" s="249"/>
      <c r="HGF386" s="249"/>
      <c r="HGG386" s="249"/>
      <c r="HGH386" s="249"/>
      <c r="HGI386" s="249"/>
      <c r="HGJ386" s="249"/>
      <c r="HGK386" s="249"/>
      <c r="HGL386" s="249"/>
      <c r="HGM386" s="249"/>
      <c r="HGN386" s="249"/>
      <c r="HGO386" s="249"/>
      <c r="HGP386" s="249"/>
      <c r="HGQ386" s="249"/>
      <c r="HGR386" s="249"/>
      <c r="HGS386" s="249"/>
      <c r="HGT386" s="249"/>
      <c r="HGU386" s="249"/>
      <c r="HGV386" s="249"/>
      <c r="HGW386" s="249"/>
      <c r="HGX386" s="249"/>
      <c r="HGY386" s="249"/>
      <c r="HGZ386" s="249"/>
      <c r="HHA386" s="249"/>
      <c r="HHB386" s="249"/>
      <c r="HHC386" s="249"/>
      <c r="HHD386" s="249"/>
      <c r="HHE386" s="249"/>
      <c r="HHF386" s="249"/>
      <c r="HHG386" s="249"/>
      <c r="HHH386" s="249"/>
      <c r="HHI386" s="249"/>
      <c r="HHJ386" s="249"/>
      <c r="HHK386" s="249"/>
      <c r="HHL386" s="249"/>
      <c r="HHM386" s="249"/>
      <c r="HHN386" s="249"/>
      <c r="HHO386" s="249"/>
      <c r="HHP386" s="249"/>
      <c r="HHQ386" s="249"/>
      <c r="HHR386" s="249"/>
      <c r="HHS386" s="249"/>
      <c r="HHT386" s="249"/>
      <c r="HHU386" s="249"/>
      <c r="HHV386" s="249"/>
      <c r="HHW386" s="249"/>
      <c r="HHX386" s="249"/>
      <c r="HHY386" s="249"/>
      <c r="HHZ386" s="249"/>
      <c r="HIA386" s="249"/>
      <c r="HIB386" s="249"/>
      <c r="HIC386" s="249"/>
      <c r="HID386" s="249"/>
      <c r="HIE386" s="249"/>
      <c r="HIF386" s="249"/>
      <c r="HIG386" s="249"/>
      <c r="HIH386" s="249"/>
      <c r="HII386" s="249"/>
      <c r="HIJ386" s="249"/>
      <c r="HIK386" s="249"/>
      <c r="HIL386" s="249"/>
      <c r="HIM386" s="249"/>
      <c r="HIN386" s="249"/>
      <c r="HIO386" s="249"/>
      <c r="HIP386" s="249"/>
      <c r="HIQ386" s="249"/>
      <c r="HIR386" s="249"/>
      <c r="HIS386" s="249"/>
      <c r="HIT386" s="249"/>
      <c r="HIU386" s="249"/>
      <c r="HIV386" s="249"/>
      <c r="HIW386" s="249"/>
      <c r="HIX386" s="249"/>
      <c r="HIY386" s="249"/>
      <c r="HIZ386" s="249"/>
      <c r="HJA386" s="249"/>
      <c r="HJB386" s="249"/>
      <c r="HJC386" s="249"/>
      <c r="HJD386" s="249"/>
      <c r="HJE386" s="249"/>
      <c r="HJF386" s="249"/>
      <c r="HJG386" s="249"/>
      <c r="HJH386" s="249"/>
      <c r="HJI386" s="249"/>
      <c r="HJJ386" s="249"/>
      <c r="HJK386" s="249"/>
      <c r="HJL386" s="249"/>
      <c r="HJM386" s="249"/>
      <c r="HJN386" s="249"/>
      <c r="HJO386" s="249"/>
      <c r="HJP386" s="249"/>
      <c r="HJQ386" s="249"/>
      <c r="HJR386" s="249"/>
      <c r="HJS386" s="249"/>
      <c r="HJT386" s="249"/>
      <c r="HJU386" s="249"/>
      <c r="HJV386" s="249"/>
      <c r="HJW386" s="249"/>
      <c r="HJX386" s="249"/>
      <c r="HJY386" s="249"/>
      <c r="HJZ386" s="249"/>
      <c r="HKA386" s="249"/>
      <c r="HKB386" s="249"/>
      <c r="HKC386" s="249"/>
      <c r="HKD386" s="249"/>
      <c r="HKE386" s="249"/>
      <c r="HKF386" s="249"/>
      <c r="HKG386" s="249"/>
      <c r="HKH386" s="249"/>
      <c r="HKI386" s="249"/>
      <c r="HKJ386" s="249"/>
      <c r="HKK386" s="249"/>
      <c r="HKL386" s="249"/>
      <c r="HKM386" s="249"/>
      <c r="HKN386" s="249"/>
      <c r="HKO386" s="249"/>
      <c r="HKP386" s="249"/>
      <c r="HKQ386" s="249"/>
      <c r="HKR386" s="249"/>
      <c r="HKS386" s="249"/>
      <c r="HKT386" s="249"/>
      <c r="HKU386" s="249"/>
      <c r="HKV386" s="249"/>
      <c r="HKW386" s="249"/>
      <c r="HKX386" s="249"/>
      <c r="HKY386" s="249"/>
      <c r="HKZ386" s="249"/>
      <c r="HLA386" s="249"/>
      <c r="HLB386" s="249"/>
      <c r="HLC386" s="249"/>
      <c r="HLD386" s="249"/>
      <c r="HLE386" s="249"/>
      <c r="HLF386" s="249"/>
      <c r="HLG386" s="249"/>
      <c r="HLH386" s="249"/>
      <c r="HLI386" s="249"/>
      <c r="HLJ386" s="249"/>
      <c r="HLK386" s="249"/>
      <c r="HLL386" s="249"/>
      <c r="HLM386" s="249"/>
      <c r="HLN386" s="249"/>
      <c r="HLO386" s="249"/>
      <c r="HLP386" s="249"/>
      <c r="HLQ386" s="249"/>
      <c r="HLR386" s="249"/>
      <c r="HLS386" s="249"/>
      <c r="HLT386" s="249"/>
      <c r="HLU386" s="249"/>
      <c r="HLV386" s="249"/>
      <c r="HLW386" s="249"/>
      <c r="HLX386" s="249"/>
      <c r="HLY386" s="249"/>
      <c r="HLZ386" s="249"/>
      <c r="HMA386" s="249"/>
      <c r="HMB386" s="249"/>
      <c r="HMC386" s="249"/>
      <c r="HMD386" s="249"/>
      <c r="HME386" s="249"/>
      <c r="HMF386" s="249"/>
      <c r="HMG386" s="249"/>
      <c r="HMH386" s="249"/>
      <c r="HMI386" s="249"/>
      <c r="HMJ386" s="249"/>
      <c r="HMK386" s="249"/>
      <c r="HML386" s="249"/>
      <c r="HMM386" s="249"/>
      <c r="HMN386" s="249"/>
      <c r="HMO386" s="249"/>
      <c r="HMP386" s="249"/>
      <c r="HMQ386" s="249"/>
      <c r="HMR386" s="249"/>
      <c r="HMS386" s="249"/>
      <c r="HMT386" s="249"/>
      <c r="HMU386" s="249"/>
      <c r="HMV386" s="249"/>
      <c r="HMW386" s="249"/>
      <c r="HMX386" s="249"/>
      <c r="HMY386" s="249"/>
      <c r="HMZ386" s="249"/>
      <c r="HNA386" s="249"/>
      <c r="HNB386" s="249"/>
      <c r="HNC386" s="249"/>
      <c r="HND386" s="249"/>
      <c r="HNE386" s="249"/>
      <c r="HNF386" s="249"/>
      <c r="HNG386" s="249"/>
      <c r="HNH386" s="249"/>
      <c r="HNI386" s="249"/>
      <c r="HNJ386" s="249"/>
      <c r="HNK386" s="249"/>
      <c r="HNL386" s="249"/>
      <c r="HNM386" s="249"/>
      <c r="HNN386" s="249"/>
      <c r="HNO386" s="249"/>
      <c r="HNP386" s="249"/>
      <c r="HNQ386" s="249"/>
      <c r="HNR386" s="249"/>
      <c r="HNS386" s="249"/>
      <c r="HNT386" s="249"/>
      <c r="HNU386" s="249"/>
      <c r="HNV386" s="249"/>
      <c r="HNW386" s="249"/>
      <c r="HNX386" s="249"/>
      <c r="HNY386" s="249"/>
      <c r="HNZ386" s="249"/>
      <c r="HOA386" s="249"/>
      <c r="HOB386" s="249"/>
      <c r="HOC386" s="249"/>
      <c r="HOD386" s="249"/>
      <c r="HOE386" s="249"/>
      <c r="HOF386" s="249"/>
      <c r="HOG386" s="249"/>
      <c r="HOH386" s="249"/>
      <c r="HOI386" s="249"/>
      <c r="HOJ386" s="249"/>
      <c r="HOK386" s="249"/>
      <c r="HOL386" s="249"/>
      <c r="HOM386" s="249"/>
      <c r="HON386" s="249"/>
      <c r="HOO386" s="249"/>
      <c r="HOP386" s="249"/>
      <c r="HOQ386" s="249"/>
      <c r="HOR386" s="249"/>
      <c r="HOS386" s="249"/>
      <c r="HOT386" s="249"/>
      <c r="HOU386" s="249"/>
      <c r="HOV386" s="249"/>
      <c r="HOW386" s="249"/>
      <c r="HOX386" s="249"/>
      <c r="HOY386" s="249"/>
      <c r="HOZ386" s="249"/>
      <c r="HPA386" s="249"/>
      <c r="HPB386" s="249"/>
      <c r="HPC386" s="249"/>
      <c r="HPD386" s="249"/>
      <c r="HPE386" s="249"/>
      <c r="HPF386" s="249"/>
      <c r="HPG386" s="249"/>
      <c r="HPH386" s="249"/>
      <c r="HPI386" s="249"/>
      <c r="HPJ386" s="249"/>
      <c r="HPK386" s="249"/>
      <c r="HPL386" s="249"/>
      <c r="HPM386" s="249"/>
      <c r="HPN386" s="249"/>
      <c r="HPO386" s="249"/>
      <c r="HPP386" s="249"/>
      <c r="HPQ386" s="249"/>
      <c r="HPR386" s="249"/>
      <c r="HPS386" s="249"/>
      <c r="HPT386" s="249"/>
      <c r="HPU386" s="249"/>
      <c r="HPV386" s="249"/>
      <c r="HPW386" s="249"/>
      <c r="HPX386" s="249"/>
      <c r="HPY386" s="249"/>
      <c r="HPZ386" s="249"/>
      <c r="HQA386" s="249"/>
      <c r="HQB386" s="249"/>
      <c r="HQC386" s="249"/>
      <c r="HQD386" s="249"/>
      <c r="HQE386" s="249"/>
      <c r="HQF386" s="249"/>
      <c r="HQG386" s="249"/>
      <c r="HQH386" s="249"/>
      <c r="HQI386" s="249"/>
      <c r="HQJ386" s="249"/>
      <c r="HQK386" s="249"/>
      <c r="HQL386" s="249"/>
      <c r="HQM386" s="249"/>
      <c r="HQN386" s="249"/>
      <c r="HQO386" s="249"/>
      <c r="HQP386" s="249"/>
      <c r="HQQ386" s="249"/>
      <c r="HQR386" s="249"/>
      <c r="HQS386" s="249"/>
      <c r="HQT386" s="249"/>
      <c r="HQU386" s="249"/>
      <c r="HQV386" s="249"/>
      <c r="HQW386" s="249"/>
      <c r="HQX386" s="249"/>
      <c r="HQY386" s="249"/>
      <c r="HQZ386" s="249"/>
      <c r="HRA386" s="249"/>
      <c r="HRB386" s="249"/>
      <c r="HRC386" s="249"/>
      <c r="HRD386" s="249"/>
      <c r="HRE386" s="249"/>
      <c r="HRF386" s="249"/>
      <c r="HRG386" s="249"/>
      <c r="HRH386" s="249"/>
      <c r="HRI386" s="249"/>
      <c r="HRJ386" s="249"/>
      <c r="HRK386" s="249"/>
      <c r="HRL386" s="249"/>
      <c r="HRM386" s="249"/>
      <c r="HRN386" s="249"/>
      <c r="HRO386" s="249"/>
      <c r="HRP386" s="249"/>
      <c r="HRQ386" s="249"/>
      <c r="HRR386" s="249"/>
      <c r="HRS386" s="249"/>
      <c r="HRT386" s="249"/>
      <c r="HRU386" s="249"/>
      <c r="HRV386" s="249"/>
      <c r="HRW386" s="249"/>
      <c r="HRX386" s="249"/>
      <c r="HRY386" s="249"/>
      <c r="HRZ386" s="249"/>
      <c r="HSA386" s="249"/>
      <c r="HSB386" s="249"/>
      <c r="HSC386" s="249"/>
      <c r="HSD386" s="249"/>
      <c r="HSE386" s="249"/>
      <c r="HSF386" s="249"/>
      <c r="HSG386" s="249"/>
      <c r="HSH386" s="249"/>
      <c r="HSI386" s="249"/>
      <c r="HSJ386" s="249"/>
      <c r="HSK386" s="249"/>
      <c r="HSL386" s="249"/>
      <c r="HSM386" s="249"/>
      <c r="HSN386" s="249"/>
      <c r="HSO386" s="249"/>
      <c r="HSP386" s="249"/>
      <c r="HSQ386" s="249"/>
      <c r="HSR386" s="249"/>
      <c r="HSS386" s="249"/>
      <c r="HST386" s="249"/>
      <c r="HSU386" s="249"/>
      <c r="HSV386" s="249"/>
      <c r="HSW386" s="249"/>
      <c r="HSX386" s="249"/>
      <c r="HSY386" s="249"/>
      <c r="HSZ386" s="249"/>
      <c r="HTA386" s="249"/>
      <c r="HTB386" s="249"/>
      <c r="HTC386" s="249"/>
      <c r="HTD386" s="249"/>
      <c r="HTE386" s="249"/>
      <c r="HTF386" s="249"/>
      <c r="HTG386" s="249"/>
      <c r="HTH386" s="249"/>
      <c r="HTI386" s="249"/>
      <c r="HTJ386" s="249"/>
      <c r="HTK386" s="249"/>
      <c r="HTL386" s="249"/>
      <c r="HTM386" s="249"/>
      <c r="HTN386" s="249"/>
      <c r="HTO386" s="249"/>
      <c r="HTP386" s="249"/>
      <c r="HTQ386" s="249"/>
      <c r="HTR386" s="249"/>
      <c r="HTS386" s="249"/>
      <c r="HTT386" s="249"/>
      <c r="HTU386" s="249"/>
      <c r="HTV386" s="249"/>
      <c r="HTW386" s="249"/>
      <c r="HTX386" s="249"/>
      <c r="HTY386" s="249"/>
      <c r="HTZ386" s="249"/>
      <c r="HUA386" s="249"/>
      <c r="HUB386" s="249"/>
      <c r="HUC386" s="249"/>
      <c r="HUD386" s="249"/>
      <c r="HUE386" s="249"/>
      <c r="HUF386" s="249"/>
      <c r="HUG386" s="249"/>
      <c r="HUH386" s="249"/>
      <c r="HUI386" s="249"/>
      <c r="HUJ386" s="249"/>
      <c r="HUK386" s="249"/>
      <c r="HUL386" s="249"/>
      <c r="HUM386" s="249"/>
      <c r="HUN386" s="249"/>
      <c r="HUO386" s="249"/>
      <c r="HUP386" s="249"/>
      <c r="HUQ386" s="249"/>
      <c r="HUR386" s="249"/>
      <c r="HUS386" s="249"/>
      <c r="HUT386" s="249"/>
      <c r="HUU386" s="249"/>
      <c r="HUV386" s="249"/>
      <c r="HUW386" s="249"/>
      <c r="HUX386" s="249"/>
      <c r="HUY386" s="249"/>
      <c r="HUZ386" s="249"/>
      <c r="HVA386" s="249"/>
      <c r="HVB386" s="249"/>
      <c r="HVC386" s="249"/>
      <c r="HVD386" s="249"/>
      <c r="HVE386" s="249"/>
      <c r="HVF386" s="249"/>
      <c r="HVG386" s="249"/>
      <c r="HVH386" s="249"/>
      <c r="HVI386" s="249"/>
      <c r="HVJ386" s="249"/>
      <c r="HVK386" s="249"/>
      <c r="HVL386" s="249"/>
      <c r="HVM386" s="249"/>
      <c r="HVN386" s="249"/>
      <c r="HVO386" s="249"/>
      <c r="HVP386" s="249"/>
      <c r="HVQ386" s="249"/>
      <c r="HVR386" s="249"/>
      <c r="HVS386" s="249"/>
      <c r="HVT386" s="249"/>
      <c r="HVU386" s="249"/>
      <c r="HVV386" s="249"/>
      <c r="HVW386" s="249"/>
      <c r="HVX386" s="249"/>
      <c r="HVY386" s="249"/>
      <c r="HVZ386" s="249"/>
      <c r="HWA386" s="249"/>
      <c r="HWB386" s="249"/>
      <c r="HWC386" s="249"/>
      <c r="HWD386" s="249"/>
      <c r="HWE386" s="249"/>
      <c r="HWF386" s="249"/>
      <c r="HWG386" s="249"/>
      <c r="HWH386" s="249"/>
      <c r="HWI386" s="249"/>
      <c r="HWJ386" s="249"/>
      <c r="HWK386" s="249"/>
      <c r="HWL386" s="249"/>
      <c r="HWM386" s="249"/>
      <c r="HWN386" s="249"/>
      <c r="HWO386" s="249"/>
      <c r="HWP386" s="249"/>
      <c r="HWQ386" s="249"/>
      <c r="HWR386" s="249"/>
      <c r="HWS386" s="249"/>
      <c r="HWT386" s="249"/>
      <c r="HWU386" s="249"/>
      <c r="HWV386" s="249"/>
      <c r="HWW386" s="249"/>
      <c r="HWX386" s="249"/>
      <c r="HWY386" s="249"/>
      <c r="HWZ386" s="249"/>
      <c r="HXA386" s="249"/>
      <c r="HXB386" s="249"/>
      <c r="HXC386" s="249"/>
      <c r="HXD386" s="249"/>
      <c r="HXE386" s="249"/>
      <c r="HXF386" s="249"/>
      <c r="HXG386" s="249"/>
      <c r="HXH386" s="249"/>
      <c r="HXI386" s="249"/>
      <c r="HXJ386" s="249"/>
      <c r="HXK386" s="249"/>
      <c r="HXL386" s="249"/>
      <c r="HXM386" s="249"/>
      <c r="HXN386" s="249"/>
      <c r="HXO386" s="249"/>
      <c r="HXP386" s="249"/>
      <c r="HXQ386" s="249"/>
      <c r="HXR386" s="249"/>
      <c r="HXS386" s="249"/>
      <c r="HXT386" s="249"/>
      <c r="HXU386" s="249"/>
      <c r="HXV386" s="249"/>
      <c r="HXW386" s="249"/>
      <c r="HXX386" s="249"/>
      <c r="HXY386" s="249"/>
      <c r="HXZ386" s="249"/>
      <c r="HYA386" s="249"/>
      <c r="HYB386" s="249"/>
      <c r="HYC386" s="249"/>
      <c r="HYD386" s="249"/>
      <c r="HYE386" s="249"/>
      <c r="HYF386" s="249"/>
      <c r="HYG386" s="249"/>
      <c r="HYH386" s="249"/>
      <c r="HYI386" s="249"/>
      <c r="HYJ386" s="249"/>
      <c r="HYK386" s="249"/>
      <c r="HYL386" s="249"/>
      <c r="HYM386" s="249"/>
      <c r="HYN386" s="249"/>
      <c r="HYO386" s="249"/>
      <c r="HYP386" s="249"/>
      <c r="HYQ386" s="249"/>
      <c r="HYR386" s="249"/>
      <c r="HYS386" s="249"/>
      <c r="HYT386" s="249"/>
      <c r="HYU386" s="249"/>
      <c r="HYV386" s="249"/>
      <c r="HYW386" s="249"/>
      <c r="HYX386" s="249"/>
      <c r="HYY386" s="249"/>
      <c r="HYZ386" s="249"/>
      <c r="HZA386" s="249"/>
      <c r="HZB386" s="249"/>
      <c r="HZC386" s="249"/>
      <c r="HZD386" s="249"/>
      <c r="HZE386" s="249"/>
      <c r="HZF386" s="249"/>
      <c r="HZG386" s="249"/>
      <c r="HZH386" s="249"/>
      <c r="HZI386" s="249"/>
      <c r="HZJ386" s="249"/>
      <c r="HZK386" s="249"/>
      <c r="HZL386" s="249"/>
      <c r="HZM386" s="249"/>
      <c r="HZN386" s="249"/>
      <c r="HZO386" s="249"/>
      <c r="HZP386" s="249"/>
      <c r="HZQ386" s="249"/>
      <c r="HZR386" s="249"/>
      <c r="HZS386" s="249"/>
      <c r="HZT386" s="249"/>
      <c r="HZU386" s="249"/>
      <c r="HZV386" s="249"/>
      <c r="HZW386" s="249"/>
      <c r="HZX386" s="249"/>
      <c r="HZY386" s="249"/>
      <c r="HZZ386" s="249"/>
      <c r="IAA386" s="249"/>
      <c r="IAB386" s="249"/>
      <c r="IAC386" s="249"/>
      <c r="IAD386" s="249"/>
      <c r="IAE386" s="249"/>
      <c r="IAF386" s="249"/>
      <c r="IAG386" s="249"/>
      <c r="IAH386" s="249"/>
      <c r="IAI386" s="249"/>
      <c r="IAJ386" s="249"/>
      <c r="IAK386" s="249"/>
      <c r="IAL386" s="249"/>
      <c r="IAM386" s="249"/>
      <c r="IAN386" s="249"/>
      <c r="IAO386" s="249"/>
      <c r="IAP386" s="249"/>
      <c r="IAQ386" s="249"/>
      <c r="IAR386" s="249"/>
      <c r="IAS386" s="249"/>
      <c r="IAT386" s="249"/>
      <c r="IAU386" s="249"/>
      <c r="IAV386" s="249"/>
      <c r="IAW386" s="249"/>
      <c r="IAX386" s="249"/>
      <c r="IAY386" s="249"/>
      <c r="IAZ386" s="249"/>
      <c r="IBA386" s="249"/>
      <c r="IBB386" s="249"/>
      <c r="IBC386" s="249"/>
      <c r="IBD386" s="249"/>
      <c r="IBE386" s="249"/>
      <c r="IBF386" s="249"/>
      <c r="IBG386" s="249"/>
      <c r="IBH386" s="249"/>
      <c r="IBI386" s="249"/>
      <c r="IBJ386" s="249"/>
      <c r="IBK386" s="249"/>
      <c r="IBL386" s="249"/>
      <c r="IBM386" s="249"/>
      <c r="IBN386" s="249"/>
      <c r="IBO386" s="249"/>
      <c r="IBP386" s="249"/>
      <c r="IBQ386" s="249"/>
      <c r="IBR386" s="249"/>
      <c r="IBS386" s="249"/>
      <c r="IBT386" s="249"/>
      <c r="IBU386" s="249"/>
      <c r="IBV386" s="249"/>
      <c r="IBW386" s="249"/>
      <c r="IBX386" s="249"/>
      <c r="IBY386" s="249"/>
      <c r="IBZ386" s="249"/>
      <c r="ICA386" s="249"/>
      <c r="ICB386" s="249"/>
      <c r="ICC386" s="249"/>
      <c r="ICD386" s="249"/>
      <c r="ICE386" s="249"/>
      <c r="ICF386" s="249"/>
      <c r="ICG386" s="249"/>
      <c r="ICH386" s="249"/>
      <c r="ICI386" s="249"/>
      <c r="ICJ386" s="249"/>
      <c r="ICK386" s="249"/>
      <c r="ICL386" s="249"/>
      <c r="ICM386" s="249"/>
      <c r="ICN386" s="249"/>
      <c r="ICO386" s="249"/>
      <c r="ICP386" s="249"/>
      <c r="ICQ386" s="249"/>
      <c r="ICR386" s="249"/>
      <c r="ICS386" s="249"/>
      <c r="ICT386" s="249"/>
      <c r="ICU386" s="249"/>
      <c r="ICV386" s="249"/>
      <c r="ICW386" s="249"/>
      <c r="ICX386" s="249"/>
      <c r="ICY386" s="249"/>
      <c r="ICZ386" s="249"/>
      <c r="IDA386" s="249"/>
      <c r="IDB386" s="249"/>
      <c r="IDC386" s="249"/>
      <c r="IDD386" s="249"/>
      <c r="IDE386" s="249"/>
      <c r="IDF386" s="249"/>
      <c r="IDG386" s="249"/>
      <c r="IDH386" s="249"/>
      <c r="IDI386" s="249"/>
      <c r="IDJ386" s="249"/>
      <c r="IDK386" s="249"/>
      <c r="IDL386" s="249"/>
      <c r="IDM386" s="249"/>
      <c r="IDN386" s="249"/>
      <c r="IDO386" s="249"/>
      <c r="IDP386" s="249"/>
      <c r="IDQ386" s="249"/>
      <c r="IDR386" s="249"/>
      <c r="IDS386" s="249"/>
      <c r="IDT386" s="249"/>
      <c r="IDU386" s="249"/>
      <c r="IDV386" s="249"/>
      <c r="IDW386" s="249"/>
      <c r="IDX386" s="249"/>
      <c r="IDY386" s="249"/>
      <c r="IDZ386" s="249"/>
      <c r="IEA386" s="249"/>
      <c r="IEB386" s="249"/>
      <c r="IEC386" s="249"/>
      <c r="IED386" s="249"/>
      <c r="IEE386" s="249"/>
      <c r="IEF386" s="249"/>
      <c r="IEG386" s="249"/>
      <c r="IEH386" s="249"/>
      <c r="IEI386" s="249"/>
      <c r="IEJ386" s="249"/>
      <c r="IEK386" s="249"/>
      <c r="IEL386" s="249"/>
      <c r="IEM386" s="249"/>
      <c r="IEN386" s="249"/>
      <c r="IEO386" s="249"/>
      <c r="IEP386" s="249"/>
      <c r="IEQ386" s="249"/>
      <c r="IER386" s="249"/>
      <c r="IES386" s="249"/>
      <c r="IET386" s="249"/>
      <c r="IEU386" s="249"/>
      <c r="IEV386" s="249"/>
      <c r="IEW386" s="249"/>
      <c r="IEX386" s="249"/>
      <c r="IEY386" s="249"/>
      <c r="IEZ386" s="249"/>
      <c r="IFA386" s="249"/>
      <c r="IFB386" s="249"/>
      <c r="IFC386" s="249"/>
      <c r="IFD386" s="249"/>
      <c r="IFE386" s="249"/>
      <c r="IFF386" s="249"/>
      <c r="IFG386" s="249"/>
      <c r="IFH386" s="249"/>
      <c r="IFI386" s="249"/>
      <c r="IFJ386" s="249"/>
      <c r="IFK386" s="249"/>
      <c r="IFL386" s="249"/>
      <c r="IFM386" s="249"/>
      <c r="IFN386" s="249"/>
      <c r="IFO386" s="249"/>
      <c r="IFP386" s="249"/>
      <c r="IFQ386" s="249"/>
      <c r="IFR386" s="249"/>
      <c r="IFS386" s="249"/>
      <c r="IFT386" s="249"/>
      <c r="IFU386" s="249"/>
      <c r="IFV386" s="249"/>
      <c r="IFW386" s="249"/>
      <c r="IFX386" s="249"/>
      <c r="IFY386" s="249"/>
      <c r="IFZ386" s="249"/>
      <c r="IGA386" s="249"/>
      <c r="IGB386" s="249"/>
      <c r="IGC386" s="249"/>
      <c r="IGD386" s="249"/>
      <c r="IGE386" s="249"/>
      <c r="IGF386" s="249"/>
      <c r="IGG386" s="249"/>
      <c r="IGH386" s="249"/>
      <c r="IGI386" s="249"/>
      <c r="IGJ386" s="249"/>
      <c r="IGK386" s="249"/>
      <c r="IGL386" s="249"/>
      <c r="IGM386" s="249"/>
      <c r="IGN386" s="249"/>
      <c r="IGO386" s="249"/>
      <c r="IGP386" s="249"/>
      <c r="IGQ386" s="249"/>
      <c r="IGR386" s="249"/>
      <c r="IGS386" s="249"/>
      <c r="IGT386" s="249"/>
      <c r="IGU386" s="249"/>
      <c r="IGV386" s="249"/>
      <c r="IGW386" s="249"/>
      <c r="IGX386" s="249"/>
      <c r="IGY386" s="249"/>
      <c r="IGZ386" s="249"/>
      <c r="IHA386" s="249"/>
      <c r="IHB386" s="249"/>
      <c r="IHC386" s="249"/>
      <c r="IHD386" s="249"/>
      <c r="IHE386" s="249"/>
      <c r="IHF386" s="249"/>
      <c r="IHG386" s="249"/>
      <c r="IHH386" s="249"/>
      <c r="IHI386" s="249"/>
      <c r="IHJ386" s="249"/>
      <c r="IHK386" s="249"/>
      <c r="IHL386" s="249"/>
      <c r="IHM386" s="249"/>
      <c r="IHN386" s="249"/>
      <c r="IHO386" s="249"/>
      <c r="IHP386" s="249"/>
      <c r="IHQ386" s="249"/>
      <c r="IHR386" s="249"/>
      <c r="IHS386" s="249"/>
      <c r="IHT386" s="249"/>
      <c r="IHU386" s="249"/>
      <c r="IHV386" s="249"/>
      <c r="IHW386" s="249"/>
      <c r="IHX386" s="249"/>
      <c r="IHY386" s="249"/>
      <c r="IHZ386" s="249"/>
      <c r="IIA386" s="249"/>
      <c r="IIB386" s="249"/>
      <c r="IIC386" s="249"/>
      <c r="IID386" s="249"/>
      <c r="IIE386" s="249"/>
      <c r="IIF386" s="249"/>
      <c r="IIG386" s="249"/>
      <c r="IIH386" s="249"/>
      <c r="III386" s="249"/>
      <c r="IIJ386" s="249"/>
      <c r="IIK386" s="249"/>
      <c r="IIL386" s="249"/>
      <c r="IIM386" s="249"/>
      <c r="IIN386" s="249"/>
      <c r="IIO386" s="249"/>
      <c r="IIP386" s="249"/>
      <c r="IIQ386" s="249"/>
      <c r="IIR386" s="249"/>
      <c r="IIS386" s="249"/>
      <c r="IIT386" s="249"/>
      <c r="IIU386" s="249"/>
      <c r="IIV386" s="249"/>
      <c r="IIW386" s="249"/>
      <c r="IIX386" s="249"/>
      <c r="IIY386" s="249"/>
      <c r="IIZ386" s="249"/>
      <c r="IJA386" s="249"/>
      <c r="IJB386" s="249"/>
      <c r="IJC386" s="249"/>
      <c r="IJD386" s="249"/>
      <c r="IJE386" s="249"/>
      <c r="IJF386" s="249"/>
      <c r="IJG386" s="249"/>
      <c r="IJH386" s="249"/>
      <c r="IJI386" s="249"/>
      <c r="IJJ386" s="249"/>
      <c r="IJK386" s="249"/>
      <c r="IJL386" s="249"/>
      <c r="IJM386" s="249"/>
      <c r="IJN386" s="249"/>
      <c r="IJO386" s="249"/>
      <c r="IJP386" s="249"/>
      <c r="IJQ386" s="249"/>
      <c r="IJR386" s="249"/>
      <c r="IJS386" s="249"/>
      <c r="IJT386" s="249"/>
      <c r="IJU386" s="249"/>
      <c r="IJV386" s="249"/>
      <c r="IJW386" s="249"/>
      <c r="IJX386" s="249"/>
      <c r="IJY386" s="249"/>
      <c r="IJZ386" s="249"/>
      <c r="IKA386" s="249"/>
      <c r="IKB386" s="249"/>
      <c r="IKC386" s="249"/>
      <c r="IKD386" s="249"/>
      <c r="IKE386" s="249"/>
      <c r="IKF386" s="249"/>
      <c r="IKG386" s="249"/>
      <c r="IKH386" s="249"/>
      <c r="IKI386" s="249"/>
      <c r="IKJ386" s="249"/>
      <c r="IKK386" s="249"/>
      <c r="IKL386" s="249"/>
      <c r="IKM386" s="249"/>
      <c r="IKN386" s="249"/>
      <c r="IKO386" s="249"/>
      <c r="IKP386" s="249"/>
      <c r="IKQ386" s="249"/>
      <c r="IKR386" s="249"/>
      <c r="IKS386" s="249"/>
      <c r="IKT386" s="249"/>
      <c r="IKU386" s="249"/>
      <c r="IKV386" s="249"/>
      <c r="IKW386" s="249"/>
      <c r="IKX386" s="249"/>
      <c r="IKY386" s="249"/>
      <c r="IKZ386" s="249"/>
      <c r="ILA386" s="249"/>
      <c r="ILB386" s="249"/>
      <c r="ILC386" s="249"/>
      <c r="ILD386" s="249"/>
      <c r="ILE386" s="249"/>
      <c r="ILF386" s="249"/>
      <c r="ILG386" s="249"/>
      <c r="ILH386" s="249"/>
      <c r="ILI386" s="249"/>
      <c r="ILJ386" s="249"/>
      <c r="ILK386" s="249"/>
      <c r="ILL386" s="249"/>
      <c r="ILM386" s="249"/>
      <c r="ILN386" s="249"/>
      <c r="ILO386" s="249"/>
      <c r="ILP386" s="249"/>
      <c r="ILQ386" s="249"/>
      <c r="ILR386" s="249"/>
      <c r="ILS386" s="249"/>
      <c r="ILT386" s="249"/>
      <c r="ILU386" s="249"/>
      <c r="ILV386" s="249"/>
      <c r="ILW386" s="249"/>
      <c r="ILX386" s="249"/>
      <c r="ILY386" s="249"/>
      <c r="ILZ386" s="249"/>
      <c r="IMA386" s="249"/>
      <c r="IMB386" s="249"/>
      <c r="IMC386" s="249"/>
      <c r="IMD386" s="249"/>
      <c r="IME386" s="249"/>
      <c r="IMF386" s="249"/>
      <c r="IMG386" s="249"/>
      <c r="IMH386" s="249"/>
      <c r="IMI386" s="249"/>
      <c r="IMJ386" s="249"/>
      <c r="IMK386" s="249"/>
      <c r="IML386" s="249"/>
      <c r="IMM386" s="249"/>
      <c r="IMN386" s="249"/>
      <c r="IMO386" s="249"/>
      <c r="IMP386" s="249"/>
      <c r="IMQ386" s="249"/>
      <c r="IMR386" s="249"/>
      <c r="IMS386" s="249"/>
      <c r="IMT386" s="249"/>
      <c r="IMU386" s="249"/>
      <c r="IMV386" s="249"/>
      <c r="IMW386" s="249"/>
      <c r="IMX386" s="249"/>
      <c r="IMY386" s="249"/>
      <c r="IMZ386" s="249"/>
      <c r="INA386" s="249"/>
      <c r="INB386" s="249"/>
      <c r="INC386" s="249"/>
      <c r="IND386" s="249"/>
      <c r="INE386" s="249"/>
      <c r="INF386" s="249"/>
      <c r="ING386" s="249"/>
      <c r="INH386" s="249"/>
      <c r="INI386" s="249"/>
      <c r="INJ386" s="249"/>
      <c r="INK386" s="249"/>
      <c r="INL386" s="249"/>
      <c r="INM386" s="249"/>
      <c r="INN386" s="249"/>
      <c r="INO386" s="249"/>
      <c r="INP386" s="249"/>
      <c r="INQ386" s="249"/>
      <c r="INR386" s="249"/>
      <c r="INS386" s="249"/>
      <c r="INT386" s="249"/>
      <c r="INU386" s="249"/>
      <c r="INV386" s="249"/>
      <c r="INW386" s="249"/>
      <c r="INX386" s="249"/>
      <c r="INY386" s="249"/>
      <c r="INZ386" s="249"/>
      <c r="IOA386" s="249"/>
      <c r="IOB386" s="249"/>
      <c r="IOC386" s="249"/>
      <c r="IOD386" s="249"/>
      <c r="IOE386" s="249"/>
      <c r="IOF386" s="249"/>
      <c r="IOG386" s="249"/>
      <c r="IOH386" s="249"/>
      <c r="IOI386" s="249"/>
      <c r="IOJ386" s="249"/>
      <c r="IOK386" s="249"/>
      <c r="IOL386" s="249"/>
      <c r="IOM386" s="249"/>
      <c r="ION386" s="249"/>
      <c r="IOO386" s="249"/>
      <c r="IOP386" s="249"/>
      <c r="IOQ386" s="249"/>
      <c r="IOR386" s="249"/>
      <c r="IOS386" s="249"/>
      <c r="IOT386" s="249"/>
      <c r="IOU386" s="249"/>
      <c r="IOV386" s="249"/>
      <c r="IOW386" s="249"/>
      <c r="IOX386" s="249"/>
      <c r="IOY386" s="249"/>
      <c r="IOZ386" s="249"/>
      <c r="IPA386" s="249"/>
      <c r="IPB386" s="249"/>
      <c r="IPC386" s="249"/>
      <c r="IPD386" s="249"/>
      <c r="IPE386" s="249"/>
      <c r="IPF386" s="249"/>
      <c r="IPG386" s="249"/>
      <c r="IPH386" s="249"/>
      <c r="IPI386" s="249"/>
      <c r="IPJ386" s="249"/>
      <c r="IPK386" s="249"/>
      <c r="IPL386" s="249"/>
      <c r="IPM386" s="249"/>
      <c r="IPN386" s="249"/>
      <c r="IPO386" s="249"/>
      <c r="IPP386" s="249"/>
      <c r="IPQ386" s="249"/>
      <c r="IPR386" s="249"/>
      <c r="IPS386" s="249"/>
      <c r="IPT386" s="249"/>
      <c r="IPU386" s="249"/>
      <c r="IPV386" s="249"/>
      <c r="IPW386" s="249"/>
      <c r="IPX386" s="249"/>
      <c r="IPY386" s="249"/>
      <c r="IPZ386" s="249"/>
      <c r="IQA386" s="249"/>
      <c r="IQB386" s="249"/>
      <c r="IQC386" s="249"/>
      <c r="IQD386" s="249"/>
      <c r="IQE386" s="249"/>
      <c r="IQF386" s="249"/>
      <c r="IQG386" s="249"/>
      <c r="IQH386" s="249"/>
      <c r="IQI386" s="249"/>
      <c r="IQJ386" s="249"/>
      <c r="IQK386" s="249"/>
      <c r="IQL386" s="249"/>
      <c r="IQM386" s="249"/>
      <c r="IQN386" s="249"/>
      <c r="IQO386" s="249"/>
      <c r="IQP386" s="249"/>
      <c r="IQQ386" s="249"/>
      <c r="IQR386" s="249"/>
      <c r="IQS386" s="249"/>
      <c r="IQT386" s="249"/>
      <c r="IQU386" s="249"/>
      <c r="IQV386" s="249"/>
      <c r="IQW386" s="249"/>
      <c r="IQX386" s="249"/>
      <c r="IQY386" s="249"/>
      <c r="IQZ386" s="249"/>
      <c r="IRA386" s="249"/>
      <c r="IRB386" s="249"/>
      <c r="IRC386" s="249"/>
      <c r="IRD386" s="249"/>
      <c r="IRE386" s="249"/>
      <c r="IRF386" s="249"/>
      <c r="IRG386" s="249"/>
      <c r="IRH386" s="249"/>
      <c r="IRI386" s="249"/>
      <c r="IRJ386" s="249"/>
      <c r="IRK386" s="249"/>
      <c r="IRL386" s="249"/>
      <c r="IRM386" s="249"/>
      <c r="IRN386" s="249"/>
      <c r="IRO386" s="249"/>
      <c r="IRP386" s="249"/>
      <c r="IRQ386" s="249"/>
      <c r="IRR386" s="249"/>
      <c r="IRS386" s="249"/>
      <c r="IRT386" s="249"/>
      <c r="IRU386" s="249"/>
      <c r="IRV386" s="249"/>
      <c r="IRW386" s="249"/>
      <c r="IRX386" s="249"/>
      <c r="IRY386" s="249"/>
      <c r="IRZ386" s="249"/>
      <c r="ISA386" s="249"/>
      <c r="ISB386" s="249"/>
      <c r="ISC386" s="249"/>
      <c r="ISD386" s="249"/>
      <c r="ISE386" s="249"/>
      <c r="ISF386" s="249"/>
      <c r="ISG386" s="249"/>
      <c r="ISH386" s="249"/>
      <c r="ISI386" s="249"/>
      <c r="ISJ386" s="249"/>
      <c r="ISK386" s="249"/>
      <c r="ISL386" s="249"/>
      <c r="ISM386" s="249"/>
      <c r="ISN386" s="249"/>
      <c r="ISO386" s="249"/>
      <c r="ISP386" s="249"/>
      <c r="ISQ386" s="249"/>
      <c r="ISR386" s="249"/>
      <c r="ISS386" s="249"/>
      <c r="IST386" s="249"/>
      <c r="ISU386" s="249"/>
      <c r="ISV386" s="249"/>
      <c r="ISW386" s="249"/>
      <c r="ISX386" s="249"/>
      <c r="ISY386" s="249"/>
      <c r="ISZ386" s="249"/>
      <c r="ITA386" s="249"/>
      <c r="ITB386" s="249"/>
      <c r="ITC386" s="249"/>
      <c r="ITD386" s="249"/>
      <c r="ITE386" s="249"/>
      <c r="ITF386" s="249"/>
      <c r="ITG386" s="249"/>
      <c r="ITH386" s="249"/>
      <c r="ITI386" s="249"/>
      <c r="ITJ386" s="249"/>
      <c r="ITK386" s="249"/>
      <c r="ITL386" s="249"/>
      <c r="ITM386" s="249"/>
      <c r="ITN386" s="249"/>
      <c r="ITO386" s="249"/>
      <c r="ITP386" s="249"/>
      <c r="ITQ386" s="249"/>
      <c r="ITR386" s="249"/>
      <c r="ITS386" s="249"/>
      <c r="ITT386" s="249"/>
      <c r="ITU386" s="249"/>
      <c r="ITV386" s="249"/>
      <c r="ITW386" s="249"/>
      <c r="ITX386" s="249"/>
      <c r="ITY386" s="249"/>
      <c r="ITZ386" s="249"/>
      <c r="IUA386" s="249"/>
      <c r="IUB386" s="249"/>
      <c r="IUC386" s="249"/>
      <c r="IUD386" s="249"/>
      <c r="IUE386" s="249"/>
      <c r="IUF386" s="249"/>
      <c r="IUG386" s="249"/>
      <c r="IUH386" s="249"/>
      <c r="IUI386" s="249"/>
      <c r="IUJ386" s="249"/>
      <c r="IUK386" s="249"/>
      <c r="IUL386" s="249"/>
      <c r="IUM386" s="249"/>
      <c r="IUN386" s="249"/>
      <c r="IUO386" s="249"/>
      <c r="IUP386" s="249"/>
      <c r="IUQ386" s="249"/>
      <c r="IUR386" s="249"/>
      <c r="IUS386" s="249"/>
      <c r="IUT386" s="249"/>
      <c r="IUU386" s="249"/>
      <c r="IUV386" s="249"/>
      <c r="IUW386" s="249"/>
      <c r="IUX386" s="249"/>
      <c r="IUY386" s="249"/>
      <c r="IUZ386" s="249"/>
      <c r="IVA386" s="249"/>
      <c r="IVB386" s="249"/>
      <c r="IVC386" s="249"/>
      <c r="IVD386" s="249"/>
      <c r="IVE386" s="249"/>
      <c r="IVF386" s="249"/>
      <c r="IVG386" s="249"/>
      <c r="IVH386" s="249"/>
      <c r="IVI386" s="249"/>
      <c r="IVJ386" s="249"/>
      <c r="IVK386" s="249"/>
      <c r="IVL386" s="249"/>
      <c r="IVM386" s="249"/>
      <c r="IVN386" s="249"/>
      <c r="IVO386" s="249"/>
      <c r="IVP386" s="249"/>
      <c r="IVQ386" s="249"/>
      <c r="IVR386" s="249"/>
      <c r="IVS386" s="249"/>
      <c r="IVT386" s="249"/>
      <c r="IVU386" s="249"/>
      <c r="IVV386" s="249"/>
      <c r="IVW386" s="249"/>
      <c r="IVX386" s="249"/>
      <c r="IVY386" s="249"/>
      <c r="IVZ386" s="249"/>
      <c r="IWA386" s="249"/>
      <c r="IWB386" s="249"/>
      <c r="IWC386" s="249"/>
      <c r="IWD386" s="249"/>
      <c r="IWE386" s="249"/>
      <c r="IWF386" s="249"/>
      <c r="IWG386" s="249"/>
      <c r="IWH386" s="249"/>
      <c r="IWI386" s="249"/>
      <c r="IWJ386" s="249"/>
      <c r="IWK386" s="249"/>
      <c r="IWL386" s="249"/>
      <c r="IWM386" s="249"/>
      <c r="IWN386" s="249"/>
      <c r="IWO386" s="249"/>
      <c r="IWP386" s="249"/>
      <c r="IWQ386" s="249"/>
      <c r="IWR386" s="249"/>
      <c r="IWS386" s="249"/>
      <c r="IWT386" s="249"/>
      <c r="IWU386" s="249"/>
      <c r="IWV386" s="249"/>
      <c r="IWW386" s="249"/>
      <c r="IWX386" s="249"/>
      <c r="IWY386" s="249"/>
      <c r="IWZ386" s="249"/>
      <c r="IXA386" s="249"/>
      <c r="IXB386" s="249"/>
      <c r="IXC386" s="249"/>
      <c r="IXD386" s="249"/>
      <c r="IXE386" s="249"/>
      <c r="IXF386" s="249"/>
      <c r="IXG386" s="249"/>
      <c r="IXH386" s="249"/>
      <c r="IXI386" s="249"/>
      <c r="IXJ386" s="249"/>
      <c r="IXK386" s="249"/>
      <c r="IXL386" s="249"/>
      <c r="IXM386" s="249"/>
      <c r="IXN386" s="249"/>
      <c r="IXO386" s="249"/>
      <c r="IXP386" s="249"/>
      <c r="IXQ386" s="249"/>
      <c r="IXR386" s="249"/>
      <c r="IXS386" s="249"/>
      <c r="IXT386" s="249"/>
      <c r="IXU386" s="249"/>
      <c r="IXV386" s="249"/>
      <c r="IXW386" s="249"/>
      <c r="IXX386" s="249"/>
      <c r="IXY386" s="249"/>
      <c r="IXZ386" s="249"/>
      <c r="IYA386" s="249"/>
      <c r="IYB386" s="249"/>
      <c r="IYC386" s="249"/>
      <c r="IYD386" s="249"/>
      <c r="IYE386" s="249"/>
      <c r="IYF386" s="249"/>
      <c r="IYG386" s="249"/>
      <c r="IYH386" s="249"/>
      <c r="IYI386" s="249"/>
      <c r="IYJ386" s="249"/>
      <c r="IYK386" s="249"/>
      <c r="IYL386" s="249"/>
      <c r="IYM386" s="249"/>
      <c r="IYN386" s="249"/>
      <c r="IYO386" s="249"/>
      <c r="IYP386" s="249"/>
      <c r="IYQ386" s="249"/>
      <c r="IYR386" s="249"/>
      <c r="IYS386" s="249"/>
      <c r="IYT386" s="249"/>
      <c r="IYU386" s="249"/>
      <c r="IYV386" s="249"/>
      <c r="IYW386" s="249"/>
      <c r="IYX386" s="249"/>
      <c r="IYY386" s="249"/>
      <c r="IYZ386" s="249"/>
      <c r="IZA386" s="249"/>
      <c r="IZB386" s="249"/>
      <c r="IZC386" s="249"/>
      <c r="IZD386" s="249"/>
      <c r="IZE386" s="249"/>
      <c r="IZF386" s="249"/>
      <c r="IZG386" s="249"/>
      <c r="IZH386" s="249"/>
      <c r="IZI386" s="249"/>
      <c r="IZJ386" s="249"/>
      <c r="IZK386" s="249"/>
      <c r="IZL386" s="249"/>
      <c r="IZM386" s="249"/>
      <c r="IZN386" s="249"/>
      <c r="IZO386" s="249"/>
      <c r="IZP386" s="249"/>
      <c r="IZQ386" s="249"/>
      <c r="IZR386" s="249"/>
      <c r="IZS386" s="249"/>
      <c r="IZT386" s="249"/>
      <c r="IZU386" s="249"/>
      <c r="IZV386" s="249"/>
      <c r="IZW386" s="249"/>
      <c r="IZX386" s="249"/>
      <c r="IZY386" s="249"/>
      <c r="IZZ386" s="249"/>
      <c r="JAA386" s="249"/>
      <c r="JAB386" s="249"/>
      <c r="JAC386" s="249"/>
      <c r="JAD386" s="249"/>
      <c r="JAE386" s="249"/>
      <c r="JAF386" s="249"/>
      <c r="JAG386" s="249"/>
      <c r="JAH386" s="249"/>
      <c r="JAI386" s="249"/>
      <c r="JAJ386" s="249"/>
      <c r="JAK386" s="249"/>
      <c r="JAL386" s="249"/>
      <c r="JAM386" s="249"/>
      <c r="JAN386" s="249"/>
      <c r="JAO386" s="249"/>
      <c r="JAP386" s="249"/>
      <c r="JAQ386" s="249"/>
      <c r="JAR386" s="249"/>
      <c r="JAS386" s="249"/>
      <c r="JAT386" s="249"/>
      <c r="JAU386" s="249"/>
      <c r="JAV386" s="249"/>
      <c r="JAW386" s="249"/>
      <c r="JAX386" s="249"/>
      <c r="JAY386" s="249"/>
      <c r="JAZ386" s="249"/>
      <c r="JBA386" s="249"/>
      <c r="JBB386" s="249"/>
      <c r="JBC386" s="249"/>
      <c r="JBD386" s="249"/>
      <c r="JBE386" s="249"/>
      <c r="JBF386" s="249"/>
      <c r="JBG386" s="249"/>
      <c r="JBH386" s="249"/>
      <c r="JBI386" s="249"/>
      <c r="JBJ386" s="249"/>
      <c r="JBK386" s="249"/>
      <c r="JBL386" s="249"/>
      <c r="JBM386" s="249"/>
      <c r="JBN386" s="249"/>
      <c r="JBO386" s="249"/>
      <c r="JBP386" s="249"/>
      <c r="JBQ386" s="249"/>
      <c r="JBR386" s="249"/>
      <c r="JBS386" s="249"/>
      <c r="JBT386" s="249"/>
      <c r="JBU386" s="249"/>
      <c r="JBV386" s="249"/>
      <c r="JBW386" s="249"/>
      <c r="JBX386" s="249"/>
      <c r="JBY386" s="249"/>
      <c r="JBZ386" s="249"/>
      <c r="JCA386" s="249"/>
      <c r="JCB386" s="249"/>
      <c r="JCC386" s="249"/>
      <c r="JCD386" s="249"/>
      <c r="JCE386" s="249"/>
      <c r="JCF386" s="249"/>
      <c r="JCG386" s="249"/>
      <c r="JCH386" s="249"/>
      <c r="JCI386" s="249"/>
      <c r="JCJ386" s="249"/>
      <c r="JCK386" s="249"/>
      <c r="JCL386" s="249"/>
      <c r="JCM386" s="249"/>
      <c r="JCN386" s="249"/>
      <c r="JCO386" s="249"/>
      <c r="JCP386" s="249"/>
      <c r="JCQ386" s="249"/>
      <c r="JCR386" s="249"/>
      <c r="JCS386" s="249"/>
      <c r="JCT386" s="249"/>
      <c r="JCU386" s="249"/>
      <c r="JCV386" s="249"/>
      <c r="JCW386" s="249"/>
      <c r="JCX386" s="249"/>
      <c r="JCY386" s="249"/>
      <c r="JCZ386" s="249"/>
      <c r="JDA386" s="249"/>
      <c r="JDB386" s="249"/>
      <c r="JDC386" s="249"/>
      <c r="JDD386" s="249"/>
      <c r="JDE386" s="249"/>
      <c r="JDF386" s="249"/>
      <c r="JDG386" s="249"/>
      <c r="JDH386" s="249"/>
      <c r="JDI386" s="249"/>
      <c r="JDJ386" s="249"/>
      <c r="JDK386" s="249"/>
      <c r="JDL386" s="249"/>
      <c r="JDM386" s="249"/>
      <c r="JDN386" s="249"/>
      <c r="JDO386" s="249"/>
      <c r="JDP386" s="249"/>
      <c r="JDQ386" s="249"/>
      <c r="JDR386" s="249"/>
      <c r="JDS386" s="249"/>
      <c r="JDT386" s="249"/>
      <c r="JDU386" s="249"/>
      <c r="JDV386" s="249"/>
      <c r="JDW386" s="249"/>
      <c r="JDX386" s="249"/>
      <c r="JDY386" s="249"/>
      <c r="JDZ386" s="249"/>
      <c r="JEA386" s="249"/>
      <c r="JEB386" s="249"/>
      <c r="JEC386" s="249"/>
      <c r="JED386" s="249"/>
      <c r="JEE386" s="249"/>
      <c r="JEF386" s="249"/>
      <c r="JEG386" s="249"/>
      <c r="JEH386" s="249"/>
      <c r="JEI386" s="249"/>
      <c r="JEJ386" s="249"/>
      <c r="JEK386" s="249"/>
      <c r="JEL386" s="249"/>
      <c r="JEM386" s="249"/>
      <c r="JEN386" s="249"/>
      <c r="JEO386" s="249"/>
      <c r="JEP386" s="249"/>
      <c r="JEQ386" s="249"/>
      <c r="JER386" s="249"/>
      <c r="JES386" s="249"/>
      <c r="JET386" s="249"/>
      <c r="JEU386" s="249"/>
      <c r="JEV386" s="249"/>
      <c r="JEW386" s="249"/>
      <c r="JEX386" s="249"/>
      <c r="JEY386" s="249"/>
      <c r="JEZ386" s="249"/>
      <c r="JFA386" s="249"/>
      <c r="JFB386" s="249"/>
      <c r="JFC386" s="249"/>
      <c r="JFD386" s="249"/>
      <c r="JFE386" s="249"/>
      <c r="JFF386" s="249"/>
      <c r="JFG386" s="249"/>
      <c r="JFH386" s="249"/>
      <c r="JFI386" s="249"/>
      <c r="JFJ386" s="249"/>
      <c r="JFK386" s="249"/>
      <c r="JFL386" s="249"/>
      <c r="JFM386" s="249"/>
      <c r="JFN386" s="249"/>
      <c r="JFO386" s="249"/>
      <c r="JFP386" s="249"/>
      <c r="JFQ386" s="249"/>
      <c r="JFR386" s="249"/>
      <c r="JFS386" s="249"/>
      <c r="JFT386" s="249"/>
      <c r="JFU386" s="249"/>
      <c r="JFV386" s="249"/>
      <c r="JFW386" s="249"/>
      <c r="JFX386" s="249"/>
      <c r="JFY386" s="249"/>
      <c r="JFZ386" s="249"/>
      <c r="JGA386" s="249"/>
      <c r="JGB386" s="249"/>
      <c r="JGC386" s="249"/>
      <c r="JGD386" s="249"/>
      <c r="JGE386" s="249"/>
      <c r="JGF386" s="249"/>
      <c r="JGG386" s="249"/>
      <c r="JGH386" s="249"/>
      <c r="JGI386" s="249"/>
      <c r="JGJ386" s="249"/>
      <c r="JGK386" s="249"/>
      <c r="JGL386" s="249"/>
      <c r="JGM386" s="249"/>
      <c r="JGN386" s="249"/>
      <c r="JGO386" s="249"/>
      <c r="JGP386" s="249"/>
      <c r="JGQ386" s="249"/>
      <c r="JGR386" s="249"/>
      <c r="JGS386" s="249"/>
      <c r="JGT386" s="249"/>
      <c r="JGU386" s="249"/>
      <c r="JGV386" s="249"/>
      <c r="JGW386" s="249"/>
      <c r="JGX386" s="249"/>
      <c r="JGY386" s="249"/>
      <c r="JGZ386" s="249"/>
      <c r="JHA386" s="249"/>
      <c r="JHB386" s="249"/>
      <c r="JHC386" s="249"/>
      <c r="JHD386" s="249"/>
      <c r="JHE386" s="249"/>
      <c r="JHF386" s="249"/>
      <c r="JHG386" s="249"/>
      <c r="JHH386" s="249"/>
      <c r="JHI386" s="249"/>
      <c r="JHJ386" s="249"/>
      <c r="JHK386" s="249"/>
      <c r="JHL386" s="249"/>
      <c r="JHM386" s="249"/>
      <c r="JHN386" s="249"/>
      <c r="JHO386" s="249"/>
      <c r="JHP386" s="249"/>
      <c r="JHQ386" s="249"/>
      <c r="JHR386" s="249"/>
      <c r="JHS386" s="249"/>
      <c r="JHT386" s="249"/>
      <c r="JHU386" s="249"/>
      <c r="JHV386" s="249"/>
      <c r="JHW386" s="249"/>
      <c r="JHX386" s="249"/>
      <c r="JHY386" s="249"/>
      <c r="JHZ386" s="249"/>
      <c r="JIA386" s="249"/>
      <c r="JIB386" s="249"/>
      <c r="JIC386" s="249"/>
      <c r="JID386" s="249"/>
      <c r="JIE386" s="249"/>
      <c r="JIF386" s="249"/>
      <c r="JIG386" s="249"/>
      <c r="JIH386" s="249"/>
      <c r="JII386" s="249"/>
      <c r="JIJ386" s="249"/>
      <c r="JIK386" s="249"/>
      <c r="JIL386" s="249"/>
      <c r="JIM386" s="249"/>
      <c r="JIN386" s="249"/>
      <c r="JIO386" s="249"/>
      <c r="JIP386" s="249"/>
      <c r="JIQ386" s="249"/>
      <c r="JIR386" s="249"/>
      <c r="JIS386" s="249"/>
      <c r="JIT386" s="249"/>
      <c r="JIU386" s="249"/>
      <c r="JIV386" s="249"/>
      <c r="JIW386" s="249"/>
      <c r="JIX386" s="249"/>
      <c r="JIY386" s="249"/>
      <c r="JIZ386" s="249"/>
      <c r="JJA386" s="249"/>
      <c r="JJB386" s="249"/>
      <c r="JJC386" s="249"/>
      <c r="JJD386" s="249"/>
      <c r="JJE386" s="249"/>
      <c r="JJF386" s="249"/>
      <c r="JJG386" s="249"/>
      <c r="JJH386" s="249"/>
      <c r="JJI386" s="249"/>
      <c r="JJJ386" s="249"/>
      <c r="JJK386" s="249"/>
      <c r="JJL386" s="249"/>
      <c r="JJM386" s="249"/>
      <c r="JJN386" s="249"/>
      <c r="JJO386" s="249"/>
      <c r="JJP386" s="249"/>
      <c r="JJQ386" s="249"/>
      <c r="JJR386" s="249"/>
      <c r="JJS386" s="249"/>
      <c r="JJT386" s="249"/>
      <c r="JJU386" s="249"/>
      <c r="JJV386" s="249"/>
      <c r="JJW386" s="249"/>
      <c r="JJX386" s="249"/>
      <c r="JJY386" s="249"/>
      <c r="JJZ386" s="249"/>
      <c r="JKA386" s="249"/>
      <c r="JKB386" s="249"/>
      <c r="JKC386" s="249"/>
      <c r="JKD386" s="249"/>
      <c r="JKE386" s="249"/>
      <c r="JKF386" s="249"/>
      <c r="JKG386" s="249"/>
      <c r="JKH386" s="249"/>
      <c r="JKI386" s="249"/>
      <c r="JKJ386" s="249"/>
      <c r="JKK386" s="249"/>
      <c r="JKL386" s="249"/>
      <c r="JKM386" s="249"/>
      <c r="JKN386" s="249"/>
      <c r="JKO386" s="249"/>
      <c r="JKP386" s="249"/>
      <c r="JKQ386" s="249"/>
      <c r="JKR386" s="249"/>
      <c r="JKS386" s="249"/>
      <c r="JKT386" s="249"/>
      <c r="JKU386" s="249"/>
      <c r="JKV386" s="249"/>
      <c r="JKW386" s="249"/>
      <c r="JKX386" s="249"/>
      <c r="JKY386" s="249"/>
      <c r="JKZ386" s="249"/>
      <c r="JLA386" s="249"/>
      <c r="JLB386" s="249"/>
      <c r="JLC386" s="249"/>
      <c r="JLD386" s="249"/>
      <c r="JLE386" s="249"/>
      <c r="JLF386" s="249"/>
      <c r="JLG386" s="249"/>
      <c r="JLH386" s="249"/>
      <c r="JLI386" s="249"/>
      <c r="JLJ386" s="249"/>
      <c r="JLK386" s="249"/>
      <c r="JLL386" s="249"/>
      <c r="JLM386" s="249"/>
      <c r="JLN386" s="249"/>
      <c r="JLO386" s="249"/>
      <c r="JLP386" s="249"/>
      <c r="JLQ386" s="249"/>
      <c r="JLR386" s="249"/>
      <c r="JLS386" s="249"/>
      <c r="JLT386" s="249"/>
      <c r="JLU386" s="249"/>
      <c r="JLV386" s="249"/>
      <c r="JLW386" s="249"/>
      <c r="JLX386" s="249"/>
      <c r="JLY386" s="249"/>
      <c r="JLZ386" s="249"/>
      <c r="JMA386" s="249"/>
      <c r="JMB386" s="249"/>
      <c r="JMC386" s="249"/>
      <c r="JMD386" s="249"/>
      <c r="JME386" s="249"/>
      <c r="JMF386" s="249"/>
      <c r="JMG386" s="249"/>
      <c r="JMH386" s="249"/>
      <c r="JMI386" s="249"/>
      <c r="JMJ386" s="249"/>
      <c r="JMK386" s="249"/>
      <c r="JML386" s="249"/>
      <c r="JMM386" s="249"/>
      <c r="JMN386" s="249"/>
      <c r="JMO386" s="249"/>
      <c r="JMP386" s="249"/>
      <c r="JMQ386" s="249"/>
      <c r="JMR386" s="249"/>
      <c r="JMS386" s="249"/>
      <c r="JMT386" s="249"/>
      <c r="JMU386" s="249"/>
      <c r="JMV386" s="249"/>
      <c r="JMW386" s="249"/>
      <c r="JMX386" s="249"/>
      <c r="JMY386" s="249"/>
      <c r="JMZ386" s="249"/>
      <c r="JNA386" s="249"/>
      <c r="JNB386" s="249"/>
      <c r="JNC386" s="249"/>
      <c r="JND386" s="249"/>
      <c r="JNE386" s="249"/>
      <c r="JNF386" s="249"/>
      <c r="JNG386" s="249"/>
      <c r="JNH386" s="249"/>
      <c r="JNI386" s="249"/>
      <c r="JNJ386" s="249"/>
      <c r="JNK386" s="249"/>
      <c r="JNL386" s="249"/>
      <c r="JNM386" s="249"/>
      <c r="JNN386" s="249"/>
      <c r="JNO386" s="249"/>
      <c r="JNP386" s="249"/>
      <c r="JNQ386" s="249"/>
      <c r="JNR386" s="249"/>
      <c r="JNS386" s="249"/>
      <c r="JNT386" s="249"/>
      <c r="JNU386" s="249"/>
      <c r="JNV386" s="249"/>
      <c r="JNW386" s="249"/>
      <c r="JNX386" s="249"/>
      <c r="JNY386" s="249"/>
      <c r="JNZ386" s="249"/>
      <c r="JOA386" s="249"/>
      <c r="JOB386" s="249"/>
      <c r="JOC386" s="249"/>
      <c r="JOD386" s="249"/>
      <c r="JOE386" s="249"/>
      <c r="JOF386" s="249"/>
      <c r="JOG386" s="249"/>
      <c r="JOH386" s="249"/>
      <c r="JOI386" s="249"/>
      <c r="JOJ386" s="249"/>
      <c r="JOK386" s="249"/>
      <c r="JOL386" s="249"/>
      <c r="JOM386" s="249"/>
      <c r="JON386" s="249"/>
      <c r="JOO386" s="249"/>
      <c r="JOP386" s="249"/>
      <c r="JOQ386" s="249"/>
      <c r="JOR386" s="249"/>
      <c r="JOS386" s="249"/>
      <c r="JOT386" s="249"/>
      <c r="JOU386" s="249"/>
      <c r="JOV386" s="249"/>
      <c r="JOW386" s="249"/>
      <c r="JOX386" s="249"/>
      <c r="JOY386" s="249"/>
      <c r="JOZ386" s="249"/>
      <c r="JPA386" s="249"/>
      <c r="JPB386" s="249"/>
      <c r="JPC386" s="249"/>
      <c r="JPD386" s="249"/>
      <c r="JPE386" s="249"/>
      <c r="JPF386" s="249"/>
      <c r="JPG386" s="249"/>
      <c r="JPH386" s="249"/>
      <c r="JPI386" s="249"/>
      <c r="JPJ386" s="249"/>
      <c r="JPK386" s="249"/>
      <c r="JPL386" s="249"/>
      <c r="JPM386" s="249"/>
      <c r="JPN386" s="249"/>
      <c r="JPO386" s="249"/>
      <c r="JPP386" s="249"/>
      <c r="JPQ386" s="249"/>
      <c r="JPR386" s="249"/>
      <c r="JPS386" s="249"/>
      <c r="JPT386" s="249"/>
      <c r="JPU386" s="249"/>
      <c r="JPV386" s="249"/>
      <c r="JPW386" s="249"/>
      <c r="JPX386" s="249"/>
      <c r="JPY386" s="249"/>
      <c r="JPZ386" s="249"/>
      <c r="JQA386" s="249"/>
      <c r="JQB386" s="249"/>
      <c r="JQC386" s="249"/>
      <c r="JQD386" s="249"/>
      <c r="JQE386" s="249"/>
      <c r="JQF386" s="249"/>
      <c r="JQG386" s="249"/>
      <c r="JQH386" s="249"/>
      <c r="JQI386" s="249"/>
      <c r="JQJ386" s="249"/>
      <c r="JQK386" s="249"/>
      <c r="JQL386" s="249"/>
      <c r="JQM386" s="249"/>
      <c r="JQN386" s="249"/>
      <c r="JQO386" s="249"/>
      <c r="JQP386" s="249"/>
      <c r="JQQ386" s="249"/>
      <c r="JQR386" s="249"/>
      <c r="JQS386" s="249"/>
      <c r="JQT386" s="249"/>
      <c r="JQU386" s="249"/>
      <c r="JQV386" s="249"/>
      <c r="JQW386" s="249"/>
      <c r="JQX386" s="249"/>
      <c r="JQY386" s="249"/>
      <c r="JQZ386" s="249"/>
      <c r="JRA386" s="249"/>
      <c r="JRB386" s="249"/>
      <c r="JRC386" s="249"/>
      <c r="JRD386" s="249"/>
      <c r="JRE386" s="249"/>
      <c r="JRF386" s="249"/>
      <c r="JRG386" s="249"/>
      <c r="JRH386" s="249"/>
      <c r="JRI386" s="249"/>
      <c r="JRJ386" s="249"/>
      <c r="JRK386" s="249"/>
      <c r="JRL386" s="249"/>
      <c r="JRM386" s="249"/>
      <c r="JRN386" s="249"/>
      <c r="JRO386" s="249"/>
      <c r="JRP386" s="249"/>
      <c r="JRQ386" s="249"/>
      <c r="JRR386" s="249"/>
      <c r="JRS386" s="249"/>
      <c r="JRT386" s="249"/>
      <c r="JRU386" s="249"/>
      <c r="JRV386" s="249"/>
      <c r="JRW386" s="249"/>
      <c r="JRX386" s="249"/>
      <c r="JRY386" s="249"/>
      <c r="JRZ386" s="249"/>
      <c r="JSA386" s="249"/>
      <c r="JSB386" s="249"/>
      <c r="JSC386" s="249"/>
      <c r="JSD386" s="249"/>
      <c r="JSE386" s="249"/>
      <c r="JSF386" s="249"/>
      <c r="JSG386" s="249"/>
      <c r="JSH386" s="249"/>
      <c r="JSI386" s="249"/>
      <c r="JSJ386" s="249"/>
      <c r="JSK386" s="249"/>
      <c r="JSL386" s="249"/>
      <c r="JSM386" s="249"/>
      <c r="JSN386" s="249"/>
      <c r="JSO386" s="249"/>
      <c r="JSP386" s="249"/>
      <c r="JSQ386" s="249"/>
      <c r="JSR386" s="249"/>
      <c r="JSS386" s="249"/>
      <c r="JST386" s="249"/>
      <c r="JSU386" s="249"/>
      <c r="JSV386" s="249"/>
      <c r="JSW386" s="249"/>
      <c r="JSX386" s="249"/>
      <c r="JSY386" s="249"/>
      <c r="JSZ386" s="249"/>
      <c r="JTA386" s="249"/>
      <c r="JTB386" s="249"/>
      <c r="JTC386" s="249"/>
      <c r="JTD386" s="249"/>
      <c r="JTE386" s="249"/>
      <c r="JTF386" s="249"/>
      <c r="JTG386" s="249"/>
      <c r="JTH386" s="249"/>
      <c r="JTI386" s="249"/>
      <c r="JTJ386" s="249"/>
      <c r="JTK386" s="249"/>
      <c r="JTL386" s="249"/>
      <c r="JTM386" s="249"/>
      <c r="JTN386" s="249"/>
      <c r="JTO386" s="249"/>
      <c r="JTP386" s="249"/>
      <c r="JTQ386" s="249"/>
      <c r="JTR386" s="249"/>
      <c r="JTS386" s="249"/>
      <c r="JTT386" s="249"/>
      <c r="JTU386" s="249"/>
      <c r="JTV386" s="249"/>
      <c r="JTW386" s="249"/>
      <c r="JTX386" s="249"/>
      <c r="JTY386" s="249"/>
      <c r="JTZ386" s="249"/>
      <c r="JUA386" s="249"/>
      <c r="JUB386" s="249"/>
      <c r="JUC386" s="249"/>
      <c r="JUD386" s="249"/>
      <c r="JUE386" s="249"/>
      <c r="JUF386" s="249"/>
      <c r="JUG386" s="249"/>
      <c r="JUH386" s="249"/>
      <c r="JUI386" s="249"/>
      <c r="JUJ386" s="249"/>
      <c r="JUK386" s="249"/>
      <c r="JUL386" s="249"/>
      <c r="JUM386" s="249"/>
      <c r="JUN386" s="249"/>
      <c r="JUO386" s="249"/>
      <c r="JUP386" s="249"/>
      <c r="JUQ386" s="249"/>
      <c r="JUR386" s="249"/>
      <c r="JUS386" s="249"/>
      <c r="JUT386" s="249"/>
      <c r="JUU386" s="249"/>
      <c r="JUV386" s="249"/>
      <c r="JUW386" s="249"/>
      <c r="JUX386" s="249"/>
      <c r="JUY386" s="249"/>
      <c r="JUZ386" s="249"/>
      <c r="JVA386" s="249"/>
      <c r="JVB386" s="249"/>
      <c r="JVC386" s="249"/>
      <c r="JVD386" s="249"/>
      <c r="JVE386" s="249"/>
      <c r="JVF386" s="249"/>
      <c r="JVG386" s="249"/>
      <c r="JVH386" s="249"/>
      <c r="JVI386" s="249"/>
      <c r="JVJ386" s="249"/>
      <c r="JVK386" s="249"/>
      <c r="JVL386" s="249"/>
      <c r="JVM386" s="249"/>
      <c r="JVN386" s="249"/>
      <c r="JVO386" s="249"/>
      <c r="JVP386" s="249"/>
      <c r="JVQ386" s="249"/>
      <c r="JVR386" s="249"/>
      <c r="JVS386" s="249"/>
      <c r="JVT386" s="249"/>
      <c r="JVU386" s="249"/>
      <c r="JVV386" s="249"/>
      <c r="JVW386" s="249"/>
      <c r="JVX386" s="249"/>
      <c r="JVY386" s="249"/>
      <c r="JVZ386" s="249"/>
      <c r="JWA386" s="249"/>
      <c r="JWB386" s="249"/>
      <c r="JWC386" s="249"/>
      <c r="JWD386" s="249"/>
      <c r="JWE386" s="249"/>
      <c r="JWF386" s="249"/>
      <c r="JWG386" s="249"/>
      <c r="JWH386" s="249"/>
      <c r="JWI386" s="249"/>
      <c r="JWJ386" s="249"/>
      <c r="JWK386" s="249"/>
      <c r="JWL386" s="249"/>
      <c r="JWM386" s="249"/>
      <c r="JWN386" s="249"/>
      <c r="JWO386" s="249"/>
      <c r="JWP386" s="249"/>
      <c r="JWQ386" s="249"/>
      <c r="JWR386" s="249"/>
      <c r="JWS386" s="249"/>
      <c r="JWT386" s="249"/>
      <c r="JWU386" s="249"/>
      <c r="JWV386" s="249"/>
      <c r="JWW386" s="249"/>
      <c r="JWX386" s="249"/>
      <c r="JWY386" s="249"/>
      <c r="JWZ386" s="249"/>
      <c r="JXA386" s="249"/>
      <c r="JXB386" s="249"/>
      <c r="JXC386" s="249"/>
      <c r="JXD386" s="249"/>
      <c r="JXE386" s="249"/>
      <c r="JXF386" s="249"/>
      <c r="JXG386" s="249"/>
      <c r="JXH386" s="249"/>
      <c r="JXI386" s="249"/>
      <c r="JXJ386" s="249"/>
      <c r="JXK386" s="249"/>
      <c r="JXL386" s="249"/>
      <c r="JXM386" s="249"/>
      <c r="JXN386" s="249"/>
      <c r="JXO386" s="249"/>
      <c r="JXP386" s="249"/>
      <c r="JXQ386" s="249"/>
      <c r="JXR386" s="249"/>
      <c r="JXS386" s="249"/>
      <c r="JXT386" s="249"/>
      <c r="JXU386" s="249"/>
      <c r="JXV386" s="249"/>
      <c r="JXW386" s="249"/>
      <c r="JXX386" s="249"/>
      <c r="JXY386" s="249"/>
      <c r="JXZ386" s="249"/>
      <c r="JYA386" s="249"/>
      <c r="JYB386" s="249"/>
      <c r="JYC386" s="249"/>
      <c r="JYD386" s="249"/>
      <c r="JYE386" s="249"/>
      <c r="JYF386" s="249"/>
      <c r="JYG386" s="249"/>
      <c r="JYH386" s="249"/>
      <c r="JYI386" s="249"/>
      <c r="JYJ386" s="249"/>
      <c r="JYK386" s="249"/>
      <c r="JYL386" s="249"/>
      <c r="JYM386" s="249"/>
      <c r="JYN386" s="249"/>
      <c r="JYO386" s="249"/>
      <c r="JYP386" s="249"/>
      <c r="JYQ386" s="249"/>
      <c r="JYR386" s="249"/>
      <c r="JYS386" s="249"/>
      <c r="JYT386" s="249"/>
      <c r="JYU386" s="249"/>
      <c r="JYV386" s="249"/>
      <c r="JYW386" s="249"/>
      <c r="JYX386" s="249"/>
      <c r="JYY386" s="249"/>
      <c r="JYZ386" s="249"/>
      <c r="JZA386" s="249"/>
      <c r="JZB386" s="249"/>
      <c r="JZC386" s="249"/>
      <c r="JZD386" s="249"/>
      <c r="JZE386" s="249"/>
      <c r="JZF386" s="249"/>
      <c r="JZG386" s="249"/>
      <c r="JZH386" s="249"/>
      <c r="JZI386" s="249"/>
      <c r="JZJ386" s="249"/>
      <c r="JZK386" s="249"/>
      <c r="JZL386" s="249"/>
      <c r="JZM386" s="249"/>
      <c r="JZN386" s="249"/>
      <c r="JZO386" s="249"/>
      <c r="JZP386" s="249"/>
      <c r="JZQ386" s="249"/>
      <c r="JZR386" s="249"/>
      <c r="JZS386" s="249"/>
      <c r="JZT386" s="249"/>
      <c r="JZU386" s="249"/>
      <c r="JZV386" s="249"/>
      <c r="JZW386" s="249"/>
      <c r="JZX386" s="249"/>
      <c r="JZY386" s="249"/>
      <c r="JZZ386" s="249"/>
      <c r="KAA386" s="249"/>
      <c r="KAB386" s="249"/>
      <c r="KAC386" s="249"/>
      <c r="KAD386" s="249"/>
      <c r="KAE386" s="249"/>
      <c r="KAF386" s="249"/>
      <c r="KAG386" s="249"/>
      <c r="KAH386" s="249"/>
      <c r="KAI386" s="249"/>
      <c r="KAJ386" s="249"/>
      <c r="KAK386" s="249"/>
      <c r="KAL386" s="249"/>
      <c r="KAM386" s="249"/>
      <c r="KAN386" s="249"/>
      <c r="KAO386" s="249"/>
      <c r="KAP386" s="249"/>
      <c r="KAQ386" s="249"/>
      <c r="KAR386" s="249"/>
      <c r="KAS386" s="249"/>
      <c r="KAT386" s="249"/>
      <c r="KAU386" s="249"/>
      <c r="KAV386" s="249"/>
      <c r="KAW386" s="249"/>
      <c r="KAX386" s="249"/>
      <c r="KAY386" s="249"/>
      <c r="KAZ386" s="249"/>
      <c r="KBA386" s="249"/>
      <c r="KBB386" s="249"/>
      <c r="KBC386" s="249"/>
      <c r="KBD386" s="249"/>
      <c r="KBE386" s="249"/>
      <c r="KBF386" s="249"/>
      <c r="KBG386" s="249"/>
      <c r="KBH386" s="249"/>
      <c r="KBI386" s="249"/>
      <c r="KBJ386" s="249"/>
      <c r="KBK386" s="249"/>
      <c r="KBL386" s="249"/>
      <c r="KBM386" s="249"/>
      <c r="KBN386" s="249"/>
      <c r="KBO386" s="249"/>
      <c r="KBP386" s="249"/>
      <c r="KBQ386" s="249"/>
      <c r="KBR386" s="249"/>
      <c r="KBS386" s="249"/>
      <c r="KBT386" s="249"/>
      <c r="KBU386" s="249"/>
      <c r="KBV386" s="249"/>
      <c r="KBW386" s="249"/>
      <c r="KBX386" s="249"/>
      <c r="KBY386" s="249"/>
      <c r="KBZ386" s="249"/>
      <c r="KCA386" s="249"/>
      <c r="KCB386" s="249"/>
      <c r="KCC386" s="249"/>
      <c r="KCD386" s="249"/>
      <c r="KCE386" s="249"/>
      <c r="KCF386" s="249"/>
      <c r="KCG386" s="249"/>
      <c r="KCH386" s="249"/>
      <c r="KCI386" s="249"/>
      <c r="KCJ386" s="249"/>
      <c r="KCK386" s="249"/>
      <c r="KCL386" s="249"/>
      <c r="KCM386" s="249"/>
      <c r="KCN386" s="249"/>
      <c r="KCO386" s="249"/>
      <c r="KCP386" s="249"/>
      <c r="KCQ386" s="249"/>
      <c r="KCR386" s="249"/>
      <c r="KCS386" s="249"/>
      <c r="KCT386" s="249"/>
      <c r="KCU386" s="249"/>
      <c r="KCV386" s="249"/>
      <c r="KCW386" s="249"/>
      <c r="KCX386" s="249"/>
      <c r="KCY386" s="249"/>
      <c r="KCZ386" s="249"/>
      <c r="KDA386" s="249"/>
      <c r="KDB386" s="249"/>
      <c r="KDC386" s="249"/>
      <c r="KDD386" s="249"/>
      <c r="KDE386" s="249"/>
      <c r="KDF386" s="249"/>
      <c r="KDG386" s="249"/>
      <c r="KDH386" s="249"/>
      <c r="KDI386" s="249"/>
      <c r="KDJ386" s="249"/>
      <c r="KDK386" s="249"/>
      <c r="KDL386" s="249"/>
      <c r="KDM386" s="249"/>
      <c r="KDN386" s="249"/>
      <c r="KDO386" s="249"/>
      <c r="KDP386" s="249"/>
      <c r="KDQ386" s="249"/>
      <c r="KDR386" s="249"/>
      <c r="KDS386" s="249"/>
      <c r="KDT386" s="249"/>
      <c r="KDU386" s="249"/>
      <c r="KDV386" s="249"/>
      <c r="KDW386" s="249"/>
      <c r="KDX386" s="249"/>
      <c r="KDY386" s="249"/>
      <c r="KDZ386" s="249"/>
      <c r="KEA386" s="249"/>
      <c r="KEB386" s="249"/>
      <c r="KEC386" s="249"/>
      <c r="KED386" s="249"/>
      <c r="KEE386" s="249"/>
      <c r="KEF386" s="249"/>
      <c r="KEG386" s="249"/>
      <c r="KEH386" s="249"/>
      <c r="KEI386" s="249"/>
      <c r="KEJ386" s="249"/>
      <c r="KEK386" s="249"/>
      <c r="KEL386" s="249"/>
      <c r="KEM386" s="249"/>
      <c r="KEN386" s="249"/>
      <c r="KEO386" s="249"/>
      <c r="KEP386" s="249"/>
      <c r="KEQ386" s="249"/>
      <c r="KER386" s="249"/>
      <c r="KES386" s="249"/>
      <c r="KET386" s="249"/>
      <c r="KEU386" s="249"/>
      <c r="KEV386" s="249"/>
      <c r="KEW386" s="249"/>
      <c r="KEX386" s="249"/>
      <c r="KEY386" s="249"/>
      <c r="KEZ386" s="249"/>
      <c r="KFA386" s="249"/>
      <c r="KFB386" s="249"/>
      <c r="KFC386" s="249"/>
      <c r="KFD386" s="249"/>
      <c r="KFE386" s="249"/>
      <c r="KFF386" s="249"/>
      <c r="KFG386" s="249"/>
      <c r="KFH386" s="249"/>
      <c r="KFI386" s="249"/>
      <c r="KFJ386" s="249"/>
      <c r="KFK386" s="249"/>
      <c r="KFL386" s="249"/>
      <c r="KFM386" s="249"/>
      <c r="KFN386" s="249"/>
      <c r="KFO386" s="249"/>
      <c r="KFP386" s="249"/>
      <c r="KFQ386" s="249"/>
      <c r="KFR386" s="249"/>
      <c r="KFS386" s="249"/>
      <c r="KFT386" s="249"/>
      <c r="KFU386" s="249"/>
      <c r="KFV386" s="249"/>
      <c r="KFW386" s="249"/>
      <c r="KFX386" s="249"/>
      <c r="KFY386" s="249"/>
      <c r="KFZ386" s="249"/>
      <c r="KGA386" s="249"/>
      <c r="KGB386" s="249"/>
      <c r="KGC386" s="249"/>
      <c r="KGD386" s="249"/>
      <c r="KGE386" s="249"/>
      <c r="KGF386" s="249"/>
      <c r="KGG386" s="249"/>
      <c r="KGH386" s="249"/>
      <c r="KGI386" s="249"/>
      <c r="KGJ386" s="249"/>
      <c r="KGK386" s="249"/>
      <c r="KGL386" s="249"/>
      <c r="KGM386" s="249"/>
      <c r="KGN386" s="249"/>
      <c r="KGO386" s="249"/>
      <c r="KGP386" s="249"/>
      <c r="KGQ386" s="249"/>
      <c r="KGR386" s="249"/>
      <c r="KGS386" s="249"/>
      <c r="KGT386" s="249"/>
      <c r="KGU386" s="249"/>
      <c r="KGV386" s="249"/>
      <c r="KGW386" s="249"/>
      <c r="KGX386" s="249"/>
      <c r="KGY386" s="249"/>
      <c r="KGZ386" s="249"/>
      <c r="KHA386" s="249"/>
      <c r="KHB386" s="249"/>
      <c r="KHC386" s="249"/>
      <c r="KHD386" s="249"/>
      <c r="KHE386" s="249"/>
      <c r="KHF386" s="249"/>
      <c r="KHG386" s="249"/>
      <c r="KHH386" s="249"/>
      <c r="KHI386" s="249"/>
      <c r="KHJ386" s="249"/>
      <c r="KHK386" s="249"/>
      <c r="KHL386" s="249"/>
      <c r="KHM386" s="249"/>
      <c r="KHN386" s="249"/>
      <c r="KHO386" s="249"/>
      <c r="KHP386" s="249"/>
      <c r="KHQ386" s="249"/>
      <c r="KHR386" s="249"/>
      <c r="KHS386" s="249"/>
      <c r="KHT386" s="249"/>
      <c r="KHU386" s="249"/>
      <c r="KHV386" s="249"/>
      <c r="KHW386" s="249"/>
      <c r="KHX386" s="249"/>
      <c r="KHY386" s="249"/>
      <c r="KHZ386" s="249"/>
      <c r="KIA386" s="249"/>
      <c r="KIB386" s="249"/>
      <c r="KIC386" s="249"/>
      <c r="KID386" s="249"/>
      <c r="KIE386" s="249"/>
      <c r="KIF386" s="249"/>
      <c r="KIG386" s="249"/>
      <c r="KIH386" s="249"/>
      <c r="KII386" s="249"/>
      <c r="KIJ386" s="249"/>
      <c r="KIK386" s="249"/>
      <c r="KIL386" s="249"/>
      <c r="KIM386" s="249"/>
      <c r="KIN386" s="249"/>
      <c r="KIO386" s="249"/>
      <c r="KIP386" s="249"/>
      <c r="KIQ386" s="249"/>
      <c r="KIR386" s="249"/>
      <c r="KIS386" s="249"/>
      <c r="KIT386" s="249"/>
      <c r="KIU386" s="249"/>
      <c r="KIV386" s="249"/>
      <c r="KIW386" s="249"/>
      <c r="KIX386" s="249"/>
      <c r="KIY386" s="249"/>
      <c r="KIZ386" s="249"/>
      <c r="KJA386" s="249"/>
      <c r="KJB386" s="249"/>
      <c r="KJC386" s="249"/>
      <c r="KJD386" s="249"/>
      <c r="KJE386" s="249"/>
      <c r="KJF386" s="249"/>
      <c r="KJG386" s="249"/>
      <c r="KJH386" s="249"/>
      <c r="KJI386" s="249"/>
      <c r="KJJ386" s="249"/>
      <c r="KJK386" s="249"/>
      <c r="KJL386" s="249"/>
      <c r="KJM386" s="249"/>
      <c r="KJN386" s="249"/>
      <c r="KJO386" s="249"/>
      <c r="KJP386" s="249"/>
      <c r="KJQ386" s="249"/>
      <c r="KJR386" s="249"/>
      <c r="KJS386" s="249"/>
      <c r="KJT386" s="249"/>
      <c r="KJU386" s="249"/>
      <c r="KJV386" s="249"/>
      <c r="KJW386" s="249"/>
      <c r="KJX386" s="249"/>
      <c r="KJY386" s="249"/>
      <c r="KJZ386" s="249"/>
      <c r="KKA386" s="249"/>
      <c r="KKB386" s="249"/>
      <c r="KKC386" s="249"/>
      <c r="KKD386" s="249"/>
      <c r="KKE386" s="249"/>
      <c r="KKF386" s="249"/>
      <c r="KKG386" s="249"/>
      <c r="KKH386" s="249"/>
      <c r="KKI386" s="249"/>
      <c r="KKJ386" s="249"/>
      <c r="KKK386" s="249"/>
      <c r="KKL386" s="249"/>
      <c r="KKM386" s="249"/>
      <c r="KKN386" s="249"/>
      <c r="KKO386" s="249"/>
      <c r="KKP386" s="249"/>
      <c r="KKQ386" s="249"/>
      <c r="KKR386" s="249"/>
      <c r="KKS386" s="249"/>
      <c r="KKT386" s="249"/>
      <c r="KKU386" s="249"/>
      <c r="KKV386" s="249"/>
      <c r="KKW386" s="249"/>
      <c r="KKX386" s="249"/>
      <c r="KKY386" s="249"/>
      <c r="KKZ386" s="249"/>
      <c r="KLA386" s="249"/>
      <c r="KLB386" s="249"/>
      <c r="KLC386" s="249"/>
      <c r="KLD386" s="249"/>
      <c r="KLE386" s="249"/>
      <c r="KLF386" s="249"/>
      <c r="KLG386" s="249"/>
      <c r="KLH386" s="249"/>
      <c r="KLI386" s="249"/>
      <c r="KLJ386" s="249"/>
      <c r="KLK386" s="249"/>
      <c r="KLL386" s="249"/>
      <c r="KLM386" s="249"/>
      <c r="KLN386" s="249"/>
      <c r="KLO386" s="249"/>
      <c r="KLP386" s="249"/>
      <c r="KLQ386" s="249"/>
      <c r="KLR386" s="249"/>
      <c r="KLS386" s="249"/>
      <c r="KLT386" s="249"/>
      <c r="KLU386" s="249"/>
      <c r="KLV386" s="249"/>
      <c r="KLW386" s="249"/>
      <c r="KLX386" s="249"/>
      <c r="KLY386" s="249"/>
      <c r="KLZ386" s="249"/>
      <c r="KMA386" s="249"/>
      <c r="KMB386" s="249"/>
      <c r="KMC386" s="249"/>
      <c r="KMD386" s="249"/>
      <c r="KME386" s="249"/>
      <c r="KMF386" s="249"/>
      <c r="KMG386" s="249"/>
      <c r="KMH386" s="249"/>
      <c r="KMI386" s="249"/>
      <c r="KMJ386" s="249"/>
      <c r="KMK386" s="249"/>
      <c r="KML386" s="249"/>
      <c r="KMM386" s="249"/>
      <c r="KMN386" s="249"/>
      <c r="KMO386" s="249"/>
      <c r="KMP386" s="249"/>
      <c r="KMQ386" s="249"/>
      <c r="KMR386" s="249"/>
      <c r="KMS386" s="249"/>
      <c r="KMT386" s="249"/>
      <c r="KMU386" s="249"/>
      <c r="KMV386" s="249"/>
      <c r="KMW386" s="249"/>
      <c r="KMX386" s="249"/>
      <c r="KMY386" s="249"/>
      <c r="KMZ386" s="249"/>
      <c r="KNA386" s="249"/>
      <c r="KNB386" s="249"/>
      <c r="KNC386" s="249"/>
      <c r="KND386" s="249"/>
      <c r="KNE386" s="249"/>
      <c r="KNF386" s="249"/>
      <c r="KNG386" s="249"/>
      <c r="KNH386" s="249"/>
      <c r="KNI386" s="249"/>
      <c r="KNJ386" s="249"/>
      <c r="KNK386" s="249"/>
      <c r="KNL386" s="249"/>
      <c r="KNM386" s="249"/>
      <c r="KNN386" s="249"/>
      <c r="KNO386" s="249"/>
      <c r="KNP386" s="249"/>
      <c r="KNQ386" s="249"/>
      <c r="KNR386" s="249"/>
      <c r="KNS386" s="249"/>
      <c r="KNT386" s="249"/>
      <c r="KNU386" s="249"/>
      <c r="KNV386" s="249"/>
      <c r="KNW386" s="249"/>
      <c r="KNX386" s="249"/>
      <c r="KNY386" s="249"/>
      <c r="KNZ386" s="249"/>
      <c r="KOA386" s="249"/>
      <c r="KOB386" s="249"/>
      <c r="KOC386" s="249"/>
      <c r="KOD386" s="249"/>
      <c r="KOE386" s="249"/>
      <c r="KOF386" s="249"/>
      <c r="KOG386" s="249"/>
      <c r="KOH386" s="249"/>
      <c r="KOI386" s="249"/>
      <c r="KOJ386" s="249"/>
      <c r="KOK386" s="249"/>
      <c r="KOL386" s="249"/>
      <c r="KOM386" s="249"/>
      <c r="KON386" s="249"/>
      <c r="KOO386" s="249"/>
      <c r="KOP386" s="249"/>
      <c r="KOQ386" s="249"/>
      <c r="KOR386" s="249"/>
      <c r="KOS386" s="249"/>
      <c r="KOT386" s="249"/>
      <c r="KOU386" s="249"/>
      <c r="KOV386" s="249"/>
      <c r="KOW386" s="249"/>
      <c r="KOX386" s="249"/>
      <c r="KOY386" s="249"/>
      <c r="KOZ386" s="249"/>
      <c r="KPA386" s="249"/>
      <c r="KPB386" s="249"/>
      <c r="KPC386" s="249"/>
      <c r="KPD386" s="249"/>
      <c r="KPE386" s="249"/>
      <c r="KPF386" s="249"/>
      <c r="KPG386" s="249"/>
      <c r="KPH386" s="249"/>
      <c r="KPI386" s="249"/>
      <c r="KPJ386" s="249"/>
      <c r="KPK386" s="249"/>
      <c r="KPL386" s="249"/>
      <c r="KPM386" s="249"/>
      <c r="KPN386" s="249"/>
      <c r="KPO386" s="249"/>
      <c r="KPP386" s="249"/>
      <c r="KPQ386" s="249"/>
      <c r="KPR386" s="249"/>
      <c r="KPS386" s="249"/>
      <c r="KPT386" s="249"/>
      <c r="KPU386" s="249"/>
      <c r="KPV386" s="249"/>
      <c r="KPW386" s="249"/>
      <c r="KPX386" s="249"/>
      <c r="KPY386" s="249"/>
      <c r="KPZ386" s="249"/>
      <c r="KQA386" s="249"/>
      <c r="KQB386" s="249"/>
      <c r="KQC386" s="249"/>
      <c r="KQD386" s="249"/>
      <c r="KQE386" s="249"/>
      <c r="KQF386" s="249"/>
      <c r="KQG386" s="249"/>
      <c r="KQH386" s="249"/>
      <c r="KQI386" s="249"/>
      <c r="KQJ386" s="249"/>
      <c r="KQK386" s="249"/>
      <c r="KQL386" s="249"/>
      <c r="KQM386" s="249"/>
      <c r="KQN386" s="249"/>
      <c r="KQO386" s="249"/>
      <c r="KQP386" s="249"/>
      <c r="KQQ386" s="249"/>
      <c r="KQR386" s="249"/>
      <c r="KQS386" s="249"/>
      <c r="KQT386" s="249"/>
      <c r="KQU386" s="249"/>
      <c r="KQV386" s="249"/>
      <c r="KQW386" s="249"/>
      <c r="KQX386" s="249"/>
      <c r="KQY386" s="249"/>
      <c r="KQZ386" s="249"/>
      <c r="KRA386" s="249"/>
      <c r="KRB386" s="249"/>
      <c r="KRC386" s="249"/>
      <c r="KRD386" s="249"/>
      <c r="KRE386" s="249"/>
      <c r="KRF386" s="249"/>
      <c r="KRG386" s="249"/>
      <c r="KRH386" s="249"/>
      <c r="KRI386" s="249"/>
      <c r="KRJ386" s="249"/>
      <c r="KRK386" s="249"/>
      <c r="KRL386" s="249"/>
      <c r="KRM386" s="249"/>
      <c r="KRN386" s="249"/>
      <c r="KRO386" s="249"/>
      <c r="KRP386" s="249"/>
      <c r="KRQ386" s="249"/>
      <c r="KRR386" s="249"/>
      <c r="KRS386" s="249"/>
      <c r="KRT386" s="249"/>
      <c r="KRU386" s="249"/>
      <c r="KRV386" s="249"/>
      <c r="KRW386" s="249"/>
      <c r="KRX386" s="249"/>
      <c r="KRY386" s="249"/>
      <c r="KRZ386" s="249"/>
      <c r="KSA386" s="249"/>
      <c r="KSB386" s="249"/>
      <c r="KSC386" s="249"/>
      <c r="KSD386" s="249"/>
      <c r="KSE386" s="249"/>
      <c r="KSF386" s="249"/>
      <c r="KSG386" s="249"/>
      <c r="KSH386" s="249"/>
      <c r="KSI386" s="249"/>
      <c r="KSJ386" s="249"/>
      <c r="KSK386" s="249"/>
      <c r="KSL386" s="249"/>
      <c r="KSM386" s="249"/>
      <c r="KSN386" s="249"/>
      <c r="KSO386" s="249"/>
      <c r="KSP386" s="249"/>
      <c r="KSQ386" s="249"/>
      <c r="KSR386" s="249"/>
      <c r="KSS386" s="249"/>
      <c r="KST386" s="249"/>
      <c r="KSU386" s="249"/>
      <c r="KSV386" s="249"/>
      <c r="KSW386" s="249"/>
      <c r="KSX386" s="249"/>
      <c r="KSY386" s="249"/>
      <c r="KSZ386" s="249"/>
      <c r="KTA386" s="249"/>
      <c r="KTB386" s="249"/>
      <c r="KTC386" s="249"/>
      <c r="KTD386" s="249"/>
      <c r="KTE386" s="249"/>
      <c r="KTF386" s="249"/>
      <c r="KTG386" s="249"/>
      <c r="KTH386" s="249"/>
      <c r="KTI386" s="249"/>
      <c r="KTJ386" s="249"/>
      <c r="KTK386" s="249"/>
      <c r="KTL386" s="249"/>
      <c r="KTM386" s="249"/>
      <c r="KTN386" s="249"/>
      <c r="KTO386" s="249"/>
      <c r="KTP386" s="249"/>
      <c r="KTQ386" s="249"/>
      <c r="KTR386" s="249"/>
      <c r="KTS386" s="249"/>
      <c r="KTT386" s="249"/>
      <c r="KTU386" s="249"/>
      <c r="KTV386" s="249"/>
      <c r="KTW386" s="249"/>
      <c r="KTX386" s="249"/>
      <c r="KTY386" s="249"/>
      <c r="KTZ386" s="249"/>
      <c r="KUA386" s="249"/>
      <c r="KUB386" s="249"/>
      <c r="KUC386" s="249"/>
      <c r="KUD386" s="249"/>
      <c r="KUE386" s="249"/>
      <c r="KUF386" s="249"/>
      <c r="KUG386" s="249"/>
      <c r="KUH386" s="249"/>
      <c r="KUI386" s="249"/>
      <c r="KUJ386" s="249"/>
      <c r="KUK386" s="249"/>
      <c r="KUL386" s="249"/>
      <c r="KUM386" s="249"/>
      <c r="KUN386" s="249"/>
      <c r="KUO386" s="249"/>
      <c r="KUP386" s="249"/>
      <c r="KUQ386" s="249"/>
      <c r="KUR386" s="249"/>
      <c r="KUS386" s="249"/>
      <c r="KUT386" s="249"/>
      <c r="KUU386" s="249"/>
      <c r="KUV386" s="249"/>
      <c r="KUW386" s="249"/>
      <c r="KUX386" s="249"/>
      <c r="KUY386" s="249"/>
      <c r="KUZ386" s="249"/>
      <c r="KVA386" s="249"/>
      <c r="KVB386" s="249"/>
      <c r="KVC386" s="249"/>
      <c r="KVD386" s="249"/>
      <c r="KVE386" s="249"/>
      <c r="KVF386" s="249"/>
      <c r="KVG386" s="249"/>
      <c r="KVH386" s="249"/>
      <c r="KVI386" s="249"/>
      <c r="KVJ386" s="249"/>
      <c r="KVK386" s="249"/>
      <c r="KVL386" s="249"/>
      <c r="KVM386" s="249"/>
      <c r="KVN386" s="249"/>
      <c r="KVO386" s="249"/>
      <c r="KVP386" s="249"/>
      <c r="KVQ386" s="249"/>
      <c r="KVR386" s="249"/>
      <c r="KVS386" s="249"/>
      <c r="KVT386" s="249"/>
      <c r="KVU386" s="249"/>
      <c r="KVV386" s="249"/>
      <c r="KVW386" s="249"/>
      <c r="KVX386" s="249"/>
      <c r="KVY386" s="249"/>
      <c r="KVZ386" s="249"/>
      <c r="KWA386" s="249"/>
      <c r="KWB386" s="249"/>
      <c r="KWC386" s="249"/>
      <c r="KWD386" s="249"/>
      <c r="KWE386" s="249"/>
      <c r="KWF386" s="249"/>
      <c r="KWG386" s="249"/>
      <c r="KWH386" s="249"/>
      <c r="KWI386" s="249"/>
      <c r="KWJ386" s="249"/>
      <c r="KWK386" s="249"/>
      <c r="KWL386" s="249"/>
      <c r="KWM386" s="249"/>
      <c r="KWN386" s="249"/>
      <c r="KWO386" s="249"/>
      <c r="KWP386" s="249"/>
      <c r="KWQ386" s="249"/>
      <c r="KWR386" s="249"/>
      <c r="KWS386" s="249"/>
      <c r="KWT386" s="249"/>
      <c r="KWU386" s="249"/>
      <c r="KWV386" s="249"/>
      <c r="KWW386" s="249"/>
      <c r="KWX386" s="249"/>
      <c r="KWY386" s="249"/>
      <c r="KWZ386" s="249"/>
      <c r="KXA386" s="249"/>
      <c r="KXB386" s="249"/>
      <c r="KXC386" s="249"/>
      <c r="KXD386" s="249"/>
      <c r="KXE386" s="249"/>
      <c r="KXF386" s="249"/>
      <c r="KXG386" s="249"/>
      <c r="KXH386" s="249"/>
      <c r="KXI386" s="249"/>
      <c r="KXJ386" s="249"/>
      <c r="KXK386" s="249"/>
      <c r="KXL386" s="249"/>
      <c r="KXM386" s="249"/>
      <c r="KXN386" s="249"/>
      <c r="KXO386" s="249"/>
      <c r="KXP386" s="249"/>
      <c r="KXQ386" s="249"/>
      <c r="KXR386" s="249"/>
      <c r="KXS386" s="249"/>
      <c r="KXT386" s="249"/>
      <c r="KXU386" s="249"/>
      <c r="KXV386" s="249"/>
      <c r="KXW386" s="249"/>
      <c r="KXX386" s="249"/>
      <c r="KXY386" s="249"/>
      <c r="KXZ386" s="249"/>
      <c r="KYA386" s="249"/>
      <c r="KYB386" s="249"/>
      <c r="KYC386" s="249"/>
      <c r="KYD386" s="249"/>
      <c r="KYE386" s="249"/>
      <c r="KYF386" s="249"/>
      <c r="KYG386" s="249"/>
      <c r="KYH386" s="249"/>
      <c r="KYI386" s="249"/>
      <c r="KYJ386" s="249"/>
      <c r="KYK386" s="249"/>
      <c r="KYL386" s="249"/>
      <c r="KYM386" s="249"/>
      <c r="KYN386" s="249"/>
      <c r="KYO386" s="249"/>
      <c r="KYP386" s="249"/>
      <c r="KYQ386" s="249"/>
      <c r="KYR386" s="249"/>
      <c r="KYS386" s="249"/>
      <c r="KYT386" s="249"/>
      <c r="KYU386" s="249"/>
      <c r="KYV386" s="249"/>
      <c r="KYW386" s="249"/>
      <c r="KYX386" s="249"/>
      <c r="KYY386" s="249"/>
      <c r="KYZ386" s="249"/>
      <c r="KZA386" s="249"/>
      <c r="KZB386" s="249"/>
      <c r="KZC386" s="249"/>
      <c r="KZD386" s="249"/>
      <c r="KZE386" s="249"/>
      <c r="KZF386" s="249"/>
      <c r="KZG386" s="249"/>
      <c r="KZH386" s="249"/>
      <c r="KZI386" s="249"/>
      <c r="KZJ386" s="249"/>
      <c r="KZK386" s="249"/>
      <c r="KZL386" s="249"/>
      <c r="KZM386" s="249"/>
      <c r="KZN386" s="249"/>
      <c r="KZO386" s="249"/>
      <c r="KZP386" s="249"/>
      <c r="KZQ386" s="249"/>
      <c r="KZR386" s="249"/>
      <c r="KZS386" s="249"/>
      <c r="KZT386" s="249"/>
      <c r="KZU386" s="249"/>
      <c r="KZV386" s="249"/>
      <c r="KZW386" s="249"/>
      <c r="KZX386" s="249"/>
      <c r="KZY386" s="249"/>
      <c r="KZZ386" s="249"/>
      <c r="LAA386" s="249"/>
      <c r="LAB386" s="249"/>
      <c r="LAC386" s="249"/>
      <c r="LAD386" s="249"/>
      <c r="LAE386" s="249"/>
      <c r="LAF386" s="249"/>
      <c r="LAG386" s="249"/>
      <c r="LAH386" s="249"/>
      <c r="LAI386" s="249"/>
      <c r="LAJ386" s="249"/>
      <c r="LAK386" s="249"/>
      <c r="LAL386" s="249"/>
      <c r="LAM386" s="249"/>
      <c r="LAN386" s="249"/>
      <c r="LAO386" s="249"/>
      <c r="LAP386" s="249"/>
      <c r="LAQ386" s="249"/>
      <c r="LAR386" s="249"/>
      <c r="LAS386" s="249"/>
      <c r="LAT386" s="249"/>
      <c r="LAU386" s="249"/>
      <c r="LAV386" s="249"/>
      <c r="LAW386" s="249"/>
      <c r="LAX386" s="249"/>
      <c r="LAY386" s="249"/>
      <c r="LAZ386" s="249"/>
      <c r="LBA386" s="249"/>
      <c r="LBB386" s="249"/>
      <c r="LBC386" s="249"/>
      <c r="LBD386" s="249"/>
      <c r="LBE386" s="249"/>
      <c r="LBF386" s="249"/>
      <c r="LBG386" s="249"/>
      <c r="LBH386" s="249"/>
      <c r="LBI386" s="249"/>
      <c r="LBJ386" s="249"/>
      <c r="LBK386" s="249"/>
      <c r="LBL386" s="249"/>
      <c r="LBM386" s="249"/>
      <c r="LBN386" s="249"/>
      <c r="LBO386" s="249"/>
      <c r="LBP386" s="249"/>
      <c r="LBQ386" s="249"/>
      <c r="LBR386" s="249"/>
      <c r="LBS386" s="249"/>
      <c r="LBT386" s="249"/>
      <c r="LBU386" s="249"/>
      <c r="LBV386" s="249"/>
      <c r="LBW386" s="249"/>
      <c r="LBX386" s="249"/>
      <c r="LBY386" s="249"/>
      <c r="LBZ386" s="249"/>
      <c r="LCA386" s="249"/>
      <c r="LCB386" s="249"/>
      <c r="LCC386" s="249"/>
      <c r="LCD386" s="249"/>
      <c r="LCE386" s="249"/>
      <c r="LCF386" s="249"/>
      <c r="LCG386" s="249"/>
      <c r="LCH386" s="249"/>
      <c r="LCI386" s="249"/>
      <c r="LCJ386" s="249"/>
      <c r="LCK386" s="249"/>
      <c r="LCL386" s="249"/>
      <c r="LCM386" s="249"/>
      <c r="LCN386" s="249"/>
      <c r="LCO386" s="249"/>
      <c r="LCP386" s="249"/>
      <c r="LCQ386" s="249"/>
      <c r="LCR386" s="249"/>
      <c r="LCS386" s="249"/>
      <c r="LCT386" s="249"/>
      <c r="LCU386" s="249"/>
      <c r="LCV386" s="249"/>
      <c r="LCW386" s="249"/>
      <c r="LCX386" s="249"/>
      <c r="LCY386" s="249"/>
      <c r="LCZ386" s="249"/>
      <c r="LDA386" s="249"/>
      <c r="LDB386" s="249"/>
      <c r="LDC386" s="249"/>
      <c r="LDD386" s="249"/>
      <c r="LDE386" s="249"/>
      <c r="LDF386" s="249"/>
      <c r="LDG386" s="249"/>
      <c r="LDH386" s="249"/>
      <c r="LDI386" s="249"/>
      <c r="LDJ386" s="249"/>
      <c r="LDK386" s="249"/>
      <c r="LDL386" s="249"/>
      <c r="LDM386" s="249"/>
      <c r="LDN386" s="249"/>
      <c r="LDO386" s="249"/>
      <c r="LDP386" s="249"/>
      <c r="LDQ386" s="249"/>
      <c r="LDR386" s="249"/>
      <c r="LDS386" s="249"/>
      <c r="LDT386" s="249"/>
      <c r="LDU386" s="249"/>
      <c r="LDV386" s="249"/>
      <c r="LDW386" s="249"/>
      <c r="LDX386" s="249"/>
      <c r="LDY386" s="249"/>
      <c r="LDZ386" s="249"/>
      <c r="LEA386" s="249"/>
      <c r="LEB386" s="249"/>
      <c r="LEC386" s="249"/>
      <c r="LED386" s="249"/>
      <c r="LEE386" s="249"/>
      <c r="LEF386" s="249"/>
      <c r="LEG386" s="249"/>
      <c r="LEH386" s="249"/>
      <c r="LEI386" s="249"/>
      <c r="LEJ386" s="249"/>
      <c r="LEK386" s="249"/>
      <c r="LEL386" s="249"/>
      <c r="LEM386" s="249"/>
      <c r="LEN386" s="249"/>
      <c r="LEO386" s="249"/>
      <c r="LEP386" s="249"/>
      <c r="LEQ386" s="249"/>
      <c r="LER386" s="249"/>
      <c r="LES386" s="249"/>
      <c r="LET386" s="249"/>
      <c r="LEU386" s="249"/>
      <c r="LEV386" s="249"/>
      <c r="LEW386" s="249"/>
      <c r="LEX386" s="249"/>
      <c r="LEY386" s="249"/>
      <c r="LEZ386" s="249"/>
      <c r="LFA386" s="249"/>
      <c r="LFB386" s="249"/>
      <c r="LFC386" s="249"/>
      <c r="LFD386" s="249"/>
      <c r="LFE386" s="249"/>
      <c r="LFF386" s="249"/>
      <c r="LFG386" s="249"/>
      <c r="LFH386" s="249"/>
      <c r="LFI386" s="249"/>
      <c r="LFJ386" s="249"/>
      <c r="LFK386" s="249"/>
      <c r="LFL386" s="249"/>
      <c r="LFM386" s="249"/>
      <c r="LFN386" s="249"/>
      <c r="LFO386" s="249"/>
      <c r="LFP386" s="249"/>
      <c r="LFQ386" s="249"/>
      <c r="LFR386" s="249"/>
      <c r="LFS386" s="249"/>
      <c r="LFT386" s="249"/>
      <c r="LFU386" s="249"/>
      <c r="LFV386" s="249"/>
      <c r="LFW386" s="249"/>
      <c r="LFX386" s="249"/>
      <c r="LFY386" s="249"/>
      <c r="LFZ386" s="249"/>
      <c r="LGA386" s="249"/>
      <c r="LGB386" s="249"/>
      <c r="LGC386" s="249"/>
      <c r="LGD386" s="249"/>
      <c r="LGE386" s="249"/>
      <c r="LGF386" s="249"/>
      <c r="LGG386" s="249"/>
      <c r="LGH386" s="249"/>
      <c r="LGI386" s="249"/>
      <c r="LGJ386" s="249"/>
      <c r="LGK386" s="249"/>
      <c r="LGL386" s="249"/>
      <c r="LGM386" s="249"/>
      <c r="LGN386" s="249"/>
      <c r="LGO386" s="249"/>
      <c r="LGP386" s="249"/>
      <c r="LGQ386" s="249"/>
      <c r="LGR386" s="249"/>
      <c r="LGS386" s="249"/>
      <c r="LGT386" s="249"/>
      <c r="LGU386" s="249"/>
      <c r="LGV386" s="249"/>
      <c r="LGW386" s="249"/>
      <c r="LGX386" s="249"/>
      <c r="LGY386" s="249"/>
      <c r="LGZ386" s="249"/>
      <c r="LHA386" s="249"/>
      <c r="LHB386" s="249"/>
      <c r="LHC386" s="249"/>
      <c r="LHD386" s="249"/>
      <c r="LHE386" s="249"/>
      <c r="LHF386" s="249"/>
      <c r="LHG386" s="249"/>
      <c r="LHH386" s="249"/>
      <c r="LHI386" s="249"/>
      <c r="LHJ386" s="249"/>
      <c r="LHK386" s="249"/>
      <c r="LHL386" s="249"/>
      <c r="LHM386" s="249"/>
      <c r="LHN386" s="249"/>
      <c r="LHO386" s="249"/>
      <c r="LHP386" s="249"/>
      <c r="LHQ386" s="249"/>
      <c r="LHR386" s="249"/>
      <c r="LHS386" s="249"/>
      <c r="LHT386" s="249"/>
      <c r="LHU386" s="249"/>
      <c r="LHV386" s="249"/>
      <c r="LHW386" s="249"/>
      <c r="LHX386" s="249"/>
      <c r="LHY386" s="249"/>
      <c r="LHZ386" s="249"/>
      <c r="LIA386" s="249"/>
      <c r="LIB386" s="249"/>
      <c r="LIC386" s="249"/>
      <c r="LID386" s="249"/>
      <c r="LIE386" s="249"/>
      <c r="LIF386" s="249"/>
      <c r="LIG386" s="249"/>
      <c r="LIH386" s="249"/>
      <c r="LII386" s="249"/>
      <c r="LIJ386" s="249"/>
      <c r="LIK386" s="249"/>
      <c r="LIL386" s="249"/>
      <c r="LIM386" s="249"/>
      <c r="LIN386" s="249"/>
      <c r="LIO386" s="249"/>
      <c r="LIP386" s="249"/>
      <c r="LIQ386" s="249"/>
      <c r="LIR386" s="249"/>
      <c r="LIS386" s="249"/>
      <c r="LIT386" s="249"/>
      <c r="LIU386" s="249"/>
      <c r="LIV386" s="249"/>
      <c r="LIW386" s="249"/>
      <c r="LIX386" s="249"/>
      <c r="LIY386" s="249"/>
      <c r="LIZ386" s="249"/>
      <c r="LJA386" s="249"/>
      <c r="LJB386" s="249"/>
      <c r="LJC386" s="249"/>
      <c r="LJD386" s="249"/>
      <c r="LJE386" s="249"/>
      <c r="LJF386" s="249"/>
      <c r="LJG386" s="249"/>
      <c r="LJH386" s="249"/>
      <c r="LJI386" s="249"/>
      <c r="LJJ386" s="249"/>
      <c r="LJK386" s="249"/>
      <c r="LJL386" s="249"/>
      <c r="LJM386" s="249"/>
      <c r="LJN386" s="249"/>
      <c r="LJO386" s="249"/>
      <c r="LJP386" s="249"/>
      <c r="LJQ386" s="249"/>
      <c r="LJR386" s="249"/>
      <c r="LJS386" s="249"/>
      <c r="LJT386" s="249"/>
      <c r="LJU386" s="249"/>
      <c r="LJV386" s="249"/>
      <c r="LJW386" s="249"/>
      <c r="LJX386" s="249"/>
      <c r="LJY386" s="249"/>
      <c r="LJZ386" s="249"/>
      <c r="LKA386" s="249"/>
      <c r="LKB386" s="249"/>
      <c r="LKC386" s="249"/>
      <c r="LKD386" s="249"/>
      <c r="LKE386" s="249"/>
      <c r="LKF386" s="249"/>
      <c r="LKG386" s="249"/>
      <c r="LKH386" s="249"/>
      <c r="LKI386" s="249"/>
      <c r="LKJ386" s="249"/>
      <c r="LKK386" s="249"/>
      <c r="LKL386" s="249"/>
      <c r="LKM386" s="249"/>
      <c r="LKN386" s="249"/>
      <c r="LKO386" s="249"/>
      <c r="LKP386" s="249"/>
      <c r="LKQ386" s="249"/>
      <c r="LKR386" s="249"/>
      <c r="LKS386" s="249"/>
      <c r="LKT386" s="249"/>
      <c r="LKU386" s="249"/>
      <c r="LKV386" s="249"/>
      <c r="LKW386" s="249"/>
      <c r="LKX386" s="249"/>
      <c r="LKY386" s="249"/>
      <c r="LKZ386" s="249"/>
      <c r="LLA386" s="249"/>
      <c r="LLB386" s="249"/>
      <c r="LLC386" s="249"/>
      <c r="LLD386" s="249"/>
      <c r="LLE386" s="249"/>
      <c r="LLF386" s="249"/>
      <c r="LLG386" s="249"/>
      <c r="LLH386" s="249"/>
      <c r="LLI386" s="249"/>
      <c r="LLJ386" s="249"/>
      <c r="LLK386" s="249"/>
      <c r="LLL386" s="249"/>
      <c r="LLM386" s="249"/>
      <c r="LLN386" s="249"/>
      <c r="LLO386" s="249"/>
      <c r="LLP386" s="249"/>
      <c r="LLQ386" s="249"/>
      <c r="LLR386" s="249"/>
      <c r="LLS386" s="249"/>
      <c r="LLT386" s="249"/>
      <c r="LLU386" s="249"/>
      <c r="LLV386" s="249"/>
      <c r="LLW386" s="249"/>
      <c r="LLX386" s="249"/>
      <c r="LLY386" s="249"/>
      <c r="LLZ386" s="249"/>
      <c r="LMA386" s="249"/>
      <c r="LMB386" s="249"/>
      <c r="LMC386" s="249"/>
      <c r="LMD386" s="249"/>
      <c r="LME386" s="249"/>
      <c r="LMF386" s="249"/>
      <c r="LMG386" s="249"/>
      <c r="LMH386" s="249"/>
      <c r="LMI386" s="249"/>
      <c r="LMJ386" s="249"/>
      <c r="LMK386" s="249"/>
      <c r="LML386" s="249"/>
      <c r="LMM386" s="249"/>
      <c r="LMN386" s="249"/>
      <c r="LMO386" s="249"/>
      <c r="LMP386" s="249"/>
      <c r="LMQ386" s="249"/>
      <c r="LMR386" s="249"/>
      <c r="LMS386" s="249"/>
      <c r="LMT386" s="249"/>
      <c r="LMU386" s="249"/>
      <c r="LMV386" s="249"/>
      <c r="LMW386" s="249"/>
      <c r="LMX386" s="249"/>
      <c r="LMY386" s="249"/>
      <c r="LMZ386" s="249"/>
      <c r="LNA386" s="249"/>
      <c r="LNB386" s="249"/>
      <c r="LNC386" s="249"/>
      <c r="LND386" s="249"/>
      <c r="LNE386" s="249"/>
      <c r="LNF386" s="249"/>
      <c r="LNG386" s="249"/>
      <c r="LNH386" s="249"/>
      <c r="LNI386" s="249"/>
      <c r="LNJ386" s="249"/>
      <c r="LNK386" s="249"/>
      <c r="LNL386" s="249"/>
      <c r="LNM386" s="249"/>
      <c r="LNN386" s="249"/>
      <c r="LNO386" s="249"/>
      <c r="LNP386" s="249"/>
      <c r="LNQ386" s="249"/>
      <c r="LNR386" s="249"/>
      <c r="LNS386" s="249"/>
      <c r="LNT386" s="249"/>
      <c r="LNU386" s="249"/>
      <c r="LNV386" s="249"/>
      <c r="LNW386" s="249"/>
      <c r="LNX386" s="249"/>
      <c r="LNY386" s="249"/>
      <c r="LNZ386" s="249"/>
      <c r="LOA386" s="249"/>
      <c r="LOB386" s="249"/>
      <c r="LOC386" s="249"/>
      <c r="LOD386" s="249"/>
      <c r="LOE386" s="249"/>
      <c r="LOF386" s="249"/>
      <c r="LOG386" s="249"/>
      <c r="LOH386" s="249"/>
      <c r="LOI386" s="249"/>
      <c r="LOJ386" s="249"/>
      <c r="LOK386" s="249"/>
      <c r="LOL386" s="249"/>
      <c r="LOM386" s="249"/>
      <c r="LON386" s="249"/>
      <c r="LOO386" s="249"/>
      <c r="LOP386" s="249"/>
      <c r="LOQ386" s="249"/>
      <c r="LOR386" s="249"/>
      <c r="LOS386" s="249"/>
      <c r="LOT386" s="249"/>
      <c r="LOU386" s="249"/>
      <c r="LOV386" s="249"/>
      <c r="LOW386" s="249"/>
      <c r="LOX386" s="249"/>
      <c r="LOY386" s="249"/>
      <c r="LOZ386" s="249"/>
      <c r="LPA386" s="249"/>
      <c r="LPB386" s="249"/>
      <c r="LPC386" s="249"/>
      <c r="LPD386" s="249"/>
      <c r="LPE386" s="249"/>
      <c r="LPF386" s="249"/>
      <c r="LPG386" s="249"/>
      <c r="LPH386" s="249"/>
      <c r="LPI386" s="249"/>
      <c r="LPJ386" s="249"/>
      <c r="LPK386" s="249"/>
      <c r="LPL386" s="249"/>
      <c r="LPM386" s="249"/>
      <c r="LPN386" s="249"/>
      <c r="LPO386" s="249"/>
      <c r="LPP386" s="249"/>
      <c r="LPQ386" s="249"/>
      <c r="LPR386" s="249"/>
      <c r="LPS386" s="249"/>
      <c r="LPT386" s="249"/>
      <c r="LPU386" s="249"/>
      <c r="LPV386" s="249"/>
      <c r="LPW386" s="249"/>
      <c r="LPX386" s="249"/>
      <c r="LPY386" s="249"/>
      <c r="LPZ386" s="249"/>
      <c r="LQA386" s="249"/>
      <c r="LQB386" s="249"/>
      <c r="LQC386" s="249"/>
      <c r="LQD386" s="249"/>
      <c r="LQE386" s="249"/>
      <c r="LQF386" s="249"/>
      <c r="LQG386" s="249"/>
      <c r="LQH386" s="249"/>
      <c r="LQI386" s="249"/>
      <c r="LQJ386" s="249"/>
      <c r="LQK386" s="249"/>
      <c r="LQL386" s="249"/>
      <c r="LQM386" s="249"/>
      <c r="LQN386" s="249"/>
      <c r="LQO386" s="249"/>
      <c r="LQP386" s="249"/>
      <c r="LQQ386" s="249"/>
      <c r="LQR386" s="249"/>
      <c r="LQS386" s="249"/>
      <c r="LQT386" s="249"/>
      <c r="LQU386" s="249"/>
      <c r="LQV386" s="249"/>
      <c r="LQW386" s="249"/>
      <c r="LQX386" s="249"/>
      <c r="LQY386" s="249"/>
      <c r="LQZ386" s="249"/>
      <c r="LRA386" s="249"/>
      <c r="LRB386" s="249"/>
      <c r="LRC386" s="249"/>
      <c r="LRD386" s="249"/>
      <c r="LRE386" s="249"/>
      <c r="LRF386" s="249"/>
      <c r="LRG386" s="249"/>
      <c r="LRH386" s="249"/>
      <c r="LRI386" s="249"/>
      <c r="LRJ386" s="249"/>
      <c r="LRK386" s="249"/>
      <c r="LRL386" s="249"/>
      <c r="LRM386" s="249"/>
      <c r="LRN386" s="249"/>
      <c r="LRO386" s="249"/>
      <c r="LRP386" s="249"/>
      <c r="LRQ386" s="249"/>
      <c r="LRR386" s="249"/>
      <c r="LRS386" s="249"/>
      <c r="LRT386" s="249"/>
      <c r="LRU386" s="249"/>
      <c r="LRV386" s="249"/>
      <c r="LRW386" s="249"/>
      <c r="LRX386" s="249"/>
      <c r="LRY386" s="249"/>
      <c r="LRZ386" s="249"/>
      <c r="LSA386" s="249"/>
      <c r="LSB386" s="249"/>
      <c r="LSC386" s="249"/>
      <c r="LSD386" s="249"/>
      <c r="LSE386" s="249"/>
      <c r="LSF386" s="249"/>
      <c r="LSG386" s="249"/>
      <c r="LSH386" s="249"/>
      <c r="LSI386" s="249"/>
      <c r="LSJ386" s="249"/>
      <c r="LSK386" s="249"/>
      <c r="LSL386" s="249"/>
      <c r="LSM386" s="249"/>
      <c r="LSN386" s="249"/>
      <c r="LSO386" s="249"/>
      <c r="LSP386" s="249"/>
      <c r="LSQ386" s="249"/>
      <c r="LSR386" s="249"/>
      <c r="LSS386" s="249"/>
      <c r="LST386" s="249"/>
      <c r="LSU386" s="249"/>
      <c r="LSV386" s="249"/>
      <c r="LSW386" s="249"/>
      <c r="LSX386" s="249"/>
      <c r="LSY386" s="249"/>
      <c r="LSZ386" s="249"/>
      <c r="LTA386" s="249"/>
      <c r="LTB386" s="249"/>
      <c r="LTC386" s="249"/>
      <c r="LTD386" s="249"/>
      <c r="LTE386" s="249"/>
      <c r="LTF386" s="249"/>
      <c r="LTG386" s="249"/>
      <c r="LTH386" s="249"/>
      <c r="LTI386" s="249"/>
      <c r="LTJ386" s="249"/>
      <c r="LTK386" s="249"/>
      <c r="LTL386" s="249"/>
      <c r="LTM386" s="249"/>
      <c r="LTN386" s="249"/>
      <c r="LTO386" s="249"/>
      <c r="LTP386" s="249"/>
      <c r="LTQ386" s="249"/>
      <c r="LTR386" s="249"/>
      <c r="LTS386" s="249"/>
      <c r="LTT386" s="249"/>
      <c r="LTU386" s="249"/>
      <c r="LTV386" s="249"/>
      <c r="LTW386" s="249"/>
      <c r="LTX386" s="249"/>
      <c r="LTY386" s="249"/>
      <c r="LTZ386" s="249"/>
      <c r="LUA386" s="249"/>
      <c r="LUB386" s="249"/>
      <c r="LUC386" s="249"/>
      <c r="LUD386" s="249"/>
      <c r="LUE386" s="249"/>
      <c r="LUF386" s="249"/>
      <c r="LUG386" s="249"/>
      <c r="LUH386" s="249"/>
      <c r="LUI386" s="249"/>
      <c r="LUJ386" s="249"/>
      <c r="LUK386" s="249"/>
      <c r="LUL386" s="249"/>
      <c r="LUM386" s="249"/>
      <c r="LUN386" s="249"/>
      <c r="LUO386" s="249"/>
      <c r="LUP386" s="249"/>
      <c r="LUQ386" s="249"/>
      <c r="LUR386" s="249"/>
      <c r="LUS386" s="249"/>
      <c r="LUT386" s="249"/>
      <c r="LUU386" s="249"/>
      <c r="LUV386" s="249"/>
      <c r="LUW386" s="249"/>
      <c r="LUX386" s="249"/>
      <c r="LUY386" s="249"/>
      <c r="LUZ386" s="249"/>
      <c r="LVA386" s="249"/>
      <c r="LVB386" s="249"/>
      <c r="LVC386" s="249"/>
      <c r="LVD386" s="249"/>
      <c r="LVE386" s="249"/>
      <c r="LVF386" s="249"/>
      <c r="LVG386" s="249"/>
      <c r="LVH386" s="249"/>
      <c r="LVI386" s="249"/>
      <c r="LVJ386" s="249"/>
      <c r="LVK386" s="249"/>
      <c r="LVL386" s="249"/>
      <c r="LVM386" s="249"/>
      <c r="LVN386" s="249"/>
      <c r="LVO386" s="249"/>
      <c r="LVP386" s="249"/>
      <c r="LVQ386" s="249"/>
      <c r="LVR386" s="249"/>
      <c r="LVS386" s="249"/>
      <c r="LVT386" s="249"/>
      <c r="LVU386" s="249"/>
      <c r="LVV386" s="249"/>
      <c r="LVW386" s="249"/>
      <c r="LVX386" s="249"/>
      <c r="LVY386" s="249"/>
      <c r="LVZ386" s="249"/>
      <c r="LWA386" s="249"/>
      <c r="LWB386" s="249"/>
      <c r="LWC386" s="249"/>
      <c r="LWD386" s="249"/>
      <c r="LWE386" s="249"/>
      <c r="LWF386" s="249"/>
      <c r="LWG386" s="249"/>
      <c r="LWH386" s="249"/>
      <c r="LWI386" s="249"/>
      <c r="LWJ386" s="249"/>
      <c r="LWK386" s="249"/>
      <c r="LWL386" s="249"/>
      <c r="LWM386" s="249"/>
      <c r="LWN386" s="249"/>
      <c r="LWO386" s="249"/>
      <c r="LWP386" s="249"/>
      <c r="LWQ386" s="249"/>
      <c r="LWR386" s="249"/>
      <c r="LWS386" s="249"/>
      <c r="LWT386" s="249"/>
      <c r="LWU386" s="249"/>
      <c r="LWV386" s="249"/>
      <c r="LWW386" s="249"/>
      <c r="LWX386" s="249"/>
      <c r="LWY386" s="249"/>
      <c r="LWZ386" s="249"/>
      <c r="LXA386" s="249"/>
      <c r="LXB386" s="249"/>
      <c r="LXC386" s="249"/>
      <c r="LXD386" s="249"/>
      <c r="LXE386" s="249"/>
      <c r="LXF386" s="249"/>
      <c r="LXG386" s="249"/>
      <c r="LXH386" s="249"/>
      <c r="LXI386" s="249"/>
      <c r="LXJ386" s="249"/>
      <c r="LXK386" s="249"/>
      <c r="LXL386" s="249"/>
      <c r="LXM386" s="249"/>
      <c r="LXN386" s="249"/>
      <c r="LXO386" s="249"/>
      <c r="LXP386" s="249"/>
      <c r="LXQ386" s="249"/>
      <c r="LXR386" s="249"/>
      <c r="LXS386" s="249"/>
      <c r="LXT386" s="249"/>
      <c r="LXU386" s="249"/>
      <c r="LXV386" s="249"/>
      <c r="LXW386" s="249"/>
      <c r="LXX386" s="249"/>
      <c r="LXY386" s="249"/>
      <c r="LXZ386" s="249"/>
      <c r="LYA386" s="249"/>
      <c r="LYB386" s="249"/>
      <c r="LYC386" s="249"/>
      <c r="LYD386" s="249"/>
      <c r="LYE386" s="249"/>
      <c r="LYF386" s="249"/>
      <c r="LYG386" s="249"/>
      <c r="LYH386" s="249"/>
      <c r="LYI386" s="249"/>
      <c r="LYJ386" s="249"/>
      <c r="LYK386" s="249"/>
      <c r="LYL386" s="249"/>
      <c r="LYM386" s="249"/>
      <c r="LYN386" s="249"/>
      <c r="LYO386" s="249"/>
      <c r="LYP386" s="249"/>
      <c r="LYQ386" s="249"/>
      <c r="LYR386" s="249"/>
      <c r="LYS386" s="249"/>
      <c r="LYT386" s="249"/>
      <c r="LYU386" s="249"/>
      <c r="LYV386" s="249"/>
      <c r="LYW386" s="249"/>
      <c r="LYX386" s="249"/>
      <c r="LYY386" s="249"/>
      <c r="LYZ386" s="249"/>
      <c r="LZA386" s="249"/>
      <c r="LZB386" s="249"/>
      <c r="LZC386" s="249"/>
      <c r="LZD386" s="249"/>
      <c r="LZE386" s="249"/>
      <c r="LZF386" s="249"/>
      <c r="LZG386" s="249"/>
      <c r="LZH386" s="249"/>
      <c r="LZI386" s="249"/>
      <c r="LZJ386" s="249"/>
      <c r="LZK386" s="249"/>
      <c r="LZL386" s="249"/>
      <c r="LZM386" s="249"/>
      <c r="LZN386" s="249"/>
      <c r="LZO386" s="249"/>
      <c r="LZP386" s="249"/>
      <c r="LZQ386" s="249"/>
      <c r="LZR386" s="249"/>
      <c r="LZS386" s="249"/>
      <c r="LZT386" s="249"/>
      <c r="LZU386" s="249"/>
      <c r="LZV386" s="249"/>
      <c r="LZW386" s="249"/>
      <c r="LZX386" s="249"/>
      <c r="LZY386" s="249"/>
      <c r="LZZ386" s="249"/>
      <c r="MAA386" s="249"/>
      <c r="MAB386" s="249"/>
      <c r="MAC386" s="249"/>
      <c r="MAD386" s="249"/>
      <c r="MAE386" s="249"/>
      <c r="MAF386" s="249"/>
      <c r="MAG386" s="249"/>
      <c r="MAH386" s="249"/>
      <c r="MAI386" s="249"/>
      <c r="MAJ386" s="249"/>
      <c r="MAK386" s="249"/>
      <c r="MAL386" s="249"/>
      <c r="MAM386" s="249"/>
      <c r="MAN386" s="249"/>
      <c r="MAO386" s="249"/>
      <c r="MAP386" s="249"/>
      <c r="MAQ386" s="249"/>
      <c r="MAR386" s="249"/>
      <c r="MAS386" s="249"/>
      <c r="MAT386" s="249"/>
      <c r="MAU386" s="249"/>
      <c r="MAV386" s="249"/>
      <c r="MAW386" s="249"/>
      <c r="MAX386" s="249"/>
      <c r="MAY386" s="249"/>
      <c r="MAZ386" s="249"/>
      <c r="MBA386" s="249"/>
      <c r="MBB386" s="249"/>
      <c r="MBC386" s="249"/>
      <c r="MBD386" s="249"/>
      <c r="MBE386" s="249"/>
      <c r="MBF386" s="249"/>
      <c r="MBG386" s="249"/>
      <c r="MBH386" s="249"/>
      <c r="MBI386" s="249"/>
      <c r="MBJ386" s="249"/>
      <c r="MBK386" s="249"/>
      <c r="MBL386" s="249"/>
      <c r="MBM386" s="249"/>
      <c r="MBN386" s="249"/>
      <c r="MBO386" s="249"/>
      <c r="MBP386" s="249"/>
      <c r="MBQ386" s="249"/>
      <c r="MBR386" s="249"/>
      <c r="MBS386" s="249"/>
      <c r="MBT386" s="249"/>
      <c r="MBU386" s="249"/>
      <c r="MBV386" s="249"/>
      <c r="MBW386" s="249"/>
      <c r="MBX386" s="249"/>
      <c r="MBY386" s="249"/>
      <c r="MBZ386" s="249"/>
      <c r="MCA386" s="249"/>
      <c r="MCB386" s="249"/>
      <c r="MCC386" s="249"/>
      <c r="MCD386" s="249"/>
      <c r="MCE386" s="249"/>
      <c r="MCF386" s="249"/>
      <c r="MCG386" s="249"/>
      <c r="MCH386" s="249"/>
      <c r="MCI386" s="249"/>
      <c r="MCJ386" s="249"/>
      <c r="MCK386" s="249"/>
      <c r="MCL386" s="249"/>
      <c r="MCM386" s="249"/>
      <c r="MCN386" s="249"/>
      <c r="MCO386" s="249"/>
      <c r="MCP386" s="249"/>
      <c r="MCQ386" s="249"/>
      <c r="MCR386" s="249"/>
      <c r="MCS386" s="249"/>
      <c r="MCT386" s="249"/>
      <c r="MCU386" s="249"/>
      <c r="MCV386" s="249"/>
      <c r="MCW386" s="249"/>
      <c r="MCX386" s="249"/>
      <c r="MCY386" s="249"/>
      <c r="MCZ386" s="249"/>
      <c r="MDA386" s="249"/>
      <c r="MDB386" s="249"/>
      <c r="MDC386" s="249"/>
      <c r="MDD386" s="249"/>
      <c r="MDE386" s="249"/>
      <c r="MDF386" s="249"/>
      <c r="MDG386" s="249"/>
      <c r="MDH386" s="249"/>
      <c r="MDI386" s="249"/>
      <c r="MDJ386" s="249"/>
      <c r="MDK386" s="249"/>
      <c r="MDL386" s="249"/>
      <c r="MDM386" s="249"/>
      <c r="MDN386" s="249"/>
      <c r="MDO386" s="249"/>
      <c r="MDP386" s="249"/>
      <c r="MDQ386" s="249"/>
      <c r="MDR386" s="249"/>
      <c r="MDS386" s="249"/>
      <c r="MDT386" s="249"/>
      <c r="MDU386" s="249"/>
      <c r="MDV386" s="249"/>
      <c r="MDW386" s="249"/>
      <c r="MDX386" s="249"/>
      <c r="MDY386" s="249"/>
      <c r="MDZ386" s="249"/>
      <c r="MEA386" s="249"/>
      <c r="MEB386" s="249"/>
      <c r="MEC386" s="249"/>
      <c r="MED386" s="249"/>
      <c r="MEE386" s="249"/>
      <c r="MEF386" s="249"/>
      <c r="MEG386" s="249"/>
      <c r="MEH386" s="249"/>
      <c r="MEI386" s="249"/>
      <c r="MEJ386" s="249"/>
      <c r="MEK386" s="249"/>
      <c r="MEL386" s="249"/>
      <c r="MEM386" s="249"/>
      <c r="MEN386" s="249"/>
      <c r="MEO386" s="249"/>
      <c r="MEP386" s="249"/>
      <c r="MEQ386" s="249"/>
      <c r="MER386" s="249"/>
      <c r="MES386" s="249"/>
      <c r="MET386" s="249"/>
      <c r="MEU386" s="249"/>
      <c r="MEV386" s="249"/>
      <c r="MEW386" s="249"/>
      <c r="MEX386" s="249"/>
      <c r="MEY386" s="249"/>
      <c r="MEZ386" s="249"/>
      <c r="MFA386" s="249"/>
      <c r="MFB386" s="249"/>
      <c r="MFC386" s="249"/>
      <c r="MFD386" s="249"/>
      <c r="MFE386" s="249"/>
      <c r="MFF386" s="249"/>
      <c r="MFG386" s="249"/>
      <c r="MFH386" s="249"/>
      <c r="MFI386" s="249"/>
      <c r="MFJ386" s="249"/>
      <c r="MFK386" s="249"/>
      <c r="MFL386" s="249"/>
      <c r="MFM386" s="249"/>
      <c r="MFN386" s="249"/>
      <c r="MFO386" s="249"/>
      <c r="MFP386" s="249"/>
      <c r="MFQ386" s="249"/>
      <c r="MFR386" s="249"/>
      <c r="MFS386" s="249"/>
      <c r="MFT386" s="249"/>
      <c r="MFU386" s="249"/>
      <c r="MFV386" s="249"/>
      <c r="MFW386" s="249"/>
      <c r="MFX386" s="249"/>
      <c r="MFY386" s="249"/>
      <c r="MFZ386" s="249"/>
      <c r="MGA386" s="249"/>
      <c r="MGB386" s="249"/>
      <c r="MGC386" s="249"/>
      <c r="MGD386" s="249"/>
      <c r="MGE386" s="249"/>
      <c r="MGF386" s="249"/>
      <c r="MGG386" s="249"/>
      <c r="MGH386" s="249"/>
      <c r="MGI386" s="249"/>
      <c r="MGJ386" s="249"/>
      <c r="MGK386" s="249"/>
      <c r="MGL386" s="249"/>
      <c r="MGM386" s="249"/>
      <c r="MGN386" s="249"/>
      <c r="MGO386" s="249"/>
      <c r="MGP386" s="249"/>
      <c r="MGQ386" s="249"/>
      <c r="MGR386" s="249"/>
      <c r="MGS386" s="249"/>
      <c r="MGT386" s="249"/>
      <c r="MGU386" s="249"/>
      <c r="MGV386" s="249"/>
      <c r="MGW386" s="249"/>
      <c r="MGX386" s="249"/>
      <c r="MGY386" s="249"/>
      <c r="MGZ386" s="249"/>
      <c r="MHA386" s="249"/>
      <c r="MHB386" s="249"/>
      <c r="MHC386" s="249"/>
      <c r="MHD386" s="249"/>
      <c r="MHE386" s="249"/>
      <c r="MHF386" s="249"/>
      <c r="MHG386" s="249"/>
      <c r="MHH386" s="249"/>
      <c r="MHI386" s="249"/>
      <c r="MHJ386" s="249"/>
      <c r="MHK386" s="249"/>
      <c r="MHL386" s="249"/>
      <c r="MHM386" s="249"/>
      <c r="MHN386" s="249"/>
      <c r="MHO386" s="249"/>
      <c r="MHP386" s="249"/>
      <c r="MHQ386" s="249"/>
      <c r="MHR386" s="249"/>
      <c r="MHS386" s="249"/>
      <c r="MHT386" s="249"/>
      <c r="MHU386" s="249"/>
      <c r="MHV386" s="249"/>
      <c r="MHW386" s="249"/>
      <c r="MHX386" s="249"/>
      <c r="MHY386" s="249"/>
      <c r="MHZ386" s="249"/>
      <c r="MIA386" s="249"/>
      <c r="MIB386" s="249"/>
      <c r="MIC386" s="249"/>
      <c r="MID386" s="249"/>
      <c r="MIE386" s="249"/>
      <c r="MIF386" s="249"/>
      <c r="MIG386" s="249"/>
      <c r="MIH386" s="249"/>
      <c r="MII386" s="249"/>
      <c r="MIJ386" s="249"/>
      <c r="MIK386" s="249"/>
      <c r="MIL386" s="249"/>
      <c r="MIM386" s="249"/>
      <c r="MIN386" s="249"/>
      <c r="MIO386" s="249"/>
      <c r="MIP386" s="249"/>
      <c r="MIQ386" s="249"/>
      <c r="MIR386" s="249"/>
      <c r="MIS386" s="249"/>
      <c r="MIT386" s="249"/>
      <c r="MIU386" s="249"/>
      <c r="MIV386" s="249"/>
      <c r="MIW386" s="249"/>
      <c r="MIX386" s="249"/>
      <c r="MIY386" s="249"/>
      <c r="MIZ386" s="249"/>
      <c r="MJA386" s="249"/>
      <c r="MJB386" s="249"/>
      <c r="MJC386" s="249"/>
      <c r="MJD386" s="249"/>
      <c r="MJE386" s="249"/>
      <c r="MJF386" s="249"/>
      <c r="MJG386" s="249"/>
      <c r="MJH386" s="249"/>
      <c r="MJI386" s="249"/>
      <c r="MJJ386" s="249"/>
      <c r="MJK386" s="249"/>
      <c r="MJL386" s="249"/>
      <c r="MJM386" s="249"/>
      <c r="MJN386" s="249"/>
      <c r="MJO386" s="249"/>
      <c r="MJP386" s="249"/>
      <c r="MJQ386" s="249"/>
      <c r="MJR386" s="249"/>
      <c r="MJS386" s="249"/>
      <c r="MJT386" s="249"/>
      <c r="MJU386" s="249"/>
      <c r="MJV386" s="249"/>
      <c r="MJW386" s="249"/>
      <c r="MJX386" s="249"/>
      <c r="MJY386" s="249"/>
      <c r="MJZ386" s="249"/>
      <c r="MKA386" s="249"/>
      <c r="MKB386" s="249"/>
      <c r="MKC386" s="249"/>
      <c r="MKD386" s="249"/>
      <c r="MKE386" s="249"/>
      <c r="MKF386" s="249"/>
      <c r="MKG386" s="249"/>
      <c r="MKH386" s="249"/>
      <c r="MKI386" s="249"/>
      <c r="MKJ386" s="249"/>
      <c r="MKK386" s="249"/>
      <c r="MKL386" s="249"/>
      <c r="MKM386" s="249"/>
      <c r="MKN386" s="249"/>
      <c r="MKO386" s="249"/>
      <c r="MKP386" s="249"/>
      <c r="MKQ386" s="249"/>
      <c r="MKR386" s="249"/>
      <c r="MKS386" s="249"/>
      <c r="MKT386" s="249"/>
      <c r="MKU386" s="249"/>
      <c r="MKV386" s="249"/>
      <c r="MKW386" s="249"/>
      <c r="MKX386" s="249"/>
      <c r="MKY386" s="249"/>
      <c r="MKZ386" s="249"/>
      <c r="MLA386" s="249"/>
      <c r="MLB386" s="249"/>
      <c r="MLC386" s="249"/>
      <c r="MLD386" s="249"/>
      <c r="MLE386" s="249"/>
      <c r="MLF386" s="249"/>
      <c r="MLG386" s="249"/>
      <c r="MLH386" s="249"/>
      <c r="MLI386" s="249"/>
      <c r="MLJ386" s="249"/>
      <c r="MLK386" s="249"/>
      <c r="MLL386" s="249"/>
      <c r="MLM386" s="249"/>
      <c r="MLN386" s="249"/>
      <c r="MLO386" s="249"/>
      <c r="MLP386" s="249"/>
      <c r="MLQ386" s="249"/>
      <c r="MLR386" s="249"/>
      <c r="MLS386" s="249"/>
      <c r="MLT386" s="249"/>
      <c r="MLU386" s="249"/>
      <c r="MLV386" s="249"/>
      <c r="MLW386" s="249"/>
      <c r="MLX386" s="249"/>
      <c r="MLY386" s="249"/>
      <c r="MLZ386" s="249"/>
      <c r="MMA386" s="249"/>
      <c r="MMB386" s="249"/>
      <c r="MMC386" s="249"/>
      <c r="MMD386" s="249"/>
      <c r="MME386" s="249"/>
      <c r="MMF386" s="249"/>
      <c r="MMG386" s="249"/>
      <c r="MMH386" s="249"/>
      <c r="MMI386" s="249"/>
      <c r="MMJ386" s="249"/>
      <c r="MMK386" s="249"/>
      <c r="MML386" s="249"/>
      <c r="MMM386" s="249"/>
      <c r="MMN386" s="249"/>
      <c r="MMO386" s="249"/>
      <c r="MMP386" s="249"/>
      <c r="MMQ386" s="249"/>
      <c r="MMR386" s="249"/>
      <c r="MMS386" s="249"/>
      <c r="MMT386" s="249"/>
      <c r="MMU386" s="249"/>
      <c r="MMV386" s="249"/>
      <c r="MMW386" s="249"/>
      <c r="MMX386" s="249"/>
      <c r="MMY386" s="249"/>
      <c r="MMZ386" s="249"/>
      <c r="MNA386" s="249"/>
      <c r="MNB386" s="249"/>
      <c r="MNC386" s="249"/>
      <c r="MND386" s="249"/>
      <c r="MNE386" s="249"/>
      <c r="MNF386" s="249"/>
      <c r="MNG386" s="249"/>
      <c r="MNH386" s="249"/>
      <c r="MNI386" s="249"/>
      <c r="MNJ386" s="249"/>
      <c r="MNK386" s="249"/>
      <c r="MNL386" s="249"/>
      <c r="MNM386" s="249"/>
      <c r="MNN386" s="249"/>
      <c r="MNO386" s="249"/>
      <c r="MNP386" s="249"/>
      <c r="MNQ386" s="249"/>
      <c r="MNR386" s="249"/>
      <c r="MNS386" s="249"/>
      <c r="MNT386" s="249"/>
      <c r="MNU386" s="249"/>
      <c r="MNV386" s="249"/>
      <c r="MNW386" s="249"/>
      <c r="MNX386" s="249"/>
      <c r="MNY386" s="249"/>
      <c r="MNZ386" s="249"/>
      <c r="MOA386" s="249"/>
      <c r="MOB386" s="249"/>
      <c r="MOC386" s="249"/>
      <c r="MOD386" s="249"/>
      <c r="MOE386" s="249"/>
      <c r="MOF386" s="249"/>
      <c r="MOG386" s="249"/>
      <c r="MOH386" s="249"/>
      <c r="MOI386" s="249"/>
      <c r="MOJ386" s="249"/>
      <c r="MOK386" s="249"/>
      <c r="MOL386" s="249"/>
      <c r="MOM386" s="249"/>
      <c r="MON386" s="249"/>
      <c r="MOO386" s="249"/>
      <c r="MOP386" s="249"/>
      <c r="MOQ386" s="249"/>
      <c r="MOR386" s="249"/>
      <c r="MOS386" s="249"/>
      <c r="MOT386" s="249"/>
      <c r="MOU386" s="249"/>
      <c r="MOV386" s="249"/>
      <c r="MOW386" s="249"/>
      <c r="MOX386" s="249"/>
      <c r="MOY386" s="249"/>
      <c r="MOZ386" s="249"/>
      <c r="MPA386" s="249"/>
      <c r="MPB386" s="249"/>
      <c r="MPC386" s="249"/>
      <c r="MPD386" s="249"/>
      <c r="MPE386" s="249"/>
      <c r="MPF386" s="249"/>
      <c r="MPG386" s="249"/>
      <c r="MPH386" s="249"/>
      <c r="MPI386" s="249"/>
      <c r="MPJ386" s="249"/>
      <c r="MPK386" s="249"/>
      <c r="MPL386" s="249"/>
      <c r="MPM386" s="249"/>
      <c r="MPN386" s="249"/>
      <c r="MPO386" s="249"/>
      <c r="MPP386" s="249"/>
      <c r="MPQ386" s="249"/>
      <c r="MPR386" s="249"/>
      <c r="MPS386" s="249"/>
      <c r="MPT386" s="249"/>
      <c r="MPU386" s="249"/>
      <c r="MPV386" s="249"/>
      <c r="MPW386" s="249"/>
      <c r="MPX386" s="249"/>
      <c r="MPY386" s="249"/>
      <c r="MPZ386" s="249"/>
      <c r="MQA386" s="249"/>
      <c r="MQB386" s="249"/>
      <c r="MQC386" s="249"/>
      <c r="MQD386" s="249"/>
      <c r="MQE386" s="249"/>
      <c r="MQF386" s="249"/>
      <c r="MQG386" s="249"/>
      <c r="MQH386" s="249"/>
      <c r="MQI386" s="249"/>
      <c r="MQJ386" s="249"/>
      <c r="MQK386" s="249"/>
      <c r="MQL386" s="249"/>
      <c r="MQM386" s="249"/>
      <c r="MQN386" s="249"/>
      <c r="MQO386" s="249"/>
      <c r="MQP386" s="249"/>
      <c r="MQQ386" s="249"/>
      <c r="MQR386" s="249"/>
      <c r="MQS386" s="249"/>
      <c r="MQT386" s="249"/>
      <c r="MQU386" s="249"/>
      <c r="MQV386" s="249"/>
      <c r="MQW386" s="249"/>
      <c r="MQX386" s="249"/>
      <c r="MQY386" s="249"/>
      <c r="MQZ386" s="249"/>
      <c r="MRA386" s="249"/>
      <c r="MRB386" s="249"/>
      <c r="MRC386" s="249"/>
      <c r="MRD386" s="249"/>
      <c r="MRE386" s="249"/>
      <c r="MRF386" s="249"/>
      <c r="MRG386" s="249"/>
      <c r="MRH386" s="249"/>
      <c r="MRI386" s="249"/>
      <c r="MRJ386" s="249"/>
      <c r="MRK386" s="249"/>
      <c r="MRL386" s="249"/>
      <c r="MRM386" s="249"/>
      <c r="MRN386" s="249"/>
      <c r="MRO386" s="249"/>
      <c r="MRP386" s="249"/>
      <c r="MRQ386" s="249"/>
      <c r="MRR386" s="249"/>
      <c r="MRS386" s="249"/>
      <c r="MRT386" s="249"/>
      <c r="MRU386" s="249"/>
      <c r="MRV386" s="249"/>
      <c r="MRW386" s="249"/>
      <c r="MRX386" s="249"/>
      <c r="MRY386" s="249"/>
      <c r="MRZ386" s="249"/>
      <c r="MSA386" s="249"/>
      <c r="MSB386" s="249"/>
      <c r="MSC386" s="249"/>
      <c r="MSD386" s="249"/>
      <c r="MSE386" s="249"/>
      <c r="MSF386" s="249"/>
      <c r="MSG386" s="249"/>
      <c r="MSH386" s="249"/>
      <c r="MSI386" s="249"/>
      <c r="MSJ386" s="249"/>
      <c r="MSK386" s="249"/>
      <c r="MSL386" s="249"/>
      <c r="MSM386" s="249"/>
      <c r="MSN386" s="249"/>
      <c r="MSO386" s="249"/>
      <c r="MSP386" s="249"/>
      <c r="MSQ386" s="249"/>
      <c r="MSR386" s="249"/>
      <c r="MSS386" s="249"/>
      <c r="MST386" s="249"/>
      <c r="MSU386" s="249"/>
      <c r="MSV386" s="249"/>
      <c r="MSW386" s="249"/>
      <c r="MSX386" s="249"/>
      <c r="MSY386" s="249"/>
      <c r="MSZ386" s="249"/>
      <c r="MTA386" s="249"/>
      <c r="MTB386" s="249"/>
      <c r="MTC386" s="249"/>
      <c r="MTD386" s="249"/>
      <c r="MTE386" s="249"/>
      <c r="MTF386" s="249"/>
      <c r="MTG386" s="249"/>
      <c r="MTH386" s="249"/>
      <c r="MTI386" s="249"/>
      <c r="MTJ386" s="249"/>
      <c r="MTK386" s="249"/>
      <c r="MTL386" s="249"/>
      <c r="MTM386" s="249"/>
      <c r="MTN386" s="249"/>
      <c r="MTO386" s="249"/>
      <c r="MTP386" s="249"/>
      <c r="MTQ386" s="249"/>
      <c r="MTR386" s="249"/>
      <c r="MTS386" s="249"/>
      <c r="MTT386" s="249"/>
      <c r="MTU386" s="249"/>
      <c r="MTV386" s="249"/>
      <c r="MTW386" s="249"/>
      <c r="MTX386" s="249"/>
      <c r="MTY386" s="249"/>
      <c r="MTZ386" s="249"/>
      <c r="MUA386" s="249"/>
      <c r="MUB386" s="249"/>
      <c r="MUC386" s="249"/>
      <c r="MUD386" s="249"/>
      <c r="MUE386" s="249"/>
      <c r="MUF386" s="249"/>
      <c r="MUG386" s="249"/>
      <c r="MUH386" s="249"/>
      <c r="MUI386" s="249"/>
      <c r="MUJ386" s="249"/>
      <c r="MUK386" s="249"/>
      <c r="MUL386" s="249"/>
      <c r="MUM386" s="249"/>
      <c r="MUN386" s="249"/>
      <c r="MUO386" s="249"/>
      <c r="MUP386" s="249"/>
      <c r="MUQ386" s="249"/>
      <c r="MUR386" s="249"/>
      <c r="MUS386" s="249"/>
      <c r="MUT386" s="249"/>
      <c r="MUU386" s="249"/>
      <c r="MUV386" s="249"/>
      <c r="MUW386" s="249"/>
      <c r="MUX386" s="249"/>
      <c r="MUY386" s="249"/>
      <c r="MUZ386" s="249"/>
      <c r="MVA386" s="249"/>
      <c r="MVB386" s="249"/>
      <c r="MVC386" s="249"/>
      <c r="MVD386" s="249"/>
      <c r="MVE386" s="249"/>
      <c r="MVF386" s="249"/>
      <c r="MVG386" s="249"/>
      <c r="MVH386" s="249"/>
      <c r="MVI386" s="249"/>
      <c r="MVJ386" s="249"/>
      <c r="MVK386" s="249"/>
      <c r="MVL386" s="249"/>
      <c r="MVM386" s="249"/>
      <c r="MVN386" s="249"/>
      <c r="MVO386" s="249"/>
      <c r="MVP386" s="249"/>
      <c r="MVQ386" s="249"/>
      <c r="MVR386" s="249"/>
      <c r="MVS386" s="249"/>
      <c r="MVT386" s="249"/>
      <c r="MVU386" s="249"/>
      <c r="MVV386" s="249"/>
      <c r="MVW386" s="249"/>
      <c r="MVX386" s="249"/>
      <c r="MVY386" s="249"/>
      <c r="MVZ386" s="249"/>
      <c r="MWA386" s="249"/>
      <c r="MWB386" s="249"/>
      <c r="MWC386" s="249"/>
      <c r="MWD386" s="249"/>
      <c r="MWE386" s="249"/>
      <c r="MWF386" s="249"/>
      <c r="MWG386" s="249"/>
      <c r="MWH386" s="249"/>
      <c r="MWI386" s="249"/>
      <c r="MWJ386" s="249"/>
      <c r="MWK386" s="249"/>
      <c r="MWL386" s="249"/>
      <c r="MWM386" s="249"/>
      <c r="MWN386" s="249"/>
      <c r="MWO386" s="249"/>
      <c r="MWP386" s="249"/>
      <c r="MWQ386" s="249"/>
      <c r="MWR386" s="249"/>
      <c r="MWS386" s="249"/>
      <c r="MWT386" s="249"/>
      <c r="MWU386" s="249"/>
      <c r="MWV386" s="249"/>
      <c r="MWW386" s="249"/>
      <c r="MWX386" s="249"/>
      <c r="MWY386" s="249"/>
      <c r="MWZ386" s="249"/>
      <c r="MXA386" s="249"/>
      <c r="MXB386" s="249"/>
      <c r="MXC386" s="249"/>
      <c r="MXD386" s="249"/>
      <c r="MXE386" s="249"/>
      <c r="MXF386" s="249"/>
      <c r="MXG386" s="249"/>
      <c r="MXH386" s="249"/>
      <c r="MXI386" s="249"/>
      <c r="MXJ386" s="249"/>
      <c r="MXK386" s="249"/>
      <c r="MXL386" s="249"/>
      <c r="MXM386" s="249"/>
      <c r="MXN386" s="249"/>
      <c r="MXO386" s="249"/>
      <c r="MXP386" s="249"/>
      <c r="MXQ386" s="249"/>
      <c r="MXR386" s="249"/>
      <c r="MXS386" s="249"/>
      <c r="MXT386" s="249"/>
      <c r="MXU386" s="249"/>
      <c r="MXV386" s="249"/>
      <c r="MXW386" s="249"/>
      <c r="MXX386" s="249"/>
      <c r="MXY386" s="249"/>
      <c r="MXZ386" s="249"/>
      <c r="MYA386" s="249"/>
      <c r="MYB386" s="249"/>
      <c r="MYC386" s="249"/>
      <c r="MYD386" s="249"/>
      <c r="MYE386" s="249"/>
      <c r="MYF386" s="249"/>
      <c r="MYG386" s="249"/>
      <c r="MYH386" s="249"/>
      <c r="MYI386" s="249"/>
      <c r="MYJ386" s="249"/>
      <c r="MYK386" s="249"/>
      <c r="MYL386" s="249"/>
      <c r="MYM386" s="249"/>
      <c r="MYN386" s="249"/>
      <c r="MYO386" s="249"/>
      <c r="MYP386" s="249"/>
      <c r="MYQ386" s="249"/>
      <c r="MYR386" s="249"/>
      <c r="MYS386" s="249"/>
      <c r="MYT386" s="249"/>
      <c r="MYU386" s="249"/>
      <c r="MYV386" s="249"/>
      <c r="MYW386" s="249"/>
      <c r="MYX386" s="249"/>
      <c r="MYY386" s="249"/>
      <c r="MYZ386" s="249"/>
      <c r="MZA386" s="249"/>
      <c r="MZB386" s="249"/>
      <c r="MZC386" s="249"/>
      <c r="MZD386" s="249"/>
      <c r="MZE386" s="249"/>
      <c r="MZF386" s="249"/>
      <c r="MZG386" s="249"/>
      <c r="MZH386" s="249"/>
      <c r="MZI386" s="249"/>
      <c r="MZJ386" s="249"/>
      <c r="MZK386" s="249"/>
      <c r="MZL386" s="249"/>
      <c r="MZM386" s="249"/>
      <c r="MZN386" s="249"/>
      <c r="MZO386" s="249"/>
      <c r="MZP386" s="249"/>
      <c r="MZQ386" s="249"/>
      <c r="MZR386" s="249"/>
      <c r="MZS386" s="249"/>
      <c r="MZT386" s="249"/>
      <c r="MZU386" s="249"/>
      <c r="MZV386" s="249"/>
      <c r="MZW386" s="249"/>
      <c r="MZX386" s="249"/>
      <c r="MZY386" s="249"/>
      <c r="MZZ386" s="249"/>
      <c r="NAA386" s="249"/>
      <c r="NAB386" s="249"/>
      <c r="NAC386" s="249"/>
      <c r="NAD386" s="249"/>
      <c r="NAE386" s="249"/>
      <c r="NAF386" s="249"/>
      <c r="NAG386" s="249"/>
      <c r="NAH386" s="249"/>
      <c r="NAI386" s="249"/>
      <c r="NAJ386" s="249"/>
      <c r="NAK386" s="249"/>
      <c r="NAL386" s="249"/>
      <c r="NAM386" s="249"/>
      <c r="NAN386" s="249"/>
      <c r="NAO386" s="249"/>
      <c r="NAP386" s="249"/>
      <c r="NAQ386" s="249"/>
      <c r="NAR386" s="249"/>
      <c r="NAS386" s="249"/>
      <c r="NAT386" s="249"/>
      <c r="NAU386" s="249"/>
      <c r="NAV386" s="249"/>
      <c r="NAW386" s="249"/>
      <c r="NAX386" s="249"/>
      <c r="NAY386" s="249"/>
      <c r="NAZ386" s="249"/>
      <c r="NBA386" s="249"/>
      <c r="NBB386" s="249"/>
      <c r="NBC386" s="249"/>
      <c r="NBD386" s="249"/>
      <c r="NBE386" s="249"/>
      <c r="NBF386" s="249"/>
      <c r="NBG386" s="249"/>
      <c r="NBH386" s="249"/>
      <c r="NBI386" s="249"/>
      <c r="NBJ386" s="249"/>
      <c r="NBK386" s="249"/>
      <c r="NBL386" s="249"/>
      <c r="NBM386" s="249"/>
      <c r="NBN386" s="249"/>
      <c r="NBO386" s="249"/>
      <c r="NBP386" s="249"/>
      <c r="NBQ386" s="249"/>
      <c r="NBR386" s="249"/>
      <c r="NBS386" s="249"/>
      <c r="NBT386" s="249"/>
      <c r="NBU386" s="249"/>
      <c r="NBV386" s="249"/>
      <c r="NBW386" s="249"/>
      <c r="NBX386" s="249"/>
      <c r="NBY386" s="249"/>
      <c r="NBZ386" s="249"/>
      <c r="NCA386" s="249"/>
      <c r="NCB386" s="249"/>
      <c r="NCC386" s="249"/>
      <c r="NCD386" s="249"/>
      <c r="NCE386" s="249"/>
      <c r="NCF386" s="249"/>
      <c r="NCG386" s="249"/>
      <c r="NCH386" s="249"/>
      <c r="NCI386" s="249"/>
      <c r="NCJ386" s="249"/>
      <c r="NCK386" s="249"/>
      <c r="NCL386" s="249"/>
      <c r="NCM386" s="249"/>
      <c r="NCN386" s="249"/>
      <c r="NCO386" s="249"/>
      <c r="NCP386" s="249"/>
      <c r="NCQ386" s="249"/>
      <c r="NCR386" s="249"/>
      <c r="NCS386" s="249"/>
      <c r="NCT386" s="249"/>
      <c r="NCU386" s="249"/>
      <c r="NCV386" s="249"/>
      <c r="NCW386" s="249"/>
      <c r="NCX386" s="249"/>
      <c r="NCY386" s="249"/>
      <c r="NCZ386" s="249"/>
      <c r="NDA386" s="249"/>
      <c r="NDB386" s="249"/>
      <c r="NDC386" s="249"/>
      <c r="NDD386" s="249"/>
      <c r="NDE386" s="249"/>
      <c r="NDF386" s="249"/>
      <c r="NDG386" s="249"/>
      <c r="NDH386" s="249"/>
      <c r="NDI386" s="249"/>
      <c r="NDJ386" s="249"/>
      <c r="NDK386" s="249"/>
      <c r="NDL386" s="249"/>
      <c r="NDM386" s="249"/>
      <c r="NDN386" s="249"/>
      <c r="NDO386" s="249"/>
      <c r="NDP386" s="249"/>
      <c r="NDQ386" s="249"/>
      <c r="NDR386" s="249"/>
      <c r="NDS386" s="249"/>
      <c r="NDT386" s="249"/>
      <c r="NDU386" s="249"/>
      <c r="NDV386" s="249"/>
      <c r="NDW386" s="249"/>
      <c r="NDX386" s="249"/>
      <c r="NDY386" s="249"/>
      <c r="NDZ386" s="249"/>
      <c r="NEA386" s="249"/>
      <c r="NEB386" s="249"/>
      <c r="NEC386" s="249"/>
      <c r="NED386" s="249"/>
      <c r="NEE386" s="249"/>
      <c r="NEF386" s="249"/>
      <c r="NEG386" s="249"/>
      <c r="NEH386" s="249"/>
      <c r="NEI386" s="249"/>
      <c r="NEJ386" s="249"/>
      <c r="NEK386" s="249"/>
      <c r="NEL386" s="249"/>
      <c r="NEM386" s="249"/>
      <c r="NEN386" s="249"/>
      <c r="NEO386" s="249"/>
      <c r="NEP386" s="249"/>
      <c r="NEQ386" s="249"/>
      <c r="NER386" s="249"/>
      <c r="NES386" s="249"/>
      <c r="NET386" s="249"/>
      <c r="NEU386" s="249"/>
      <c r="NEV386" s="249"/>
      <c r="NEW386" s="249"/>
      <c r="NEX386" s="249"/>
      <c r="NEY386" s="249"/>
      <c r="NEZ386" s="249"/>
      <c r="NFA386" s="249"/>
      <c r="NFB386" s="249"/>
      <c r="NFC386" s="249"/>
      <c r="NFD386" s="249"/>
      <c r="NFE386" s="249"/>
      <c r="NFF386" s="249"/>
      <c r="NFG386" s="249"/>
      <c r="NFH386" s="249"/>
      <c r="NFI386" s="249"/>
      <c r="NFJ386" s="249"/>
      <c r="NFK386" s="249"/>
      <c r="NFL386" s="249"/>
      <c r="NFM386" s="249"/>
      <c r="NFN386" s="249"/>
      <c r="NFO386" s="249"/>
      <c r="NFP386" s="249"/>
      <c r="NFQ386" s="249"/>
      <c r="NFR386" s="249"/>
      <c r="NFS386" s="249"/>
      <c r="NFT386" s="249"/>
      <c r="NFU386" s="249"/>
      <c r="NFV386" s="249"/>
      <c r="NFW386" s="249"/>
      <c r="NFX386" s="249"/>
      <c r="NFY386" s="249"/>
      <c r="NFZ386" s="249"/>
      <c r="NGA386" s="249"/>
      <c r="NGB386" s="249"/>
      <c r="NGC386" s="249"/>
      <c r="NGD386" s="249"/>
      <c r="NGE386" s="249"/>
      <c r="NGF386" s="249"/>
      <c r="NGG386" s="249"/>
      <c r="NGH386" s="249"/>
      <c r="NGI386" s="249"/>
      <c r="NGJ386" s="249"/>
      <c r="NGK386" s="249"/>
      <c r="NGL386" s="249"/>
      <c r="NGM386" s="249"/>
      <c r="NGN386" s="249"/>
      <c r="NGO386" s="249"/>
      <c r="NGP386" s="249"/>
      <c r="NGQ386" s="249"/>
      <c r="NGR386" s="249"/>
      <c r="NGS386" s="249"/>
      <c r="NGT386" s="249"/>
      <c r="NGU386" s="249"/>
      <c r="NGV386" s="249"/>
      <c r="NGW386" s="249"/>
      <c r="NGX386" s="249"/>
      <c r="NGY386" s="249"/>
      <c r="NGZ386" s="249"/>
      <c r="NHA386" s="249"/>
      <c r="NHB386" s="249"/>
      <c r="NHC386" s="249"/>
      <c r="NHD386" s="249"/>
      <c r="NHE386" s="249"/>
      <c r="NHF386" s="249"/>
      <c r="NHG386" s="249"/>
      <c r="NHH386" s="249"/>
      <c r="NHI386" s="249"/>
      <c r="NHJ386" s="249"/>
      <c r="NHK386" s="249"/>
      <c r="NHL386" s="249"/>
      <c r="NHM386" s="249"/>
      <c r="NHN386" s="249"/>
      <c r="NHO386" s="249"/>
      <c r="NHP386" s="249"/>
      <c r="NHQ386" s="249"/>
      <c r="NHR386" s="249"/>
      <c r="NHS386" s="249"/>
      <c r="NHT386" s="249"/>
      <c r="NHU386" s="249"/>
      <c r="NHV386" s="249"/>
      <c r="NHW386" s="249"/>
      <c r="NHX386" s="249"/>
      <c r="NHY386" s="249"/>
      <c r="NHZ386" s="249"/>
      <c r="NIA386" s="249"/>
      <c r="NIB386" s="249"/>
      <c r="NIC386" s="249"/>
      <c r="NID386" s="249"/>
      <c r="NIE386" s="249"/>
      <c r="NIF386" s="249"/>
      <c r="NIG386" s="249"/>
      <c r="NIH386" s="249"/>
      <c r="NII386" s="249"/>
      <c r="NIJ386" s="249"/>
      <c r="NIK386" s="249"/>
      <c r="NIL386" s="249"/>
      <c r="NIM386" s="249"/>
      <c r="NIN386" s="249"/>
      <c r="NIO386" s="249"/>
      <c r="NIP386" s="249"/>
      <c r="NIQ386" s="249"/>
      <c r="NIR386" s="249"/>
      <c r="NIS386" s="249"/>
      <c r="NIT386" s="249"/>
      <c r="NIU386" s="249"/>
      <c r="NIV386" s="249"/>
      <c r="NIW386" s="249"/>
      <c r="NIX386" s="249"/>
      <c r="NIY386" s="249"/>
      <c r="NIZ386" s="249"/>
      <c r="NJA386" s="249"/>
      <c r="NJB386" s="249"/>
      <c r="NJC386" s="249"/>
      <c r="NJD386" s="249"/>
      <c r="NJE386" s="249"/>
      <c r="NJF386" s="249"/>
      <c r="NJG386" s="249"/>
      <c r="NJH386" s="249"/>
      <c r="NJI386" s="249"/>
      <c r="NJJ386" s="249"/>
      <c r="NJK386" s="249"/>
      <c r="NJL386" s="249"/>
      <c r="NJM386" s="249"/>
      <c r="NJN386" s="249"/>
      <c r="NJO386" s="249"/>
      <c r="NJP386" s="249"/>
      <c r="NJQ386" s="249"/>
      <c r="NJR386" s="249"/>
      <c r="NJS386" s="249"/>
      <c r="NJT386" s="249"/>
      <c r="NJU386" s="249"/>
      <c r="NJV386" s="249"/>
      <c r="NJW386" s="249"/>
      <c r="NJX386" s="249"/>
      <c r="NJY386" s="249"/>
      <c r="NJZ386" s="249"/>
      <c r="NKA386" s="249"/>
      <c r="NKB386" s="249"/>
      <c r="NKC386" s="249"/>
      <c r="NKD386" s="249"/>
      <c r="NKE386" s="249"/>
      <c r="NKF386" s="249"/>
      <c r="NKG386" s="249"/>
      <c r="NKH386" s="249"/>
      <c r="NKI386" s="249"/>
      <c r="NKJ386" s="249"/>
      <c r="NKK386" s="249"/>
      <c r="NKL386" s="249"/>
      <c r="NKM386" s="249"/>
      <c r="NKN386" s="249"/>
      <c r="NKO386" s="249"/>
      <c r="NKP386" s="249"/>
      <c r="NKQ386" s="249"/>
      <c r="NKR386" s="249"/>
      <c r="NKS386" s="249"/>
      <c r="NKT386" s="249"/>
      <c r="NKU386" s="249"/>
      <c r="NKV386" s="249"/>
      <c r="NKW386" s="249"/>
      <c r="NKX386" s="249"/>
      <c r="NKY386" s="249"/>
      <c r="NKZ386" s="249"/>
      <c r="NLA386" s="249"/>
      <c r="NLB386" s="249"/>
      <c r="NLC386" s="249"/>
      <c r="NLD386" s="249"/>
      <c r="NLE386" s="249"/>
      <c r="NLF386" s="249"/>
      <c r="NLG386" s="249"/>
      <c r="NLH386" s="249"/>
      <c r="NLI386" s="249"/>
      <c r="NLJ386" s="249"/>
      <c r="NLK386" s="249"/>
      <c r="NLL386" s="249"/>
      <c r="NLM386" s="249"/>
      <c r="NLN386" s="249"/>
      <c r="NLO386" s="249"/>
      <c r="NLP386" s="249"/>
      <c r="NLQ386" s="249"/>
      <c r="NLR386" s="249"/>
      <c r="NLS386" s="249"/>
      <c r="NLT386" s="249"/>
      <c r="NLU386" s="249"/>
      <c r="NLV386" s="249"/>
      <c r="NLW386" s="249"/>
      <c r="NLX386" s="249"/>
      <c r="NLY386" s="249"/>
      <c r="NLZ386" s="249"/>
      <c r="NMA386" s="249"/>
      <c r="NMB386" s="249"/>
      <c r="NMC386" s="249"/>
      <c r="NMD386" s="249"/>
      <c r="NME386" s="249"/>
      <c r="NMF386" s="249"/>
      <c r="NMG386" s="249"/>
      <c r="NMH386" s="249"/>
      <c r="NMI386" s="249"/>
      <c r="NMJ386" s="249"/>
      <c r="NMK386" s="249"/>
      <c r="NML386" s="249"/>
      <c r="NMM386" s="249"/>
      <c r="NMN386" s="249"/>
      <c r="NMO386" s="249"/>
      <c r="NMP386" s="249"/>
      <c r="NMQ386" s="249"/>
      <c r="NMR386" s="249"/>
      <c r="NMS386" s="249"/>
      <c r="NMT386" s="249"/>
      <c r="NMU386" s="249"/>
      <c r="NMV386" s="249"/>
      <c r="NMW386" s="249"/>
      <c r="NMX386" s="249"/>
      <c r="NMY386" s="249"/>
      <c r="NMZ386" s="249"/>
      <c r="NNA386" s="249"/>
      <c r="NNB386" s="249"/>
      <c r="NNC386" s="249"/>
      <c r="NND386" s="249"/>
      <c r="NNE386" s="249"/>
      <c r="NNF386" s="249"/>
      <c r="NNG386" s="249"/>
      <c r="NNH386" s="249"/>
      <c r="NNI386" s="249"/>
      <c r="NNJ386" s="249"/>
      <c r="NNK386" s="249"/>
      <c r="NNL386" s="249"/>
      <c r="NNM386" s="249"/>
      <c r="NNN386" s="249"/>
      <c r="NNO386" s="249"/>
      <c r="NNP386" s="249"/>
      <c r="NNQ386" s="249"/>
      <c r="NNR386" s="249"/>
      <c r="NNS386" s="249"/>
      <c r="NNT386" s="249"/>
      <c r="NNU386" s="249"/>
      <c r="NNV386" s="249"/>
      <c r="NNW386" s="249"/>
      <c r="NNX386" s="249"/>
      <c r="NNY386" s="249"/>
      <c r="NNZ386" s="249"/>
      <c r="NOA386" s="249"/>
      <c r="NOB386" s="249"/>
      <c r="NOC386" s="249"/>
      <c r="NOD386" s="249"/>
      <c r="NOE386" s="249"/>
      <c r="NOF386" s="249"/>
      <c r="NOG386" s="249"/>
      <c r="NOH386" s="249"/>
      <c r="NOI386" s="249"/>
      <c r="NOJ386" s="249"/>
      <c r="NOK386" s="249"/>
      <c r="NOL386" s="249"/>
      <c r="NOM386" s="249"/>
      <c r="NON386" s="249"/>
      <c r="NOO386" s="249"/>
      <c r="NOP386" s="249"/>
      <c r="NOQ386" s="249"/>
      <c r="NOR386" s="249"/>
      <c r="NOS386" s="249"/>
      <c r="NOT386" s="249"/>
      <c r="NOU386" s="249"/>
      <c r="NOV386" s="249"/>
      <c r="NOW386" s="249"/>
      <c r="NOX386" s="249"/>
      <c r="NOY386" s="249"/>
      <c r="NOZ386" s="249"/>
      <c r="NPA386" s="249"/>
      <c r="NPB386" s="249"/>
      <c r="NPC386" s="249"/>
      <c r="NPD386" s="249"/>
      <c r="NPE386" s="249"/>
      <c r="NPF386" s="249"/>
      <c r="NPG386" s="249"/>
      <c r="NPH386" s="249"/>
      <c r="NPI386" s="249"/>
      <c r="NPJ386" s="249"/>
      <c r="NPK386" s="249"/>
      <c r="NPL386" s="249"/>
      <c r="NPM386" s="249"/>
      <c r="NPN386" s="249"/>
      <c r="NPO386" s="249"/>
      <c r="NPP386" s="249"/>
      <c r="NPQ386" s="249"/>
      <c r="NPR386" s="249"/>
      <c r="NPS386" s="249"/>
      <c r="NPT386" s="249"/>
      <c r="NPU386" s="249"/>
      <c r="NPV386" s="249"/>
      <c r="NPW386" s="249"/>
      <c r="NPX386" s="249"/>
      <c r="NPY386" s="249"/>
      <c r="NPZ386" s="249"/>
      <c r="NQA386" s="249"/>
      <c r="NQB386" s="249"/>
      <c r="NQC386" s="249"/>
      <c r="NQD386" s="249"/>
      <c r="NQE386" s="249"/>
      <c r="NQF386" s="249"/>
      <c r="NQG386" s="249"/>
      <c r="NQH386" s="249"/>
      <c r="NQI386" s="249"/>
      <c r="NQJ386" s="249"/>
      <c r="NQK386" s="249"/>
      <c r="NQL386" s="249"/>
      <c r="NQM386" s="249"/>
      <c r="NQN386" s="249"/>
      <c r="NQO386" s="249"/>
      <c r="NQP386" s="249"/>
      <c r="NQQ386" s="249"/>
      <c r="NQR386" s="249"/>
      <c r="NQS386" s="249"/>
      <c r="NQT386" s="249"/>
      <c r="NQU386" s="249"/>
      <c r="NQV386" s="249"/>
      <c r="NQW386" s="249"/>
      <c r="NQX386" s="249"/>
      <c r="NQY386" s="249"/>
      <c r="NQZ386" s="249"/>
      <c r="NRA386" s="249"/>
      <c r="NRB386" s="249"/>
      <c r="NRC386" s="249"/>
      <c r="NRD386" s="249"/>
      <c r="NRE386" s="249"/>
      <c r="NRF386" s="249"/>
      <c r="NRG386" s="249"/>
      <c r="NRH386" s="249"/>
      <c r="NRI386" s="249"/>
      <c r="NRJ386" s="249"/>
      <c r="NRK386" s="249"/>
      <c r="NRL386" s="249"/>
      <c r="NRM386" s="249"/>
      <c r="NRN386" s="249"/>
      <c r="NRO386" s="249"/>
      <c r="NRP386" s="249"/>
      <c r="NRQ386" s="249"/>
      <c r="NRR386" s="249"/>
      <c r="NRS386" s="249"/>
      <c r="NRT386" s="249"/>
      <c r="NRU386" s="249"/>
      <c r="NRV386" s="249"/>
      <c r="NRW386" s="249"/>
      <c r="NRX386" s="249"/>
      <c r="NRY386" s="249"/>
      <c r="NRZ386" s="249"/>
      <c r="NSA386" s="249"/>
      <c r="NSB386" s="249"/>
      <c r="NSC386" s="249"/>
      <c r="NSD386" s="249"/>
      <c r="NSE386" s="249"/>
      <c r="NSF386" s="249"/>
      <c r="NSG386" s="249"/>
      <c r="NSH386" s="249"/>
      <c r="NSI386" s="249"/>
      <c r="NSJ386" s="249"/>
      <c r="NSK386" s="249"/>
      <c r="NSL386" s="249"/>
      <c r="NSM386" s="249"/>
      <c r="NSN386" s="249"/>
      <c r="NSO386" s="249"/>
      <c r="NSP386" s="249"/>
      <c r="NSQ386" s="249"/>
      <c r="NSR386" s="249"/>
      <c r="NSS386" s="249"/>
      <c r="NST386" s="249"/>
      <c r="NSU386" s="249"/>
      <c r="NSV386" s="249"/>
      <c r="NSW386" s="249"/>
      <c r="NSX386" s="249"/>
      <c r="NSY386" s="249"/>
      <c r="NSZ386" s="249"/>
      <c r="NTA386" s="249"/>
      <c r="NTB386" s="249"/>
      <c r="NTC386" s="249"/>
      <c r="NTD386" s="249"/>
      <c r="NTE386" s="249"/>
      <c r="NTF386" s="249"/>
      <c r="NTG386" s="249"/>
      <c r="NTH386" s="249"/>
      <c r="NTI386" s="249"/>
      <c r="NTJ386" s="249"/>
      <c r="NTK386" s="249"/>
      <c r="NTL386" s="249"/>
      <c r="NTM386" s="249"/>
      <c r="NTN386" s="249"/>
      <c r="NTO386" s="249"/>
      <c r="NTP386" s="249"/>
      <c r="NTQ386" s="249"/>
      <c r="NTR386" s="249"/>
      <c r="NTS386" s="249"/>
      <c r="NTT386" s="249"/>
      <c r="NTU386" s="249"/>
      <c r="NTV386" s="249"/>
      <c r="NTW386" s="249"/>
      <c r="NTX386" s="249"/>
      <c r="NTY386" s="249"/>
      <c r="NTZ386" s="249"/>
      <c r="NUA386" s="249"/>
      <c r="NUB386" s="249"/>
      <c r="NUC386" s="249"/>
      <c r="NUD386" s="249"/>
      <c r="NUE386" s="249"/>
      <c r="NUF386" s="249"/>
      <c r="NUG386" s="249"/>
      <c r="NUH386" s="249"/>
      <c r="NUI386" s="249"/>
      <c r="NUJ386" s="249"/>
      <c r="NUK386" s="249"/>
      <c r="NUL386" s="249"/>
      <c r="NUM386" s="249"/>
      <c r="NUN386" s="249"/>
      <c r="NUO386" s="249"/>
      <c r="NUP386" s="249"/>
      <c r="NUQ386" s="249"/>
      <c r="NUR386" s="249"/>
      <c r="NUS386" s="249"/>
      <c r="NUT386" s="249"/>
      <c r="NUU386" s="249"/>
      <c r="NUV386" s="249"/>
      <c r="NUW386" s="249"/>
      <c r="NUX386" s="249"/>
      <c r="NUY386" s="249"/>
      <c r="NUZ386" s="249"/>
      <c r="NVA386" s="249"/>
      <c r="NVB386" s="249"/>
      <c r="NVC386" s="249"/>
      <c r="NVD386" s="249"/>
      <c r="NVE386" s="249"/>
      <c r="NVF386" s="249"/>
      <c r="NVG386" s="249"/>
      <c r="NVH386" s="249"/>
      <c r="NVI386" s="249"/>
      <c r="NVJ386" s="249"/>
      <c r="NVK386" s="249"/>
      <c r="NVL386" s="249"/>
      <c r="NVM386" s="249"/>
      <c r="NVN386" s="249"/>
      <c r="NVO386" s="249"/>
      <c r="NVP386" s="249"/>
      <c r="NVQ386" s="249"/>
      <c r="NVR386" s="249"/>
      <c r="NVS386" s="249"/>
      <c r="NVT386" s="249"/>
      <c r="NVU386" s="249"/>
      <c r="NVV386" s="249"/>
      <c r="NVW386" s="249"/>
      <c r="NVX386" s="249"/>
      <c r="NVY386" s="249"/>
      <c r="NVZ386" s="249"/>
      <c r="NWA386" s="249"/>
      <c r="NWB386" s="249"/>
      <c r="NWC386" s="249"/>
      <c r="NWD386" s="249"/>
      <c r="NWE386" s="249"/>
      <c r="NWF386" s="249"/>
      <c r="NWG386" s="249"/>
      <c r="NWH386" s="249"/>
      <c r="NWI386" s="249"/>
      <c r="NWJ386" s="249"/>
      <c r="NWK386" s="249"/>
      <c r="NWL386" s="249"/>
      <c r="NWM386" s="249"/>
      <c r="NWN386" s="249"/>
      <c r="NWO386" s="249"/>
      <c r="NWP386" s="249"/>
      <c r="NWQ386" s="249"/>
      <c r="NWR386" s="249"/>
      <c r="NWS386" s="249"/>
      <c r="NWT386" s="249"/>
      <c r="NWU386" s="249"/>
      <c r="NWV386" s="249"/>
      <c r="NWW386" s="249"/>
      <c r="NWX386" s="249"/>
      <c r="NWY386" s="249"/>
      <c r="NWZ386" s="249"/>
      <c r="NXA386" s="249"/>
      <c r="NXB386" s="249"/>
      <c r="NXC386" s="249"/>
      <c r="NXD386" s="249"/>
      <c r="NXE386" s="249"/>
      <c r="NXF386" s="249"/>
      <c r="NXG386" s="249"/>
      <c r="NXH386" s="249"/>
      <c r="NXI386" s="249"/>
      <c r="NXJ386" s="249"/>
      <c r="NXK386" s="249"/>
      <c r="NXL386" s="249"/>
      <c r="NXM386" s="249"/>
      <c r="NXN386" s="249"/>
      <c r="NXO386" s="249"/>
      <c r="NXP386" s="249"/>
      <c r="NXQ386" s="249"/>
      <c r="NXR386" s="249"/>
      <c r="NXS386" s="249"/>
      <c r="NXT386" s="249"/>
      <c r="NXU386" s="249"/>
      <c r="NXV386" s="249"/>
      <c r="NXW386" s="249"/>
      <c r="NXX386" s="249"/>
      <c r="NXY386" s="249"/>
      <c r="NXZ386" s="249"/>
      <c r="NYA386" s="249"/>
      <c r="NYB386" s="249"/>
      <c r="NYC386" s="249"/>
      <c r="NYD386" s="249"/>
      <c r="NYE386" s="249"/>
      <c r="NYF386" s="249"/>
      <c r="NYG386" s="249"/>
      <c r="NYH386" s="249"/>
      <c r="NYI386" s="249"/>
      <c r="NYJ386" s="249"/>
      <c r="NYK386" s="249"/>
      <c r="NYL386" s="249"/>
      <c r="NYM386" s="249"/>
      <c r="NYN386" s="249"/>
      <c r="NYO386" s="249"/>
      <c r="NYP386" s="249"/>
      <c r="NYQ386" s="249"/>
      <c r="NYR386" s="249"/>
      <c r="NYS386" s="249"/>
      <c r="NYT386" s="249"/>
      <c r="NYU386" s="249"/>
      <c r="NYV386" s="249"/>
      <c r="NYW386" s="249"/>
      <c r="NYX386" s="249"/>
      <c r="NYY386" s="249"/>
      <c r="NYZ386" s="249"/>
      <c r="NZA386" s="249"/>
      <c r="NZB386" s="249"/>
      <c r="NZC386" s="249"/>
      <c r="NZD386" s="249"/>
      <c r="NZE386" s="249"/>
      <c r="NZF386" s="249"/>
      <c r="NZG386" s="249"/>
      <c r="NZH386" s="249"/>
      <c r="NZI386" s="249"/>
      <c r="NZJ386" s="249"/>
      <c r="NZK386" s="249"/>
      <c r="NZL386" s="249"/>
      <c r="NZM386" s="249"/>
      <c r="NZN386" s="249"/>
      <c r="NZO386" s="249"/>
      <c r="NZP386" s="249"/>
      <c r="NZQ386" s="249"/>
      <c r="NZR386" s="249"/>
      <c r="NZS386" s="249"/>
      <c r="NZT386" s="249"/>
      <c r="NZU386" s="249"/>
      <c r="NZV386" s="249"/>
      <c r="NZW386" s="249"/>
      <c r="NZX386" s="249"/>
      <c r="NZY386" s="249"/>
      <c r="NZZ386" s="249"/>
      <c r="OAA386" s="249"/>
      <c r="OAB386" s="249"/>
      <c r="OAC386" s="249"/>
      <c r="OAD386" s="249"/>
      <c r="OAE386" s="249"/>
      <c r="OAF386" s="249"/>
      <c r="OAG386" s="249"/>
      <c r="OAH386" s="249"/>
      <c r="OAI386" s="249"/>
      <c r="OAJ386" s="249"/>
      <c r="OAK386" s="249"/>
      <c r="OAL386" s="249"/>
      <c r="OAM386" s="249"/>
      <c r="OAN386" s="249"/>
      <c r="OAO386" s="249"/>
      <c r="OAP386" s="249"/>
      <c r="OAQ386" s="249"/>
      <c r="OAR386" s="249"/>
      <c r="OAS386" s="249"/>
      <c r="OAT386" s="249"/>
      <c r="OAU386" s="249"/>
      <c r="OAV386" s="249"/>
      <c r="OAW386" s="249"/>
      <c r="OAX386" s="249"/>
      <c r="OAY386" s="249"/>
      <c r="OAZ386" s="249"/>
      <c r="OBA386" s="249"/>
      <c r="OBB386" s="249"/>
      <c r="OBC386" s="249"/>
      <c r="OBD386" s="249"/>
      <c r="OBE386" s="249"/>
      <c r="OBF386" s="249"/>
      <c r="OBG386" s="249"/>
      <c r="OBH386" s="249"/>
      <c r="OBI386" s="249"/>
      <c r="OBJ386" s="249"/>
      <c r="OBK386" s="249"/>
      <c r="OBL386" s="249"/>
      <c r="OBM386" s="249"/>
      <c r="OBN386" s="249"/>
      <c r="OBO386" s="249"/>
      <c r="OBP386" s="249"/>
      <c r="OBQ386" s="249"/>
      <c r="OBR386" s="249"/>
      <c r="OBS386" s="249"/>
      <c r="OBT386" s="249"/>
      <c r="OBU386" s="249"/>
      <c r="OBV386" s="249"/>
      <c r="OBW386" s="249"/>
      <c r="OBX386" s="249"/>
      <c r="OBY386" s="249"/>
      <c r="OBZ386" s="249"/>
      <c r="OCA386" s="249"/>
      <c r="OCB386" s="249"/>
      <c r="OCC386" s="249"/>
      <c r="OCD386" s="249"/>
      <c r="OCE386" s="249"/>
      <c r="OCF386" s="249"/>
      <c r="OCG386" s="249"/>
      <c r="OCH386" s="249"/>
      <c r="OCI386" s="249"/>
      <c r="OCJ386" s="249"/>
      <c r="OCK386" s="249"/>
      <c r="OCL386" s="249"/>
      <c r="OCM386" s="249"/>
      <c r="OCN386" s="249"/>
      <c r="OCO386" s="249"/>
      <c r="OCP386" s="249"/>
      <c r="OCQ386" s="249"/>
      <c r="OCR386" s="249"/>
      <c r="OCS386" s="249"/>
      <c r="OCT386" s="249"/>
      <c r="OCU386" s="249"/>
      <c r="OCV386" s="249"/>
      <c r="OCW386" s="249"/>
      <c r="OCX386" s="249"/>
      <c r="OCY386" s="249"/>
      <c r="OCZ386" s="249"/>
      <c r="ODA386" s="249"/>
      <c r="ODB386" s="249"/>
      <c r="ODC386" s="249"/>
      <c r="ODD386" s="249"/>
      <c r="ODE386" s="249"/>
      <c r="ODF386" s="249"/>
      <c r="ODG386" s="249"/>
      <c r="ODH386" s="249"/>
      <c r="ODI386" s="249"/>
      <c r="ODJ386" s="249"/>
      <c r="ODK386" s="249"/>
      <c r="ODL386" s="249"/>
      <c r="ODM386" s="249"/>
      <c r="ODN386" s="249"/>
      <c r="ODO386" s="249"/>
      <c r="ODP386" s="249"/>
      <c r="ODQ386" s="249"/>
      <c r="ODR386" s="249"/>
      <c r="ODS386" s="249"/>
      <c r="ODT386" s="249"/>
      <c r="ODU386" s="249"/>
      <c r="ODV386" s="249"/>
      <c r="ODW386" s="249"/>
      <c r="ODX386" s="249"/>
      <c r="ODY386" s="249"/>
      <c r="ODZ386" s="249"/>
      <c r="OEA386" s="249"/>
      <c r="OEB386" s="249"/>
      <c r="OEC386" s="249"/>
      <c r="OED386" s="249"/>
      <c r="OEE386" s="249"/>
      <c r="OEF386" s="249"/>
      <c r="OEG386" s="249"/>
      <c r="OEH386" s="249"/>
      <c r="OEI386" s="249"/>
      <c r="OEJ386" s="249"/>
      <c r="OEK386" s="249"/>
      <c r="OEL386" s="249"/>
      <c r="OEM386" s="249"/>
      <c r="OEN386" s="249"/>
      <c r="OEO386" s="249"/>
      <c r="OEP386" s="249"/>
      <c r="OEQ386" s="249"/>
      <c r="OER386" s="249"/>
      <c r="OES386" s="249"/>
      <c r="OET386" s="249"/>
      <c r="OEU386" s="249"/>
      <c r="OEV386" s="249"/>
      <c r="OEW386" s="249"/>
      <c r="OEX386" s="249"/>
      <c r="OEY386" s="249"/>
      <c r="OEZ386" s="249"/>
      <c r="OFA386" s="249"/>
      <c r="OFB386" s="249"/>
      <c r="OFC386" s="249"/>
      <c r="OFD386" s="249"/>
      <c r="OFE386" s="249"/>
      <c r="OFF386" s="249"/>
      <c r="OFG386" s="249"/>
      <c r="OFH386" s="249"/>
      <c r="OFI386" s="249"/>
      <c r="OFJ386" s="249"/>
      <c r="OFK386" s="249"/>
      <c r="OFL386" s="249"/>
      <c r="OFM386" s="249"/>
      <c r="OFN386" s="249"/>
      <c r="OFO386" s="249"/>
      <c r="OFP386" s="249"/>
      <c r="OFQ386" s="249"/>
      <c r="OFR386" s="249"/>
      <c r="OFS386" s="249"/>
      <c r="OFT386" s="249"/>
      <c r="OFU386" s="249"/>
      <c r="OFV386" s="249"/>
      <c r="OFW386" s="249"/>
      <c r="OFX386" s="249"/>
      <c r="OFY386" s="249"/>
      <c r="OFZ386" s="249"/>
      <c r="OGA386" s="249"/>
      <c r="OGB386" s="249"/>
      <c r="OGC386" s="249"/>
      <c r="OGD386" s="249"/>
      <c r="OGE386" s="249"/>
      <c r="OGF386" s="249"/>
      <c r="OGG386" s="249"/>
      <c r="OGH386" s="249"/>
      <c r="OGI386" s="249"/>
      <c r="OGJ386" s="249"/>
      <c r="OGK386" s="249"/>
      <c r="OGL386" s="249"/>
      <c r="OGM386" s="249"/>
      <c r="OGN386" s="249"/>
      <c r="OGO386" s="249"/>
      <c r="OGP386" s="249"/>
      <c r="OGQ386" s="249"/>
      <c r="OGR386" s="249"/>
      <c r="OGS386" s="249"/>
      <c r="OGT386" s="249"/>
      <c r="OGU386" s="249"/>
      <c r="OGV386" s="249"/>
      <c r="OGW386" s="249"/>
      <c r="OGX386" s="249"/>
      <c r="OGY386" s="249"/>
      <c r="OGZ386" s="249"/>
      <c r="OHA386" s="249"/>
      <c r="OHB386" s="249"/>
      <c r="OHC386" s="249"/>
      <c r="OHD386" s="249"/>
      <c r="OHE386" s="249"/>
      <c r="OHF386" s="249"/>
      <c r="OHG386" s="249"/>
      <c r="OHH386" s="249"/>
      <c r="OHI386" s="249"/>
      <c r="OHJ386" s="249"/>
      <c r="OHK386" s="249"/>
      <c r="OHL386" s="249"/>
      <c r="OHM386" s="249"/>
      <c r="OHN386" s="249"/>
      <c r="OHO386" s="249"/>
      <c r="OHP386" s="249"/>
      <c r="OHQ386" s="249"/>
      <c r="OHR386" s="249"/>
      <c r="OHS386" s="249"/>
      <c r="OHT386" s="249"/>
      <c r="OHU386" s="249"/>
      <c r="OHV386" s="249"/>
      <c r="OHW386" s="249"/>
      <c r="OHX386" s="249"/>
      <c r="OHY386" s="249"/>
      <c r="OHZ386" s="249"/>
      <c r="OIA386" s="249"/>
      <c r="OIB386" s="249"/>
      <c r="OIC386" s="249"/>
      <c r="OID386" s="249"/>
      <c r="OIE386" s="249"/>
      <c r="OIF386" s="249"/>
      <c r="OIG386" s="249"/>
      <c r="OIH386" s="249"/>
      <c r="OII386" s="249"/>
      <c r="OIJ386" s="249"/>
      <c r="OIK386" s="249"/>
      <c r="OIL386" s="249"/>
      <c r="OIM386" s="249"/>
      <c r="OIN386" s="249"/>
      <c r="OIO386" s="249"/>
      <c r="OIP386" s="249"/>
      <c r="OIQ386" s="249"/>
      <c r="OIR386" s="249"/>
      <c r="OIS386" s="249"/>
      <c r="OIT386" s="249"/>
      <c r="OIU386" s="249"/>
      <c r="OIV386" s="249"/>
      <c r="OIW386" s="249"/>
      <c r="OIX386" s="249"/>
      <c r="OIY386" s="249"/>
      <c r="OIZ386" s="249"/>
      <c r="OJA386" s="249"/>
      <c r="OJB386" s="249"/>
      <c r="OJC386" s="249"/>
      <c r="OJD386" s="249"/>
      <c r="OJE386" s="249"/>
      <c r="OJF386" s="249"/>
      <c r="OJG386" s="249"/>
      <c r="OJH386" s="249"/>
      <c r="OJI386" s="249"/>
      <c r="OJJ386" s="249"/>
      <c r="OJK386" s="249"/>
      <c r="OJL386" s="249"/>
      <c r="OJM386" s="249"/>
      <c r="OJN386" s="249"/>
      <c r="OJO386" s="249"/>
      <c r="OJP386" s="249"/>
      <c r="OJQ386" s="249"/>
      <c r="OJR386" s="249"/>
      <c r="OJS386" s="249"/>
      <c r="OJT386" s="249"/>
      <c r="OJU386" s="249"/>
      <c r="OJV386" s="249"/>
      <c r="OJW386" s="249"/>
      <c r="OJX386" s="249"/>
      <c r="OJY386" s="249"/>
      <c r="OJZ386" s="249"/>
      <c r="OKA386" s="249"/>
      <c r="OKB386" s="249"/>
      <c r="OKC386" s="249"/>
      <c r="OKD386" s="249"/>
      <c r="OKE386" s="249"/>
      <c r="OKF386" s="249"/>
      <c r="OKG386" s="249"/>
      <c r="OKH386" s="249"/>
      <c r="OKI386" s="249"/>
      <c r="OKJ386" s="249"/>
      <c r="OKK386" s="249"/>
      <c r="OKL386" s="249"/>
      <c r="OKM386" s="249"/>
      <c r="OKN386" s="249"/>
      <c r="OKO386" s="249"/>
      <c r="OKP386" s="249"/>
      <c r="OKQ386" s="249"/>
      <c r="OKR386" s="249"/>
      <c r="OKS386" s="249"/>
      <c r="OKT386" s="249"/>
      <c r="OKU386" s="249"/>
      <c r="OKV386" s="249"/>
      <c r="OKW386" s="249"/>
      <c r="OKX386" s="249"/>
      <c r="OKY386" s="249"/>
      <c r="OKZ386" s="249"/>
      <c r="OLA386" s="249"/>
      <c r="OLB386" s="249"/>
      <c r="OLC386" s="249"/>
      <c r="OLD386" s="249"/>
      <c r="OLE386" s="249"/>
      <c r="OLF386" s="249"/>
      <c r="OLG386" s="249"/>
      <c r="OLH386" s="249"/>
      <c r="OLI386" s="249"/>
      <c r="OLJ386" s="249"/>
      <c r="OLK386" s="249"/>
      <c r="OLL386" s="249"/>
      <c r="OLM386" s="249"/>
      <c r="OLN386" s="249"/>
      <c r="OLO386" s="249"/>
      <c r="OLP386" s="249"/>
      <c r="OLQ386" s="249"/>
      <c r="OLR386" s="249"/>
      <c r="OLS386" s="249"/>
      <c r="OLT386" s="249"/>
      <c r="OLU386" s="249"/>
      <c r="OLV386" s="249"/>
      <c r="OLW386" s="249"/>
      <c r="OLX386" s="249"/>
      <c r="OLY386" s="249"/>
      <c r="OLZ386" s="249"/>
      <c r="OMA386" s="249"/>
      <c r="OMB386" s="249"/>
      <c r="OMC386" s="249"/>
      <c r="OMD386" s="249"/>
      <c r="OME386" s="249"/>
      <c r="OMF386" s="249"/>
      <c r="OMG386" s="249"/>
      <c r="OMH386" s="249"/>
      <c r="OMI386" s="249"/>
      <c r="OMJ386" s="249"/>
      <c r="OMK386" s="249"/>
      <c r="OML386" s="249"/>
      <c r="OMM386" s="249"/>
      <c r="OMN386" s="249"/>
      <c r="OMO386" s="249"/>
      <c r="OMP386" s="249"/>
      <c r="OMQ386" s="249"/>
      <c r="OMR386" s="249"/>
      <c r="OMS386" s="249"/>
      <c r="OMT386" s="249"/>
      <c r="OMU386" s="249"/>
      <c r="OMV386" s="249"/>
      <c r="OMW386" s="249"/>
      <c r="OMX386" s="249"/>
      <c r="OMY386" s="249"/>
      <c r="OMZ386" s="249"/>
      <c r="ONA386" s="249"/>
      <c r="ONB386" s="249"/>
      <c r="ONC386" s="249"/>
      <c r="OND386" s="249"/>
      <c r="ONE386" s="249"/>
      <c r="ONF386" s="249"/>
      <c r="ONG386" s="249"/>
      <c r="ONH386" s="249"/>
      <c r="ONI386" s="249"/>
      <c r="ONJ386" s="249"/>
      <c r="ONK386" s="249"/>
      <c r="ONL386" s="249"/>
      <c r="ONM386" s="249"/>
      <c r="ONN386" s="249"/>
      <c r="ONO386" s="249"/>
      <c r="ONP386" s="249"/>
      <c r="ONQ386" s="249"/>
      <c r="ONR386" s="249"/>
      <c r="ONS386" s="249"/>
      <c r="ONT386" s="249"/>
      <c r="ONU386" s="249"/>
      <c r="ONV386" s="249"/>
      <c r="ONW386" s="249"/>
      <c r="ONX386" s="249"/>
      <c r="ONY386" s="249"/>
      <c r="ONZ386" s="249"/>
      <c r="OOA386" s="249"/>
      <c r="OOB386" s="249"/>
      <c r="OOC386" s="249"/>
      <c r="OOD386" s="249"/>
      <c r="OOE386" s="249"/>
      <c r="OOF386" s="249"/>
      <c r="OOG386" s="249"/>
      <c r="OOH386" s="249"/>
      <c r="OOI386" s="249"/>
      <c r="OOJ386" s="249"/>
      <c r="OOK386" s="249"/>
      <c r="OOL386" s="249"/>
      <c r="OOM386" s="249"/>
      <c r="OON386" s="249"/>
      <c r="OOO386" s="249"/>
      <c r="OOP386" s="249"/>
      <c r="OOQ386" s="249"/>
      <c r="OOR386" s="249"/>
      <c r="OOS386" s="249"/>
      <c r="OOT386" s="249"/>
      <c r="OOU386" s="249"/>
      <c r="OOV386" s="249"/>
      <c r="OOW386" s="249"/>
      <c r="OOX386" s="249"/>
      <c r="OOY386" s="249"/>
      <c r="OOZ386" s="249"/>
      <c r="OPA386" s="249"/>
      <c r="OPB386" s="249"/>
      <c r="OPC386" s="249"/>
      <c r="OPD386" s="249"/>
      <c r="OPE386" s="249"/>
      <c r="OPF386" s="249"/>
      <c r="OPG386" s="249"/>
      <c r="OPH386" s="249"/>
      <c r="OPI386" s="249"/>
      <c r="OPJ386" s="249"/>
      <c r="OPK386" s="249"/>
      <c r="OPL386" s="249"/>
      <c r="OPM386" s="249"/>
      <c r="OPN386" s="249"/>
      <c r="OPO386" s="249"/>
      <c r="OPP386" s="249"/>
      <c r="OPQ386" s="249"/>
      <c r="OPR386" s="249"/>
      <c r="OPS386" s="249"/>
      <c r="OPT386" s="249"/>
      <c r="OPU386" s="249"/>
      <c r="OPV386" s="249"/>
      <c r="OPW386" s="249"/>
      <c r="OPX386" s="249"/>
      <c r="OPY386" s="249"/>
      <c r="OPZ386" s="249"/>
      <c r="OQA386" s="249"/>
      <c r="OQB386" s="249"/>
      <c r="OQC386" s="249"/>
      <c r="OQD386" s="249"/>
      <c r="OQE386" s="249"/>
      <c r="OQF386" s="249"/>
      <c r="OQG386" s="249"/>
      <c r="OQH386" s="249"/>
      <c r="OQI386" s="249"/>
      <c r="OQJ386" s="249"/>
      <c r="OQK386" s="249"/>
      <c r="OQL386" s="249"/>
      <c r="OQM386" s="249"/>
      <c r="OQN386" s="249"/>
      <c r="OQO386" s="249"/>
      <c r="OQP386" s="249"/>
      <c r="OQQ386" s="249"/>
      <c r="OQR386" s="249"/>
      <c r="OQS386" s="249"/>
      <c r="OQT386" s="249"/>
      <c r="OQU386" s="249"/>
      <c r="OQV386" s="249"/>
      <c r="OQW386" s="249"/>
      <c r="OQX386" s="249"/>
      <c r="OQY386" s="249"/>
      <c r="OQZ386" s="249"/>
      <c r="ORA386" s="249"/>
      <c r="ORB386" s="249"/>
      <c r="ORC386" s="249"/>
      <c r="ORD386" s="249"/>
      <c r="ORE386" s="249"/>
      <c r="ORF386" s="249"/>
      <c r="ORG386" s="249"/>
      <c r="ORH386" s="249"/>
      <c r="ORI386" s="249"/>
      <c r="ORJ386" s="249"/>
      <c r="ORK386" s="249"/>
      <c r="ORL386" s="249"/>
      <c r="ORM386" s="249"/>
      <c r="ORN386" s="249"/>
      <c r="ORO386" s="249"/>
      <c r="ORP386" s="249"/>
      <c r="ORQ386" s="249"/>
      <c r="ORR386" s="249"/>
      <c r="ORS386" s="249"/>
      <c r="ORT386" s="249"/>
      <c r="ORU386" s="249"/>
      <c r="ORV386" s="249"/>
      <c r="ORW386" s="249"/>
      <c r="ORX386" s="249"/>
      <c r="ORY386" s="249"/>
      <c r="ORZ386" s="249"/>
      <c r="OSA386" s="249"/>
      <c r="OSB386" s="249"/>
      <c r="OSC386" s="249"/>
      <c r="OSD386" s="249"/>
      <c r="OSE386" s="249"/>
      <c r="OSF386" s="249"/>
      <c r="OSG386" s="249"/>
      <c r="OSH386" s="249"/>
      <c r="OSI386" s="249"/>
      <c r="OSJ386" s="249"/>
      <c r="OSK386" s="249"/>
      <c r="OSL386" s="249"/>
      <c r="OSM386" s="249"/>
      <c r="OSN386" s="249"/>
      <c r="OSO386" s="249"/>
      <c r="OSP386" s="249"/>
      <c r="OSQ386" s="249"/>
      <c r="OSR386" s="249"/>
      <c r="OSS386" s="249"/>
      <c r="OST386" s="249"/>
      <c r="OSU386" s="249"/>
      <c r="OSV386" s="249"/>
      <c r="OSW386" s="249"/>
      <c r="OSX386" s="249"/>
      <c r="OSY386" s="249"/>
      <c r="OSZ386" s="249"/>
      <c r="OTA386" s="249"/>
      <c r="OTB386" s="249"/>
      <c r="OTC386" s="249"/>
      <c r="OTD386" s="249"/>
      <c r="OTE386" s="249"/>
      <c r="OTF386" s="249"/>
      <c r="OTG386" s="249"/>
      <c r="OTH386" s="249"/>
      <c r="OTI386" s="249"/>
      <c r="OTJ386" s="249"/>
      <c r="OTK386" s="249"/>
      <c r="OTL386" s="249"/>
      <c r="OTM386" s="249"/>
      <c r="OTN386" s="249"/>
      <c r="OTO386" s="249"/>
      <c r="OTP386" s="249"/>
      <c r="OTQ386" s="249"/>
      <c r="OTR386" s="249"/>
      <c r="OTS386" s="249"/>
      <c r="OTT386" s="249"/>
      <c r="OTU386" s="249"/>
      <c r="OTV386" s="249"/>
      <c r="OTW386" s="249"/>
      <c r="OTX386" s="249"/>
      <c r="OTY386" s="249"/>
      <c r="OTZ386" s="249"/>
      <c r="OUA386" s="249"/>
      <c r="OUB386" s="249"/>
      <c r="OUC386" s="249"/>
      <c r="OUD386" s="249"/>
      <c r="OUE386" s="249"/>
      <c r="OUF386" s="249"/>
      <c r="OUG386" s="249"/>
      <c r="OUH386" s="249"/>
      <c r="OUI386" s="249"/>
      <c r="OUJ386" s="249"/>
      <c r="OUK386" s="249"/>
      <c r="OUL386" s="249"/>
      <c r="OUM386" s="249"/>
      <c r="OUN386" s="249"/>
      <c r="OUO386" s="249"/>
      <c r="OUP386" s="249"/>
      <c r="OUQ386" s="249"/>
      <c r="OUR386" s="249"/>
      <c r="OUS386" s="249"/>
      <c r="OUT386" s="249"/>
      <c r="OUU386" s="249"/>
      <c r="OUV386" s="249"/>
      <c r="OUW386" s="249"/>
      <c r="OUX386" s="249"/>
      <c r="OUY386" s="249"/>
      <c r="OUZ386" s="249"/>
      <c r="OVA386" s="249"/>
      <c r="OVB386" s="249"/>
      <c r="OVC386" s="249"/>
      <c r="OVD386" s="249"/>
      <c r="OVE386" s="249"/>
      <c r="OVF386" s="249"/>
      <c r="OVG386" s="249"/>
      <c r="OVH386" s="249"/>
      <c r="OVI386" s="249"/>
      <c r="OVJ386" s="249"/>
      <c r="OVK386" s="249"/>
      <c r="OVL386" s="249"/>
      <c r="OVM386" s="249"/>
      <c r="OVN386" s="249"/>
      <c r="OVO386" s="249"/>
      <c r="OVP386" s="249"/>
      <c r="OVQ386" s="249"/>
      <c r="OVR386" s="249"/>
      <c r="OVS386" s="249"/>
      <c r="OVT386" s="249"/>
      <c r="OVU386" s="249"/>
      <c r="OVV386" s="249"/>
      <c r="OVW386" s="249"/>
      <c r="OVX386" s="249"/>
      <c r="OVY386" s="249"/>
      <c r="OVZ386" s="249"/>
      <c r="OWA386" s="249"/>
      <c r="OWB386" s="249"/>
      <c r="OWC386" s="249"/>
      <c r="OWD386" s="249"/>
      <c r="OWE386" s="249"/>
      <c r="OWF386" s="249"/>
      <c r="OWG386" s="249"/>
      <c r="OWH386" s="249"/>
      <c r="OWI386" s="249"/>
      <c r="OWJ386" s="249"/>
      <c r="OWK386" s="249"/>
      <c r="OWL386" s="249"/>
      <c r="OWM386" s="249"/>
      <c r="OWN386" s="249"/>
      <c r="OWO386" s="249"/>
      <c r="OWP386" s="249"/>
      <c r="OWQ386" s="249"/>
      <c r="OWR386" s="249"/>
      <c r="OWS386" s="249"/>
      <c r="OWT386" s="249"/>
      <c r="OWU386" s="249"/>
      <c r="OWV386" s="249"/>
      <c r="OWW386" s="249"/>
      <c r="OWX386" s="249"/>
      <c r="OWY386" s="249"/>
      <c r="OWZ386" s="249"/>
      <c r="OXA386" s="249"/>
      <c r="OXB386" s="249"/>
      <c r="OXC386" s="249"/>
      <c r="OXD386" s="249"/>
      <c r="OXE386" s="249"/>
      <c r="OXF386" s="249"/>
      <c r="OXG386" s="249"/>
      <c r="OXH386" s="249"/>
      <c r="OXI386" s="249"/>
      <c r="OXJ386" s="249"/>
      <c r="OXK386" s="249"/>
      <c r="OXL386" s="249"/>
      <c r="OXM386" s="249"/>
      <c r="OXN386" s="249"/>
      <c r="OXO386" s="249"/>
      <c r="OXP386" s="249"/>
      <c r="OXQ386" s="249"/>
      <c r="OXR386" s="249"/>
      <c r="OXS386" s="249"/>
      <c r="OXT386" s="249"/>
      <c r="OXU386" s="249"/>
      <c r="OXV386" s="249"/>
      <c r="OXW386" s="249"/>
      <c r="OXX386" s="249"/>
      <c r="OXY386" s="249"/>
      <c r="OXZ386" s="249"/>
      <c r="OYA386" s="249"/>
      <c r="OYB386" s="249"/>
      <c r="OYC386" s="249"/>
      <c r="OYD386" s="249"/>
      <c r="OYE386" s="249"/>
      <c r="OYF386" s="249"/>
      <c r="OYG386" s="249"/>
      <c r="OYH386" s="249"/>
      <c r="OYI386" s="249"/>
      <c r="OYJ386" s="249"/>
      <c r="OYK386" s="249"/>
      <c r="OYL386" s="249"/>
      <c r="OYM386" s="249"/>
      <c r="OYN386" s="249"/>
      <c r="OYO386" s="249"/>
      <c r="OYP386" s="249"/>
      <c r="OYQ386" s="249"/>
      <c r="OYR386" s="249"/>
      <c r="OYS386" s="249"/>
      <c r="OYT386" s="249"/>
      <c r="OYU386" s="249"/>
      <c r="OYV386" s="249"/>
      <c r="OYW386" s="249"/>
      <c r="OYX386" s="249"/>
      <c r="OYY386" s="249"/>
      <c r="OYZ386" s="249"/>
      <c r="OZA386" s="249"/>
      <c r="OZB386" s="249"/>
      <c r="OZC386" s="249"/>
      <c r="OZD386" s="249"/>
      <c r="OZE386" s="249"/>
      <c r="OZF386" s="249"/>
      <c r="OZG386" s="249"/>
      <c r="OZH386" s="249"/>
      <c r="OZI386" s="249"/>
      <c r="OZJ386" s="249"/>
      <c r="OZK386" s="249"/>
      <c r="OZL386" s="249"/>
      <c r="OZM386" s="249"/>
      <c r="OZN386" s="249"/>
      <c r="OZO386" s="249"/>
      <c r="OZP386" s="249"/>
      <c r="OZQ386" s="249"/>
      <c r="OZR386" s="249"/>
      <c r="OZS386" s="249"/>
      <c r="OZT386" s="249"/>
      <c r="OZU386" s="249"/>
      <c r="OZV386" s="249"/>
      <c r="OZW386" s="249"/>
      <c r="OZX386" s="249"/>
      <c r="OZY386" s="249"/>
      <c r="OZZ386" s="249"/>
      <c r="PAA386" s="249"/>
      <c r="PAB386" s="249"/>
      <c r="PAC386" s="249"/>
      <c r="PAD386" s="249"/>
      <c r="PAE386" s="249"/>
      <c r="PAF386" s="249"/>
      <c r="PAG386" s="249"/>
      <c r="PAH386" s="249"/>
      <c r="PAI386" s="249"/>
      <c r="PAJ386" s="249"/>
      <c r="PAK386" s="249"/>
      <c r="PAL386" s="249"/>
      <c r="PAM386" s="249"/>
      <c r="PAN386" s="249"/>
      <c r="PAO386" s="249"/>
      <c r="PAP386" s="249"/>
      <c r="PAQ386" s="249"/>
      <c r="PAR386" s="249"/>
      <c r="PAS386" s="249"/>
      <c r="PAT386" s="249"/>
      <c r="PAU386" s="249"/>
      <c r="PAV386" s="249"/>
      <c r="PAW386" s="249"/>
      <c r="PAX386" s="249"/>
      <c r="PAY386" s="249"/>
      <c r="PAZ386" s="249"/>
      <c r="PBA386" s="249"/>
      <c r="PBB386" s="249"/>
      <c r="PBC386" s="249"/>
      <c r="PBD386" s="249"/>
      <c r="PBE386" s="249"/>
      <c r="PBF386" s="249"/>
      <c r="PBG386" s="249"/>
      <c r="PBH386" s="249"/>
      <c r="PBI386" s="249"/>
      <c r="PBJ386" s="249"/>
      <c r="PBK386" s="249"/>
      <c r="PBL386" s="249"/>
      <c r="PBM386" s="249"/>
      <c r="PBN386" s="249"/>
      <c r="PBO386" s="249"/>
      <c r="PBP386" s="249"/>
      <c r="PBQ386" s="249"/>
      <c r="PBR386" s="249"/>
      <c r="PBS386" s="249"/>
      <c r="PBT386" s="249"/>
      <c r="PBU386" s="249"/>
      <c r="PBV386" s="249"/>
      <c r="PBW386" s="249"/>
      <c r="PBX386" s="249"/>
      <c r="PBY386" s="249"/>
      <c r="PBZ386" s="249"/>
      <c r="PCA386" s="249"/>
      <c r="PCB386" s="249"/>
      <c r="PCC386" s="249"/>
      <c r="PCD386" s="249"/>
      <c r="PCE386" s="249"/>
      <c r="PCF386" s="249"/>
      <c r="PCG386" s="249"/>
      <c r="PCH386" s="249"/>
      <c r="PCI386" s="249"/>
      <c r="PCJ386" s="249"/>
      <c r="PCK386" s="249"/>
      <c r="PCL386" s="249"/>
      <c r="PCM386" s="249"/>
      <c r="PCN386" s="249"/>
      <c r="PCO386" s="249"/>
      <c r="PCP386" s="249"/>
      <c r="PCQ386" s="249"/>
      <c r="PCR386" s="249"/>
      <c r="PCS386" s="249"/>
      <c r="PCT386" s="249"/>
      <c r="PCU386" s="249"/>
      <c r="PCV386" s="249"/>
      <c r="PCW386" s="249"/>
      <c r="PCX386" s="249"/>
      <c r="PCY386" s="249"/>
      <c r="PCZ386" s="249"/>
      <c r="PDA386" s="249"/>
      <c r="PDB386" s="249"/>
      <c r="PDC386" s="249"/>
      <c r="PDD386" s="249"/>
      <c r="PDE386" s="249"/>
      <c r="PDF386" s="249"/>
      <c r="PDG386" s="249"/>
      <c r="PDH386" s="249"/>
      <c r="PDI386" s="249"/>
      <c r="PDJ386" s="249"/>
      <c r="PDK386" s="249"/>
      <c r="PDL386" s="249"/>
      <c r="PDM386" s="249"/>
      <c r="PDN386" s="249"/>
      <c r="PDO386" s="249"/>
      <c r="PDP386" s="249"/>
      <c r="PDQ386" s="249"/>
      <c r="PDR386" s="249"/>
      <c r="PDS386" s="249"/>
      <c r="PDT386" s="249"/>
      <c r="PDU386" s="249"/>
      <c r="PDV386" s="249"/>
      <c r="PDW386" s="249"/>
      <c r="PDX386" s="249"/>
      <c r="PDY386" s="249"/>
      <c r="PDZ386" s="249"/>
      <c r="PEA386" s="249"/>
      <c r="PEB386" s="249"/>
      <c r="PEC386" s="249"/>
      <c r="PED386" s="249"/>
      <c r="PEE386" s="249"/>
      <c r="PEF386" s="249"/>
      <c r="PEG386" s="249"/>
      <c r="PEH386" s="249"/>
      <c r="PEI386" s="249"/>
      <c r="PEJ386" s="249"/>
      <c r="PEK386" s="249"/>
      <c r="PEL386" s="249"/>
      <c r="PEM386" s="249"/>
      <c r="PEN386" s="249"/>
      <c r="PEO386" s="249"/>
      <c r="PEP386" s="249"/>
      <c r="PEQ386" s="249"/>
      <c r="PER386" s="249"/>
      <c r="PES386" s="249"/>
      <c r="PET386" s="249"/>
      <c r="PEU386" s="249"/>
      <c r="PEV386" s="249"/>
      <c r="PEW386" s="249"/>
      <c r="PEX386" s="249"/>
      <c r="PEY386" s="249"/>
      <c r="PEZ386" s="249"/>
      <c r="PFA386" s="249"/>
      <c r="PFB386" s="249"/>
      <c r="PFC386" s="249"/>
      <c r="PFD386" s="249"/>
      <c r="PFE386" s="249"/>
      <c r="PFF386" s="249"/>
      <c r="PFG386" s="249"/>
      <c r="PFH386" s="249"/>
      <c r="PFI386" s="249"/>
      <c r="PFJ386" s="249"/>
      <c r="PFK386" s="249"/>
      <c r="PFL386" s="249"/>
      <c r="PFM386" s="249"/>
      <c r="PFN386" s="249"/>
      <c r="PFO386" s="249"/>
      <c r="PFP386" s="249"/>
      <c r="PFQ386" s="249"/>
      <c r="PFR386" s="249"/>
      <c r="PFS386" s="249"/>
      <c r="PFT386" s="249"/>
      <c r="PFU386" s="249"/>
      <c r="PFV386" s="249"/>
      <c r="PFW386" s="249"/>
      <c r="PFX386" s="249"/>
      <c r="PFY386" s="249"/>
      <c r="PFZ386" s="249"/>
      <c r="PGA386" s="249"/>
      <c r="PGB386" s="249"/>
      <c r="PGC386" s="249"/>
      <c r="PGD386" s="249"/>
      <c r="PGE386" s="249"/>
      <c r="PGF386" s="249"/>
      <c r="PGG386" s="249"/>
      <c r="PGH386" s="249"/>
      <c r="PGI386" s="249"/>
      <c r="PGJ386" s="249"/>
      <c r="PGK386" s="249"/>
      <c r="PGL386" s="249"/>
      <c r="PGM386" s="249"/>
      <c r="PGN386" s="249"/>
      <c r="PGO386" s="249"/>
      <c r="PGP386" s="249"/>
      <c r="PGQ386" s="249"/>
      <c r="PGR386" s="249"/>
      <c r="PGS386" s="249"/>
      <c r="PGT386" s="249"/>
      <c r="PGU386" s="249"/>
      <c r="PGV386" s="249"/>
      <c r="PGW386" s="249"/>
      <c r="PGX386" s="249"/>
      <c r="PGY386" s="249"/>
      <c r="PGZ386" s="249"/>
      <c r="PHA386" s="249"/>
      <c r="PHB386" s="249"/>
      <c r="PHC386" s="249"/>
      <c r="PHD386" s="249"/>
      <c r="PHE386" s="249"/>
      <c r="PHF386" s="249"/>
      <c r="PHG386" s="249"/>
      <c r="PHH386" s="249"/>
      <c r="PHI386" s="249"/>
      <c r="PHJ386" s="249"/>
      <c r="PHK386" s="249"/>
      <c r="PHL386" s="249"/>
      <c r="PHM386" s="249"/>
      <c r="PHN386" s="249"/>
      <c r="PHO386" s="249"/>
      <c r="PHP386" s="249"/>
      <c r="PHQ386" s="249"/>
      <c r="PHR386" s="249"/>
      <c r="PHS386" s="249"/>
      <c r="PHT386" s="249"/>
      <c r="PHU386" s="249"/>
      <c r="PHV386" s="249"/>
      <c r="PHW386" s="249"/>
      <c r="PHX386" s="249"/>
      <c r="PHY386" s="249"/>
      <c r="PHZ386" s="249"/>
      <c r="PIA386" s="249"/>
      <c r="PIB386" s="249"/>
      <c r="PIC386" s="249"/>
      <c r="PID386" s="249"/>
      <c r="PIE386" s="249"/>
      <c r="PIF386" s="249"/>
      <c r="PIG386" s="249"/>
      <c r="PIH386" s="249"/>
      <c r="PII386" s="249"/>
      <c r="PIJ386" s="249"/>
      <c r="PIK386" s="249"/>
      <c r="PIL386" s="249"/>
      <c r="PIM386" s="249"/>
      <c r="PIN386" s="249"/>
      <c r="PIO386" s="249"/>
      <c r="PIP386" s="249"/>
      <c r="PIQ386" s="249"/>
      <c r="PIR386" s="249"/>
      <c r="PIS386" s="249"/>
      <c r="PIT386" s="249"/>
      <c r="PIU386" s="249"/>
      <c r="PIV386" s="249"/>
      <c r="PIW386" s="249"/>
      <c r="PIX386" s="249"/>
      <c r="PIY386" s="249"/>
      <c r="PIZ386" s="249"/>
      <c r="PJA386" s="249"/>
      <c r="PJB386" s="249"/>
      <c r="PJC386" s="249"/>
      <c r="PJD386" s="249"/>
      <c r="PJE386" s="249"/>
      <c r="PJF386" s="249"/>
      <c r="PJG386" s="249"/>
      <c r="PJH386" s="249"/>
      <c r="PJI386" s="249"/>
      <c r="PJJ386" s="249"/>
      <c r="PJK386" s="249"/>
      <c r="PJL386" s="249"/>
      <c r="PJM386" s="249"/>
      <c r="PJN386" s="249"/>
      <c r="PJO386" s="249"/>
      <c r="PJP386" s="249"/>
      <c r="PJQ386" s="249"/>
      <c r="PJR386" s="249"/>
      <c r="PJS386" s="249"/>
      <c r="PJT386" s="249"/>
      <c r="PJU386" s="249"/>
      <c r="PJV386" s="249"/>
      <c r="PJW386" s="249"/>
      <c r="PJX386" s="249"/>
      <c r="PJY386" s="249"/>
      <c r="PJZ386" s="249"/>
      <c r="PKA386" s="249"/>
      <c r="PKB386" s="249"/>
      <c r="PKC386" s="249"/>
      <c r="PKD386" s="249"/>
      <c r="PKE386" s="249"/>
      <c r="PKF386" s="249"/>
      <c r="PKG386" s="249"/>
      <c r="PKH386" s="249"/>
      <c r="PKI386" s="249"/>
      <c r="PKJ386" s="249"/>
      <c r="PKK386" s="249"/>
      <c r="PKL386" s="249"/>
      <c r="PKM386" s="249"/>
      <c r="PKN386" s="249"/>
      <c r="PKO386" s="249"/>
      <c r="PKP386" s="249"/>
      <c r="PKQ386" s="249"/>
      <c r="PKR386" s="249"/>
      <c r="PKS386" s="249"/>
      <c r="PKT386" s="249"/>
      <c r="PKU386" s="249"/>
      <c r="PKV386" s="249"/>
      <c r="PKW386" s="249"/>
      <c r="PKX386" s="249"/>
      <c r="PKY386" s="249"/>
      <c r="PKZ386" s="249"/>
      <c r="PLA386" s="249"/>
      <c r="PLB386" s="249"/>
      <c r="PLC386" s="249"/>
      <c r="PLD386" s="249"/>
      <c r="PLE386" s="249"/>
      <c r="PLF386" s="249"/>
      <c r="PLG386" s="249"/>
      <c r="PLH386" s="249"/>
      <c r="PLI386" s="249"/>
      <c r="PLJ386" s="249"/>
      <c r="PLK386" s="249"/>
      <c r="PLL386" s="249"/>
      <c r="PLM386" s="249"/>
      <c r="PLN386" s="249"/>
      <c r="PLO386" s="249"/>
      <c r="PLP386" s="249"/>
      <c r="PLQ386" s="249"/>
      <c r="PLR386" s="249"/>
      <c r="PLS386" s="249"/>
      <c r="PLT386" s="249"/>
      <c r="PLU386" s="249"/>
      <c r="PLV386" s="249"/>
      <c r="PLW386" s="249"/>
      <c r="PLX386" s="249"/>
      <c r="PLY386" s="249"/>
      <c r="PLZ386" s="249"/>
      <c r="PMA386" s="249"/>
      <c r="PMB386" s="249"/>
      <c r="PMC386" s="249"/>
      <c r="PMD386" s="249"/>
      <c r="PME386" s="249"/>
      <c r="PMF386" s="249"/>
      <c r="PMG386" s="249"/>
      <c r="PMH386" s="249"/>
      <c r="PMI386" s="249"/>
      <c r="PMJ386" s="249"/>
      <c r="PMK386" s="249"/>
      <c r="PML386" s="249"/>
      <c r="PMM386" s="249"/>
      <c r="PMN386" s="249"/>
      <c r="PMO386" s="249"/>
      <c r="PMP386" s="249"/>
      <c r="PMQ386" s="249"/>
      <c r="PMR386" s="249"/>
      <c r="PMS386" s="249"/>
      <c r="PMT386" s="249"/>
      <c r="PMU386" s="249"/>
      <c r="PMV386" s="249"/>
      <c r="PMW386" s="249"/>
      <c r="PMX386" s="249"/>
      <c r="PMY386" s="249"/>
      <c r="PMZ386" s="249"/>
      <c r="PNA386" s="249"/>
      <c r="PNB386" s="249"/>
      <c r="PNC386" s="249"/>
      <c r="PND386" s="249"/>
      <c r="PNE386" s="249"/>
      <c r="PNF386" s="249"/>
      <c r="PNG386" s="249"/>
      <c r="PNH386" s="249"/>
      <c r="PNI386" s="249"/>
      <c r="PNJ386" s="249"/>
      <c r="PNK386" s="249"/>
      <c r="PNL386" s="249"/>
      <c r="PNM386" s="249"/>
      <c r="PNN386" s="249"/>
      <c r="PNO386" s="249"/>
      <c r="PNP386" s="249"/>
      <c r="PNQ386" s="249"/>
      <c r="PNR386" s="249"/>
      <c r="PNS386" s="249"/>
      <c r="PNT386" s="249"/>
      <c r="PNU386" s="249"/>
      <c r="PNV386" s="249"/>
      <c r="PNW386" s="249"/>
      <c r="PNX386" s="249"/>
      <c r="PNY386" s="249"/>
      <c r="PNZ386" s="249"/>
      <c r="POA386" s="249"/>
      <c r="POB386" s="249"/>
      <c r="POC386" s="249"/>
      <c r="POD386" s="249"/>
      <c r="POE386" s="249"/>
      <c r="POF386" s="249"/>
      <c r="POG386" s="249"/>
      <c r="POH386" s="249"/>
      <c r="POI386" s="249"/>
      <c r="POJ386" s="249"/>
      <c r="POK386" s="249"/>
      <c r="POL386" s="249"/>
      <c r="POM386" s="249"/>
      <c r="PON386" s="249"/>
      <c r="POO386" s="249"/>
      <c r="POP386" s="249"/>
      <c r="POQ386" s="249"/>
      <c r="POR386" s="249"/>
      <c r="POS386" s="249"/>
      <c r="POT386" s="249"/>
      <c r="POU386" s="249"/>
      <c r="POV386" s="249"/>
      <c r="POW386" s="249"/>
      <c r="POX386" s="249"/>
      <c r="POY386" s="249"/>
      <c r="POZ386" s="249"/>
      <c r="PPA386" s="249"/>
      <c r="PPB386" s="249"/>
      <c r="PPC386" s="249"/>
      <c r="PPD386" s="249"/>
      <c r="PPE386" s="249"/>
      <c r="PPF386" s="249"/>
      <c r="PPG386" s="249"/>
      <c r="PPH386" s="249"/>
      <c r="PPI386" s="249"/>
      <c r="PPJ386" s="249"/>
      <c r="PPK386" s="249"/>
      <c r="PPL386" s="249"/>
      <c r="PPM386" s="249"/>
      <c r="PPN386" s="249"/>
      <c r="PPO386" s="249"/>
      <c r="PPP386" s="249"/>
      <c r="PPQ386" s="249"/>
      <c r="PPR386" s="249"/>
      <c r="PPS386" s="249"/>
      <c r="PPT386" s="249"/>
      <c r="PPU386" s="249"/>
      <c r="PPV386" s="249"/>
      <c r="PPW386" s="249"/>
      <c r="PPX386" s="249"/>
      <c r="PPY386" s="249"/>
      <c r="PPZ386" s="249"/>
      <c r="PQA386" s="249"/>
      <c r="PQB386" s="249"/>
      <c r="PQC386" s="249"/>
      <c r="PQD386" s="249"/>
      <c r="PQE386" s="249"/>
      <c r="PQF386" s="249"/>
      <c r="PQG386" s="249"/>
      <c r="PQH386" s="249"/>
      <c r="PQI386" s="249"/>
      <c r="PQJ386" s="249"/>
      <c r="PQK386" s="249"/>
      <c r="PQL386" s="249"/>
      <c r="PQM386" s="249"/>
      <c r="PQN386" s="249"/>
      <c r="PQO386" s="249"/>
      <c r="PQP386" s="249"/>
      <c r="PQQ386" s="249"/>
      <c r="PQR386" s="249"/>
      <c r="PQS386" s="249"/>
      <c r="PQT386" s="249"/>
      <c r="PQU386" s="249"/>
      <c r="PQV386" s="249"/>
      <c r="PQW386" s="249"/>
      <c r="PQX386" s="249"/>
      <c r="PQY386" s="249"/>
      <c r="PQZ386" s="249"/>
      <c r="PRA386" s="249"/>
      <c r="PRB386" s="249"/>
      <c r="PRC386" s="249"/>
      <c r="PRD386" s="249"/>
      <c r="PRE386" s="249"/>
      <c r="PRF386" s="249"/>
      <c r="PRG386" s="249"/>
      <c r="PRH386" s="249"/>
      <c r="PRI386" s="249"/>
      <c r="PRJ386" s="249"/>
      <c r="PRK386" s="249"/>
      <c r="PRL386" s="249"/>
      <c r="PRM386" s="249"/>
      <c r="PRN386" s="249"/>
      <c r="PRO386" s="249"/>
      <c r="PRP386" s="249"/>
      <c r="PRQ386" s="249"/>
      <c r="PRR386" s="249"/>
      <c r="PRS386" s="249"/>
      <c r="PRT386" s="249"/>
      <c r="PRU386" s="249"/>
      <c r="PRV386" s="249"/>
      <c r="PRW386" s="249"/>
      <c r="PRX386" s="249"/>
      <c r="PRY386" s="249"/>
      <c r="PRZ386" s="249"/>
      <c r="PSA386" s="249"/>
      <c r="PSB386" s="249"/>
      <c r="PSC386" s="249"/>
      <c r="PSD386" s="249"/>
      <c r="PSE386" s="249"/>
      <c r="PSF386" s="249"/>
      <c r="PSG386" s="249"/>
      <c r="PSH386" s="249"/>
      <c r="PSI386" s="249"/>
      <c r="PSJ386" s="249"/>
      <c r="PSK386" s="249"/>
      <c r="PSL386" s="249"/>
      <c r="PSM386" s="249"/>
      <c r="PSN386" s="249"/>
      <c r="PSO386" s="249"/>
      <c r="PSP386" s="249"/>
      <c r="PSQ386" s="249"/>
      <c r="PSR386" s="249"/>
      <c r="PSS386" s="249"/>
      <c r="PST386" s="249"/>
      <c r="PSU386" s="249"/>
      <c r="PSV386" s="249"/>
      <c r="PSW386" s="249"/>
      <c r="PSX386" s="249"/>
      <c r="PSY386" s="249"/>
      <c r="PSZ386" s="249"/>
      <c r="PTA386" s="249"/>
      <c r="PTB386" s="249"/>
      <c r="PTC386" s="249"/>
      <c r="PTD386" s="249"/>
      <c r="PTE386" s="249"/>
      <c r="PTF386" s="249"/>
      <c r="PTG386" s="249"/>
      <c r="PTH386" s="249"/>
      <c r="PTI386" s="249"/>
      <c r="PTJ386" s="249"/>
      <c r="PTK386" s="249"/>
      <c r="PTL386" s="249"/>
      <c r="PTM386" s="249"/>
      <c r="PTN386" s="249"/>
      <c r="PTO386" s="249"/>
      <c r="PTP386" s="249"/>
      <c r="PTQ386" s="249"/>
      <c r="PTR386" s="249"/>
      <c r="PTS386" s="249"/>
      <c r="PTT386" s="249"/>
      <c r="PTU386" s="249"/>
      <c r="PTV386" s="249"/>
      <c r="PTW386" s="249"/>
      <c r="PTX386" s="249"/>
      <c r="PTY386" s="249"/>
      <c r="PTZ386" s="249"/>
      <c r="PUA386" s="249"/>
      <c r="PUB386" s="249"/>
      <c r="PUC386" s="249"/>
      <c r="PUD386" s="249"/>
      <c r="PUE386" s="249"/>
      <c r="PUF386" s="249"/>
      <c r="PUG386" s="249"/>
      <c r="PUH386" s="249"/>
      <c r="PUI386" s="249"/>
      <c r="PUJ386" s="249"/>
      <c r="PUK386" s="249"/>
      <c r="PUL386" s="249"/>
      <c r="PUM386" s="249"/>
      <c r="PUN386" s="249"/>
      <c r="PUO386" s="249"/>
      <c r="PUP386" s="249"/>
      <c r="PUQ386" s="249"/>
      <c r="PUR386" s="249"/>
      <c r="PUS386" s="249"/>
      <c r="PUT386" s="249"/>
      <c r="PUU386" s="249"/>
      <c r="PUV386" s="249"/>
      <c r="PUW386" s="249"/>
      <c r="PUX386" s="249"/>
      <c r="PUY386" s="249"/>
      <c r="PUZ386" s="249"/>
      <c r="PVA386" s="249"/>
      <c r="PVB386" s="249"/>
      <c r="PVC386" s="249"/>
      <c r="PVD386" s="249"/>
      <c r="PVE386" s="249"/>
      <c r="PVF386" s="249"/>
      <c r="PVG386" s="249"/>
      <c r="PVH386" s="249"/>
      <c r="PVI386" s="249"/>
      <c r="PVJ386" s="249"/>
      <c r="PVK386" s="249"/>
      <c r="PVL386" s="249"/>
      <c r="PVM386" s="249"/>
      <c r="PVN386" s="249"/>
      <c r="PVO386" s="249"/>
      <c r="PVP386" s="249"/>
      <c r="PVQ386" s="249"/>
      <c r="PVR386" s="249"/>
      <c r="PVS386" s="249"/>
      <c r="PVT386" s="249"/>
      <c r="PVU386" s="249"/>
      <c r="PVV386" s="249"/>
      <c r="PVW386" s="249"/>
      <c r="PVX386" s="249"/>
      <c r="PVY386" s="249"/>
      <c r="PVZ386" s="249"/>
      <c r="PWA386" s="249"/>
      <c r="PWB386" s="249"/>
      <c r="PWC386" s="249"/>
      <c r="PWD386" s="249"/>
      <c r="PWE386" s="249"/>
      <c r="PWF386" s="249"/>
      <c r="PWG386" s="249"/>
      <c r="PWH386" s="249"/>
      <c r="PWI386" s="249"/>
      <c r="PWJ386" s="249"/>
      <c r="PWK386" s="249"/>
      <c r="PWL386" s="249"/>
      <c r="PWM386" s="249"/>
      <c r="PWN386" s="249"/>
      <c r="PWO386" s="249"/>
      <c r="PWP386" s="249"/>
      <c r="PWQ386" s="249"/>
      <c r="PWR386" s="249"/>
      <c r="PWS386" s="249"/>
      <c r="PWT386" s="249"/>
      <c r="PWU386" s="249"/>
      <c r="PWV386" s="249"/>
      <c r="PWW386" s="249"/>
      <c r="PWX386" s="249"/>
      <c r="PWY386" s="249"/>
      <c r="PWZ386" s="249"/>
      <c r="PXA386" s="249"/>
      <c r="PXB386" s="249"/>
      <c r="PXC386" s="249"/>
      <c r="PXD386" s="249"/>
      <c r="PXE386" s="249"/>
      <c r="PXF386" s="249"/>
      <c r="PXG386" s="249"/>
      <c r="PXH386" s="249"/>
      <c r="PXI386" s="249"/>
      <c r="PXJ386" s="249"/>
      <c r="PXK386" s="249"/>
      <c r="PXL386" s="249"/>
      <c r="PXM386" s="249"/>
      <c r="PXN386" s="249"/>
      <c r="PXO386" s="249"/>
      <c r="PXP386" s="249"/>
      <c r="PXQ386" s="249"/>
      <c r="PXR386" s="249"/>
      <c r="PXS386" s="249"/>
      <c r="PXT386" s="249"/>
      <c r="PXU386" s="249"/>
      <c r="PXV386" s="249"/>
      <c r="PXW386" s="249"/>
      <c r="PXX386" s="249"/>
      <c r="PXY386" s="249"/>
      <c r="PXZ386" s="249"/>
      <c r="PYA386" s="249"/>
      <c r="PYB386" s="249"/>
      <c r="PYC386" s="249"/>
      <c r="PYD386" s="249"/>
      <c r="PYE386" s="249"/>
      <c r="PYF386" s="249"/>
      <c r="PYG386" s="249"/>
      <c r="PYH386" s="249"/>
      <c r="PYI386" s="249"/>
      <c r="PYJ386" s="249"/>
      <c r="PYK386" s="249"/>
      <c r="PYL386" s="249"/>
      <c r="PYM386" s="249"/>
      <c r="PYN386" s="249"/>
      <c r="PYO386" s="249"/>
      <c r="PYP386" s="249"/>
      <c r="PYQ386" s="249"/>
      <c r="PYR386" s="249"/>
      <c r="PYS386" s="249"/>
      <c r="PYT386" s="249"/>
      <c r="PYU386" s="249"/>
      <c r="PYV386" s="249"/>
      <c r="PYW386" s="249"/>
      <c r="PYX386" s="249"/>
      <c r="PYY386" s="249"/>
      <c r="PYZ386" s="249"/>
      <c r="PZA386" s="249"/>
      <c r="PZB386" s="249"/>
      <c r="PZC386" s="249"/>
      <c r="PZD386" s="249"/>
      <c r="PZE386" s="249"/>
      <c r="PZF386" s="249"/>
      <c r="PZG386" s="249"/>
      <c r="PZH386" s="249"/>
      <c r="PZI386" s="249"/>
      <c r="PZJ386" s="249"/>
      <c r="PZK386" s="249"/>
      <c r="PZL386" s="249"/>
      <c r="PZM386" s="249"/>
      <c r="PZN386" s="249"/>
      <c r="PZO386" s="249"/>
      <c r="PZP386" s="249"/>
      <c r="PZQ386" s="249"/>
      <c r="PZR386" s="249"/>
      <c r="PZS386" s="249"/>
      <c r="PZT386" s="249"/>
      <c r="PZU386" s="249"/>
      <c r="PZV386" s="249"/>
      <c r="PZW386" s="249"/>
      <c r="PZX386" s="249"/>
      <c r="PZY386" s="249"/>
      <c r="PZZ386" s="249"/>
      <c r="QAA386" s="249"/>
      <c r="QAB386" s="249"/>
      <c r="QAC386" s="249"/>
      <c r="QAD386" s="249"/>
      <c r="QAE386" s="249"/>
      <c r="QAF386" s="249"/>
      <c r="QAG386" s="249"/>
      <c r="QAH386" s="249"/>
      <c r="QAI386" s="249"/>
      <c r="QAJ386" s="249"/>
      <c r="QAK386" s="249"/>
      <c r="QAL386" s="249"/>
      <c r="QAM386" s="249"/>
      <c r="QAN386" s="249"/>
      <c r="QAO386" s="249"/>
      <c r="QAP386" s="249"/>
      <c r="QAQ386" s="249"/>
      <c r="QAR386" s="249"/>
      <c r="QAS386" s="249"/>
      <c r="QAT386" s="249"/>
      <c r="QAU386" s="249"/>
      <c r="QAV386" s="249"/>
      <c r="QAW386" s="249"/>
      <c r="QAX386" s="249"/>
      <c r="QAY386" s="249"/>
      <c r="QAZ386" s="249"/>
      <c r="QBA386" s="249"/>
      <c r="QBB386" s="249"/>
      <c r="QBC386" s="249"/>
      <c r="QBD386" s="249"/>
      <c r="QBE386" s="249"/>
      <c r="QBF386" s="249"/>
      <c r="QBG386" s="249"/>
      <c r="QBH386" s="249"/>
      <c r="QBI386" s="249"/>
      <c r="QBJ386" s="249"/>
      <c r="QBK386" s="249"/>
      <c r="QBL386" s="249"/>
      <c r="QBM386" s="249"/>
      <c r="QBN386" s="249"/>
      <c r="QBO386" s="249"/>
      <c r="QBP386" s="249"/>
      <c r="QBQ386" s="249"/>
      <c r="QBR386" s="249"/>
      <c r="QBS386" s="249"/>
      <c r="QBT386" s="249"/>
      <c r="QBU386" s="249"/>
      <c r="QBV386" s="249"/>
      <c r="QBW386" s="249"/>
      <c r="QBX386" s="249"/>
      <c r="QBY386" s="249"/>
      <c r="QBZ386" s="249"/>
      <c r="QCA386" s="249"/>
      <c r="QCB386" s="249"/>
      <c r="QCC386" s="249"/>
      <c r="QCD386" s="249"/>
      <c r="QCE386" s="249"/>
      <c r="QCF386" s="249"/>
      <c r="QCG386" s="249"/>
      <c r="QCH386" s="249"/>
      <c r="QCI386" s="249"/>
      <c r="QCJ386" s="249"/>
      <c r="QCK386" s="249"/>
      <c r="QCL386" s="249"/>
      <c r="QCM386" s="249"/>
      <c r="QCN386" s="249"/>
      <c r="QCO386" s="249"/>
      <c r="QCP386" s="249"/>
      <c r="QCQ386" s="249"/>
      <c r="QCR386" s="249"/>
      <c r="QCS386" s="249"/>
      <c r="QCT386" s="249"/>
      <c r="QCU386" s="249"/>
      <c r="QCV386" s="249"/>
      <c r="QCW386" s="249"/>
      <c r="QCX386" s="249"/>
      <c r="QCY386" s="249"/>
      <c r="QCZ386" s="249"/>
      <c r="QDA386" s="249"/>
      <c r="QDB386" s="249"/>
      <c r="QDC386" s="249"/>
      <c r="QDD386" s="249"/>
      <c r="QDE386" s="249"/>
      <c r="QDF386" s="249"/>
      <c r="QDG386" s="249"/>
      <c r="QDH386" s="249"/>
      <c r="QDI386" s="249"/>
      <c r="QDJ386" s="249"/>
      <c r="QDK386" s="249"/>
      <c r="QDL386" s="249"/>
      <c r="QDM386" s="249"/>
      <c r="QDN386" s="249"/>
      <c r="QDO386" s="249"/>
      <c r="QDP386" s="249"/>
      <c r="QDQ386" s="249"/>
      <c r="QDR386" s="249"/>
      <c r="QDS386" s="249"/>
      <c r="QDT386" s="249"/>
      <c r="QDU386" s="249"/>
      <c r="QDV386" s="249"/>
      <c r="QDW386" s="249"/>
      <c r="QDX386" s="249"/>
      <c r="QDY386" s="249"/>
      <c r="QDZ386" s="249"/>
      <c r="QEA386" s="249"/>
      <c r="QEB386" s="249"/>
      <c r="QEC386" s="249"/>
      <c r="QED386" s="249"/>
      <c r="QEE386" s="249"/>
      <c r="QEF386" s="249"/>
      <c r="QEG386" s="249"/>
      <c r="QEH386" s="249"/>
      <c r="QEI386" s="249"/>
      <c r="QEJ386" s="249"/>
      <c r="QEK386" s="249"/>
      <c r="QEL386" s="249"/>
      <c r="QEM386" s="249"/>
      <c r="QEN386" s="249"/>
      <c r="QEO386" s="249"/>
      <c r="QEP386" s="249"/>
      <c r="QEQ386" s="249"/>
      <c r="QER386" s="249"/>
      <c r="QES386" s="249"/>
      <c r="QET386" s="249"/>
      <c r="QEU386" s="249"/>
      <c r="QEV386" s="249"/>
      <c r="QEW386" s="249"/>
      <c r="QEX386" s="249"/>
      <c r="QEY386" s="249"/>
      <c r="QEZ386" s="249"/>
      <c r="QFA386" s="249"/>
      <c r="QFB386" s="249"/>
      <c r="QFC386" s="249"/>
      <c r="QFD386" s="249"/>
      <c r="QFE386" s="249"/>
      <c r="QFF386" s="249"/>
      <c r="QFG386" s="249"/>
      <c r="QFH386" s="249"/>
      <c r="QFI386" s="249"/>
      <c r="QFJ386" s="249"/>
      <c r="QFK386" s="249"/>
      <c r="QFL386" s="249"/>
      <c r="QFM386" s="249"/>
      <c r="QFN386" s="249"/>
      <c r="QFO386" s="249"/>
      <c r="QFP386" s="249"/>
      <c r="QFQ386" s="249"/>
      <c r="QFR386" s="249"/>
      <c r="QFS386" s="249"/>
      <c r="QFT386" s="249"/>
      <c r="QFU386" s="249"/>
      <c r="QFV386" s="249"/>
      <c r="QFW386" s="249"/>
      <c r="QFX386" s="249"/>
      <c r="QFY386" s="249"/>
      <c r="QFZ386" s="249"/>
      <c r="QGA386" s="249"/>
      <c r="QGB386" s="249"/>
      <c r="QGC386" s="249"/>
      <c r="QGD386" s="249"/>
      <c r="QGE386" s="249"/>
      <c r="QGF386" s="249"/>
      <c r="QGG386" s="249"/>
      <c r="QGH386" s="249"/>
      <c r="QGI386" s="249"/>
      <c r="QGJ386" s="249"/>
      <c r="QGK386" s="249"/>
      <c r="QGL386" s="249"/>
      <c r="QGM386" s="249"/>
      <c r="QGN386" s="249"/>
      <c r="QGO386" s="249"/>
      <c r="QGP386" s="249"/>
      <c r="QGQ386" s="249"/>
      <c r="QGR386" s="249"/>
      <c r="QGS386" s="249"/>
      <c r="QGT386" s="249"/>
      <c r="QGU386" s="249"/>
      <c r="QGV386" s="249"/>
      <c r="QGW386" s="249"/>
      <c r="QGX386" s="249"/>
      <c r="QGY386" s="249"/>
      <c r="QGZ386" s="249"/>
      <c r="QHA386" s="249"/>
      <c r="QHB386" s="249"/>
      <c r="QHC386" s="249"/>
      <c r="QHD386" s="249"/>
      <c r="QHE386" s="249"/>
      <c r="QHF386" s="249"/>
      <c r="QHG386" s="249"/>
      <c r="QHH386" s="249"/>
      <c r="QHI386" s="249"/>
      <c r="QHJ386" s="249"/>
      <c r="QHK386" s="249"/>
      <c r="QHL386" s="249"/>
      <c r="QHM386" s="249"/>
      <c r="QHN386" s="249"/>
      <c r="QHO386" s="249"/>
      <c r="QHP386" s="249"/>
      <c r="QHQ386" s="249"/>
      <c r="QHR386" s="249"/>
      <c r="QHS386" s="249"/>
      <c r="QHT386" s="249"/>
      <c r="QHU386" s="249"/>
      <c r="QHV386" s="249"/>
      <c r="QHW386" s="249"/>
      <c r="QHX386" s="249"/>
      <c r="QHY386" s="249"/>
      <c r="QHZ386" s="249"/>
      <c r="QIA386" s="249"/>
      <c r="QIB386" s="249"/>
      <c r="QIC386" s="249"/>
      <c r="QID386" s="249"/>
      <c r="QIE386" s="249"/>
      <c r="QIF386" s="249"/>
      <c r="QIG386" s="249"/>
      <c r="QIH386" s="249"/>
      <c r="QII386" s="249"/>
      <c r="QIJ386" s="249"/>
      <c r="QIK386" s="249"/>
      <c r="QIL386" s="249"/>
      <c r="QIM386" s="249"/>
      <c r="QIN386" s="249"/>
      <c r="QIO386" s="249"/>
      <c r="QIP386" s="249"/>
      <c r="QIQ386" s="249"/>
      <c r="QIR386" s="249"/>
      <c r="QIS386" s="249"/>
      <c r="QIT386" s="249"/>
      <c r="QIU386" s="249"/>
      <c r="QIV386" s="249"/>
      <c r="QIW386" s="249"/>
      <c r="QIX386" s="249"/>
      <c r="QIY386" s="249"/>
      <c r="QIZ386" s="249"/>
      <c r="QJA386" s="249"/>
      <c r="QJB386" s="249"/>
      <c r="QJC386" s="249"/>
      <c r="QJD386" s="249"/>
      <c r="QJE386" s="249"/>
      <c r="QJF386" s="249"/>
      <c r="QJG386" s="249"/>
      <c r="QJH386" s="249"/>
      <c r="QJI386" s="249"/>
      <c r="QJJ386" s="249"/>
      <c r="QJK386" s="249"/>
      <c r="QJL386" s="249"/>
      <c r="QJM386" s="249"/>
      <c r="QJN386" s="249"/>
      <c r="QJO386" s="249"/>
      <c r="QJP386" s="249"/>
      <c r="QJQ386" s="249"/>
      <c r="QJR386" s="249"/>
      <c r="QJS386" s="249"/>
      <c r="QJT386" s="249"/>
      <c r="QJU386" s="249"/>
      <c r="QJV386" s="249"/>
      <c r="QJW386" s="249"/>
      <c r="QJX386" s="249"/>
      <c r="QJY386" s="249"/>
      <c r="QJZ386" s="249"/>
      <c r="QKA386" s="249"/>
      <c r="QKB386" s="249"/>
      <c r="QKC386" s="249"/>
      <c r="QKD386" s="249"/>
      <c r="QKE386" s="249"/>
      <c r="QKF386" s="249"/>
      <c r="QKG386" s="249"/>
      <c r="QKH386" s="249"/>
      <c r="QKI386" s="249"/>
      <c r="QKJ386" s="249"/>
      <c r="QKK386" s="249"/>
      <c r="QKL386" s="249"/>
      <c r="QKM386" s="249"/>
      <c r="QKN386" s="249"/>
      <c r="QKO386" s="249"/>
      <c r="QKP386" s="249"/>
      <c r="QKQ386" s="249"/>
      <c r="QKR386" s="249"/>
      <c r="QKS386" s="249"/>
      <c r="QKT386" s="249"/>
      <c r="QKU386" s="249"/>
      <c r="QKV386" s="249"/>
      <c r="QKW386" s="249"/>
      <c r="QKX386" s="249"/>
      <c r="QKY386" s="249"/>
      <c r="QKZ386" s="249"/>
      <c r="QLA386" s="249"/>
      <c r="QLB386" s="249"/>
      <c r="QLC386" s="249"/>
      <c r="QLD386" s="249"/>
      <c r="QLE386" s="249"/>
      <c r="QLF386" s="249"/>
      <c r="QLG386" s="249"/>
      <c r="QLH386" s="249"/>
      <c r="QLI386" s="249"/>
      <c r="QLJ386" s="249"/>
      <c r="QLK386" s="249"/>
      <c r="QLL386" s="249"/>
      <c r="QLM386" s="249"/>
      <c r="QLN386" s="249"/>
      <c r="QLO386" s="249"/>
      <c r="QLP386" s="249"/>
      <c r="QLQ386" s="249"/>
      <c r="QLR386" s="249"/>
      <c r="QLS386" s="249"/>
      <c r="QLT386" s="249"/>
      <c r="QLU386" s="249"/>
      <c r="QLV386" s="249"/>
      <c r="QLW386" s="249"/>
      <c r="QLX386" s="249"/>
      <c r="QLY386" s="249"/>
      <c r="QLZ386" s="249"/>
      <c r="QMA386" s="249"/>
      <c r="QMB386" s="249"/>
      <c r="QMC386" s="249"/>
      <c r="QMD386" s="249"/>
      <c r="QME386" s="249"/>
      <c r="QMF386" s="249"/>
      <c r="QMG386" s="249"/>
      <c r="QMH386" s="249"/>
      <c r="QMI386" s="249"/>
      <c r="QMJ386" s="249"/>
      <c r="QMK386" s="249"/>
      <c r="QML386" s="249"/>
      <c r="QMM386" s="249"/>
      <c r="QMN386" s="249"/>
      <c r="QMO386" s="249"/>
      <c r="QMP386" s="249"/>
      <c r="QMQ386" s="249"/>
      <c r="QMR386" s="249"/>
      <c r="QMS386" s="249"/>
      <c r="QMT386" s="249"/>
      <c r="QMU386" s="249"/>
      <c r="QMV386" s="249"/>
      <c r="QMW386" s="249"/>
      <c r="QMX386" s="249"/>
      <c r="QMY386" s="249"/>
      <c r="QMZ386" s="249"/>
      <c r="QNA386" s="249"/>
      <c r="QNB386" s="249"/>
      <c r="QNC386" s="249"/>
      <c r="QND386" s="249"/>
      <c r="QNE386" s="249"/>
      <c r="QNF386" s="249"/>
      <c r="QNG386" s="249"/>
      <c r="QNH386" s="249"/>
      <c r="QNI386" s="249"/>
      <c r="QNJ386" s="249"/>
      <c r="QNK386" s="249"/>
      <c r="QNL386" s="249"/>
      <c r="QNM386" s="249"/>
      <c r="QNN386" s="249"/>
      <c r="QNO386" s="249"/>
      <c r="QNP386" s="249"/>
      <c r="QNQ386" s="249"/>
      <c r="QNR386" s="249"/>
      <c r="QNS386" s="249"/>
      <c r="QNT386" s="249"/>
      <c r="QNU386" s="249"/>
      <c r="QNV386" s="249"/>
      <c r="QNW386" s="249"/>
      <c r="QNX386" s="249"/>
      <c r="QNY386" s="249"/>
      <c r="QNZ386" s="249"/>
      <c r="QOA386" s="249"/>
      <c r="QOB386" s="249"/>
      <c r="QOC386" s="249"/>
      <c r="QOD386" s="249"/>
      <c r="QOE386" s="249"/>
      <c r="QOF386" s="249"/>
      <c r="QOG386" s="249"/>
      <c r="QOH386" s="249"/>
      <c r="QOI386" s="249"/>
      <c r="QOJ386" s="249"/>
      <c r="QOK386" s="249"/>
      <c r="QOL386" s="249"/>
      <c r="QOM386" s="249"/>
      <c r="QON386" s="249"/>
      <c r="QOO386" s="249"/>
      <c r="QOP386" s="249"/>
      <c r="QOQ386" s="249"/>
      <c r="QOR386" s="249"/>
      <c r="QOS386" s="249"/>
      <c r="QOT386" s="249"/>
      <c r="QOU386" s="249"/>
      <c r="QOV386" s="249"/>
      <c r="QOW386" s="249"/>
      <c r="QOX386" s="249"/>
      <c r="QOY386" s="249"/>
      <c r="QOZ386" s="249"/>
      <c r="QPA386" s="249"/>
      <c r="QPB386" s="249"/>
      <c r="QPC386" s="249"/>
      <c r="QPD386" s="249"/>
      <c r="QPE386" s="249"/>
      <c r="QPF386" s="249"/>
      <c r="QPG386" s="249"/>
      <c r="QPH386" s="249"/>
      <c r="QPI386" s="249"/>
      <c r="QPJ386" s="249"/>
      <c r="QPK386" s="249"/>
      <c r="QPL386" s="249"/>
      <c r="QPM386" s="249"/>
      <c r="QPN386" s="249"/>
      <c r="QPO386" s="249"/>
      <c r="QPP386" s="249"/>
      <c r="QPQ386" s="249"/>
      <c r="QPR386" s="249"/>
      <c r="QPS386" s="249"/>
      <c r="QPT386" s="249"/>
      <c r="QPU386" s="249"/>
      <c r="QPV386" s="249"/>
      <c r="QPW386" s="249"/>
      <c r="QPX386" s="249"/>
      <c r="QPY386" s="249"/>
      <c r="QPZ386" s="249"/>
      <c r="QQA386" s="249"/>
      <c r="QQB386" s="249"/>
      <c r="QQC386" s="249"/>
      <c r="QQD386" s="249"/>
      <c r="QQE386" s="249"/>
      <c r="QQF386" s="249"/>
      <c r="QQG386" s="249"/>
      <c r="QQH386" s="249"/>
      <c r="QQI386" s="249"/>
      <c r="QQJ386" s="249"/>
      <c r="QQK386" s="249"/>
      <c r="QQL386" s="249"/>
      <c r="QQM386" s="249"/>
      <c r="QQN386" s="249"/>
      <c r="QQO386" s="249"/>
      <c r="QQP386" s="249"/>
      <c r="QQQ386" s="249"/>
      <c r="QQR386" s="249"/>
      <c r="QQS386" s="249"/>
      <c r="QQT386" s="249"/>
      <c r="QQU386" s="249"/>
      <c r="QQV386" s="249"/>
      <c r="QQW386" s="249"/>
      <c r="QQX386" s="249"/>
      <c r="QQY386" s="249"/>
      <c r="QQZ386" s="249"/>
      <c r="QRA386" s="249"/>
      <c r="QRB386" s="249"/>
      <c r="QRC386" s="249"/>
      <c r="QRD386" s="249"/>
      <c r="QRE386" s="249"/>
      <c r="QRF386" s="249"/>
      <c r="QRG386" s="249"/>
      <c r="QRH386" s="249"/>
      <c r="QRI386" s="249"/>
      <c r="QRJ386" s="249"/>
      <c r="QRK386" s="249"/>
      <c r="QRL386" s="249"/>
      <c r="QRM386" s="249"/>
      <c r="QRN386" s="249"/>
      <c r="QRO386" s="249"/>
      <c r="QRP386" s="249"/>
      <c r="QRQ386" s="249"/>
      <c r="QRR386" s="249"/>
      <c r="QRS386" s="249"/>
      <c r="QRT386" s="249"/>
      <c r="QRU386" s="249"/>
      <c r="QRV386" s="249"/>
      <c r="QRW386" s="249"/>
      <c r="QRX386" s="249"/>
      <c r="QRY386" s="249"/>
      <c r="QRZ386" s="249"/>
      <c r="QSA386" s="249"/>
      <c r="QSB386" s="249"/>
      <c r="QSC386" s="249"/>
      <c r="QSD386" s="249"/>
      <c r="QSE386" s="249"/>
      <c r="QSF386" s="249"/>
      <c r="QSG386" s="249"/>
      <c r="QSH386" s="249"/>
      <c r="QSI386" s="249"/>
      <c r="QSJ386" s="249"/>
      <c r="QSK386" s="249"/>
      <c r="QSL386" s="249"/>
      <c r="QSM386" s="249"/>
      <c r="QSN386" s="249"/>
      <c r="QSO386" s="249"/>
      <c r="QSP386" s="249"/>
      <c r="QSQ386" s="249"/>
      <c r="QSR386" s="249"/>
      <c r="QSS386" s="249"/>
      <c r="QST386" s="249"/>
      <c r="QSU386" s="249"/>
      <c r="QSV386" s="249"/>
      <c r="QSW386" s="249"/>
      <c r="QSX386" s="249"/>
      <c r="QSY386" s="249"/>
      <c r="QSZ386" s="249"/>
      <c r="QTA386" s="249"/>
      <c r="QTB386" s="249"/>
      <c r="QTC386" s="249"/>
      <c r="QTD386" s="249"/>
      <c r="QTE386" s="249"/>
      <c r="QTF386" s="249"/>
      <c r="QTG386" s="249"/>
      <c r="QTH386" s="249"/>
      <c r="QTI386" s="249"/>
      <c r="QTJ386" s="249"/>
      <c r="QTK386" s="249"/>
      <c r="QTL386" s="249"/>
      <c r="QTM386" s="249"/>
      <c r="QTN386" s="249"/>
      <c r="QTO386" s="249"/>
      <c r="QTP386" s="249"/>
      <c r="QTQ386" s="249"/>
      <c r="QTR386" s="249"/>
      <c r="QTS386" s="249"/>
      <c r="QTT386" s="249"/>
      <c r="QTU386" s="249"/>
      <c r="QTV386" s="249"/>
      <c r="QTW386" s="249"/>
      <c r="QTX386" s="249"/>
      <c r="QTY386" s="249"/>
      <c r="QTZ386" s="249"/>
      <c r="QUA386" s="249"/>
      <c r="QUB386" s="249"/>
      <c r="QUC386" s="249"/>
      <c r="QUD386" s="249"/>
      <c r="QUE386" s="249"/>
      <c r="QUF386" s="249"/>
      <c r="QUG386" s="249"/>
      <c r="QUH386" s="249"/>
      <c r="QUI386" s="249"/>
      <c r="QUJ386" s="249"/>
      <c r="QUK386" s="249"/>
      <c r="QUL386" s="249"/>
      <c r="QUM386" s="249"/>
      <c r="QUN386" s="249"/>
      <c r="QUO386" s="249"/>
      <c r="QUP386" s="249"/>
      <c r="QUQ386" s="249"/>
      <c r="QUR386" s="249"/>
      <c r="QUS386" s="249"/>
      <c r="QUT386" s="249"/>
      <c r="QUU386" s="249"/>
      <c r="QUV386" s="249"/>
      <c r="QUW386" s="249"/>
      <c r="QUX386" s="249"/>
      <c r="QUY386" s="249"/>
      <c r="QUZ386" s="249"/>
      <c r="QVA386" s="249"/>
      <c r="QVB386" s="249"/>
      <c r="QVC386" s="249"/>
      <c r="QVD386" s="249"/>
      <c r="QVE386" s="249"/>
      <c r="QVF386" s="249"/>
      <c r="QVG386" s="249"/>
      <c r="QVH386" s="249"/>
      <c r="QVI386" s="249"/>
      <c r="QVJ386" s="249"/>
      <c r="QVK386" s="249"/>
      <c r="QVL386" s="249"/>
      <c r="QVM386" s="249"/>
      <c r="QVN386" s="249"/>
      <c r="QVO386" s="249"/>
      <c r="QVP386" s="249"/>
      <c r="QVQ386" s="249"/>
      <c r="QVR386" s="249"/>
      <c r="QVS386" s="249"/>
      <c r="QVT386" s="249"/>
      <c r="QVU386" s="249"/>
      <c r="QVV386" s="249"/>
      <c r="QVW386" s="249"/>
      <c r="QVX386" s="249"/>
      <c r="QVY386" s="249"/>
      <c r="QVZ386" s="249"/>
      <c r="QWA386" s="249"/>
      <c r="QWB386" s="249"/>
      <c r="QWC386" s="249"/>
      <c r="QWD386" s="249"/>
      <c r="QWE386" s="249"/>
      <c r="QWF386" s="249"/>
      <c r="QWG386" s="249"/>
      <c r="QWH386" s="249"/>
      <c r="QWI386" s="249"/>
      <c r="QWJ386" s="249"/>
      <c r="QWK386" s="249"/>
      <c r="QWL386" s="249"/>
      <c r="QWM386" s="249"/>
      <c r="QWN386" s="249"/>
      <c r="QWO386" s="249"/>
      <c r="QWP386" s="249"/>
      <c r="QWQ386" s="249"/>
      <c r="QWR386" s="249"/>
      <c r="QWS386" s="249"/>
      <c r="QWT386" s="249"/>
      <c r="QWU386" s="249"/>
      <c r="QWV386" s="249"/>
      <c r="QWW386" s="249"/>
      <c r="QWX386" s="249"/>
      <c r="QWY386" s="249"/>
      <c r="QWZ386" s="249"/>
      <c r="QXA386" s="249"/>
      <c r="QXB386" s="249"/>
      <c r="QXC386" s="249"/>
      <c r="QXD386" s="249"/>
      <c r="QXE386" s="249"/>
      <c r="QXF386" s="249"/>
      <c r="QXG386" s="249"/>
      <c r="QXH386" s="249"/>
      <c r="QXI386" s="249"/>
      <c r="QXJ386" s="249"/>
      <c r="QXK386" s="249"/>
      <c r="QXL386" s="249"/>
      <c r="QXM386" s="249"/>
      <c r="QXN386" s="249"/>
      <c r="QXO386" s="249"/>
      <c r="QXP386" s="249"/>
      <c r="QXQ386" s="249"/>
      <c r="QXR386" s="249"/>
      <c r="QXS386" s="249"/>
      <c r="QXT386" s="249"/>
      <c r="QXU386" s="249"/>
      <c r="QXV386" s="249"/>
      <c r="QXW386" s="249"/>
      <c r="QXX386" s="249"/>
      <c r="QXY386" s="249"/>
      <c r="QXZ386" s="249"/>
      <c r="QYA386" s="249"/>
      <c r="QYB386" s="249"/>
      <c r="QYC386" s="249"/>
      <c r="QYD386" s="249"/>
      <c r="QYE386" s="249"/>
      <c r="QYF386" s="249"/>
      <c r="QYG386" s="249"/>
      <c r="QYH386" s="249"/>
      <c r="QYI386" s="249"/>
      <c r="QYJ386" s="249"/>
      <c r="QYK386" s="249"/>
      <c r="QYL386" s="249"/>
      <c r="QYM386" s="249"/>
      <c r="QYN386" s="249"/>
      <c r="QYO386" s="249"/>
      <c r="QYP386" s="249"/>
      <c r="QYQ386" s="249"/>
      <c r="QYR386" s="249"/>
      <c r="QYS386" s="249"/>
      <c r="QYT386" s="249"/>
      <c r="QYU386" s="249"/>
      <c r="QYV386" s="249"/>
      <c r="QYW386" s="249"/>
      <c r="QYX386" s="249"/>
      <c r="QYY386" s="249"/>
      <c r="QYZ386" s="249"/>
      <c r="QZA386" s="249"/>
      <c r="QZB386" s="249"/>
      <c r="QZC386" s="249"/>
      <c r="QZD386" s="249"/>
      <c r="QZE386" s="249"/>
      <c r="QZF386" s="249"/>
      <c r="QZG386" s="249"/>
      <c r="QZH386" s="249"/>
      <c r="QZI386" s="249"/>
      <c r="QZJ386" s="249"/>
      <c r="QZK386" s="249"/>
      <c r="QZL386" s="249"/>
      <c r="QZM386" s="249"/>
      <c r="QZN386" s="249"/>
      <c r="QZO386" s="249"/>
      <c r="QZP386" s="249"/>
      <c r="QZQ386" s="249"/>
      <c r="QZR386" s="249"/>
      <c r="QZS386" s="249"/>
      <c r="QZT386" s="249"/>
      <c r="QZU386" s="249"/>
      <c r="QZV386" s="249"/>
      <c r="QZW386" s="249"/>
      <c r="QZX386" s="249"/>
      <c r="QZY386" s="249"/>
      <c r="QZZ386" s="249"/>
      <c r="RAA386" s="249"/>
      <c r="RAB386" s="249"/>
      <c r="RAC386" s="249"/>
      <c r="RAD386" s="249"/>
      <c r="RAE386" s="249"/>
      <c r="RAF386" s="249"/>
      <c r="RAG386" s="249"/>
      <c r="RAH386" s="249"/>
      <c r="RAI386" s="249"/>
      <c r="RAJ386" s="249"/>
      <c r="RAK386" s="249"/>
      <c r="RAL386" s="249"/>
      <c r="RAM386" s="249"/>
      <c r="RAN386" s="249"/>
      <c r="RAO386" s="249"/>
      <c r="RAP386" s="249"/>
      <c r="RAQ386" s="249"/>
      <c r="RAR386" s="249"/>
      <c r="RAS386" s="249"/>
      <c r="RAT386" s="249"/>
      <c r="RAU386" s="249"/>
      <c r="RAV386" s="249"/>
      <c r="RAW386" s="249"/>
      <c r="RAX386" s="249"/>
      <c r="RAY386" s="249"/>
      <c r="RAZ386" s="249"/>
      <c r="RBA386" s="249"/>
      <c r="RBB386" s="249"/>
      <c r="RBC386" s="249"/>
      <c r="RBD386" s="249"/>
      <c r="RBE386" s="249"/>
      <c r="RBF386" s="249"/>
      <c r="RBG386" s="249"/>
      <c r="RBH386" s="249"/>
      <c r="RBI386" s="249"/>
      <c r="RBJ386" s="249"/>
      <c r="RBK386" s="249"/>
      <c r="RBL386" s="249"/>
      <c r="RBM386" s="249"/>
      <c r="RBN386" s="249"/>
      <c r="RBO386" s="249"/>
      <c r="RBP386" s="249"/>
      <c r="RBQ386" s="249"/>
      <c r="RBR386" s="249"/>
      <c r="RBS386" s="249"/>
      <c r="RBT386" s="249"/>
      <c r="RBU386" s="249"/>
      <c r="RBV386" s="249"/>
      <c r="RBW386" s="249"/>
      <c r="RBX386" s="249"/>
      <c r="RBY386" s="249"/>
      <c r="RBZ386" s="249"/>
      <c r="RCA386" s="249"/>
      <c r="RCB386" s="249"/>
      <c r="RCC386" s="249"/>
      <c r="RCD386" s="249"/>
      <c r="RCE386" s="249"/>
      <c r="RCF386" s="249"/>
      <c r="RCG386" s="249"/>
      <c r="RCH386" s="249"/>
      <c r="RCI386" s="249"/>
      <c r="RCJ386" s="249"/>
      <c r="RCK386" s="249"/>
      <c r="RCL386" s="249"/>
      <c r="RCM386" s="249"/>
      <c r="RCN386" s="249"/>
      <c r="RCO386" s="249"/>
      <c r="RCP386" s="249"/>
      <c r="RCQ386" s="249"/>
      <c r="RCR386" s="249"/>
      <c r="RCS386" s="249"/>
      <c r="RCT386" s="249"/>
      <c r="RCU386" s="249"/>
      <c r="RCV386" s="249"/>
      <c r="RCW386" s="249"/>
      <c r="RCX386" s="249"/>
      <c r="RCY386" s="249"/>
      <c r="RCZ386" s="249"/>
      <c r="RDA386" s="249"/>
      <c r="RDB386" s="249"/>
      <c r="RDC386" s="249"/>
      <c r="RDD386" s="249"/>
      <c r="RDE386" s="249"/>
      <c r="RDF386" s="249"/>
      <c r="RDG386" s="249"/>
      <c r="RDH386" s="249"/>
      <c r="RDI386" s="249"/>
      <c r="RDJ386" s="249"/>
      <c r="RDK386" s="249"/>
      <c r="RDL386" s="249"/>
      <c r="RDM386" s="249"/>
      <c r="RDN386" s="249"/>
      <c r="RDO386" s="249"/>
      <c r="RDP386" s="249"/>
      <c r="RDQ386" s="249"/>
      <c r="RDR386" s="249"/>
      <c r="RDS386" s="249"/>
      <c r="RDT386" s="249"/>
      <c r="RDU386" s="249"/>
      <c r="RDV386" s="249"/>
      <c r="RDW386" s="249"/>
      <c r="RDX386" s="249"/>
      <c r="RDY386" s="249"/>
      <c r="RDZ386" s="249"/>
      <c r="REA386" s="249"/>
      <c r="REB386" s="249"/>
      <c r="REC386" s="249"/>
      <c r="RED386" s="249"/>
      <c r="REE386" s="249"/>
      <c r="REF386" s="249"/>
      <c r="REG386" s="249"/>
      <c r="REH386" s="249"/>
      <c r="REI386" s="249"/>
      <c r="REJ386" s="249"/>
      <c r="REK386" s="249"/>
      <c r="REL386" s="249"/>
      <c r="REM386" s="249"/>
      <c r="REN386" s="249"/>
      <c r="REO386" s="249"/>
      <c r="REP386" s="249"/>
      <c r="REQ386" s="249"/>
      <c r="RER386" s="249"/>
      <c r="RES386" s="249"/>
      <c r="RET386" s="249"/>
      <c r="REU386" s="249"/>
      <c r="REV386" s="249"/>
      <c r="REW386" s="249"/>
      <c r="REX386" s="249"/>
      <c r="REY386" s="249"/>
      <c r="REZ386" s="249"/>
      <c r="RFA386" s="249"/>
      <c r="RFB386" s="249"/>
      <c r="RFC386" s="249"/>
      <c r="RFD386" s="249"/>
      <c r="RFE386" s="249"/>
      <c r="RFF386" s="249"/>
      <c r="RFG386" s="249"/>
      <c r="RFH386" s="249"/>
      <c r="RFI386" s="249"/>
      <c r="RFJ386" s="249"/>
      <c r="RFK386" s="249"/>
      <c r="RFL386" s="249"/>
      <c r="RFM386" s="249"/>
      <c r="RFN386" s="249"/>
      <c r="RFO386" s="249"/>
      <c r="RFP386" s="249"/>
      <c r="RFQ386" s="249"/>
      <c r="RFR386" s="249"/>
      <c r="RFS386" s="249"/>
      <c r="RFT386" s="249"/>
      <c r="RFU386" s="249"/>
      <c r="RFV386" s="249"/>
      <c r="RFW386" s="249"/>
      <c r="RFX386" s="249"/>
      <c r="RFY386" s="249"/>
      <c r="RFZ386" s="249"/>
      <c r="RGA386" s="249"/>
      <c r="RGB386" s="249"/>
      <c r="RGC386" s="249"/>
      <c r="RGD386" s="249"/>
      <c r="RGE386" s="249"/>
      <c r="RGF386" s="249"/>
      <c r="RGG386" s="249"/>
      <c r="RGH386" s="249"/>
      <c r="RGI386" s="249"/>
      <c r="RGJ386" s="249"/>
      <c r="RGK386" s="249"/>
      <c r="RGL386" s="249"/>
      <c r="RGM386" s="249"/>
      <c r="RGN386" s="249"/>
      <c r="RGO386" s="249"/>
      <c r="RGP386" s="249"/>
      <c r="RGQ386" s="249"/>
      <c r="RGR386" s="249"/>
      <c r="RGS386" s="249"/>
      <c r="RGT386" s="249"/>
      <c r="RGU386" s="249"/>
      <c r="RGV386" s="249"/>
      <c r="RGW386" s="249"/>
      <c r="RGX386" s="249"/>
      <c r="RGY386" s="249"/>
      <c r="RGZ386" s="249"/>
      <c r="RHA386" s="249"/>
      <c r="RHB386" s="249"/>
      <c r="RHC386" s="249"/>
      <c r="RHD386" s="249"/>
      <c r="RHE386" s="249"/>
      <c r="RHF386" s="249"/>
      <c r="RHG386" s="249"/>
      <c r="RHH386" s="249"/>
      <c r="RHI386" s="249"/>
      <c r="RHJ386" s="249"/>
      <c r="RHK386" s="249"/>
      <c r="RHL386" s="249"/>
      <c r="RHM386" s="249"/>
      <c r="RHN386" s="249"/>
      <c r="RHO386" s="249"/>
      <c r="RHP386" s="249"/>
      <c r="RHQ386" s="249"/>
      <c r="RHR386" s="249"/>
      <c r="RHS386" s="249"/>
      <c r="RHT386" s="249"/>
      <c r="RHU386" s="249"/>
      <c r="RHV386" s="249"/>
      <c r="RHW386" s="249"/>
      <c r="RHX386" s="249"/>
      <c r="RHY386" s="249"/>
      <c r="RHZ386" s="249"/>
      <c r="RIA386" s="249"/>
      <c r="RIB386" s="249"/>
      <c r="RIC386" s="249"/>
      <c r="RID386" s="249"/>
      <c r="RIE386" s="249"/>
      <c r="RIF386" s="249"/>
      <c r="RIG386" s="249"/>
      <c r="RIH386" s="249"/>
      <c r="RII386" s="249"/>
      <c r="RIJ386" s="249"/>
      <c r="RIK386" s="249"/>
      <c r="RIL386" s="249"/>
      <c r="RIM386" s="249"/>
      <c r="RIN386" s="249"/>
      <c r="RIO386" s="249"/>
      <c r="RIP386" s="249"/>
      <c r="RIQ386" s="249"/>
      <c r="RIR386" s="249"/>
      <c r="RIS386" s="249"/>
      <c r="RIT386" s="249"/>
      <c r="RIU386" s="249"/>
      <c r="RIV386" s="249"/>
      <c r="RIW386" s="249"/>
      <c r="RIX386" s="249"/>
      <c r="RIY386" s="249"/>
      <c r="RIZ386" s="249"/>
      <c r="RJA386" s="249"/>
      <c r="RJB386" s="249"/>
      <c r="RJC386" s="249"/>
      <c r="RJD386" s="249"/>
      <c r="RJE386" s="249"/>
      <c r="RJF386" s="249"/>
      <c r="RJG386" s="249"/>
      <c r="RJH386" s="249"/>
      <c r="RJI386" s="249"/>
      <c r="RJJ386" s="249"/>
      <c r="RJK386" s="249"/>
      <c r="RJL386" s="249"/>
      <c r="RJM386" s="249"/>
      <c r="RJN386" s="249"/>
      <c r="RJO386" s="249"/>
      <c r="RJP386" s="249"/>
      <c r="RJQ386" s="249"/>
      <c r="RJR386" s="249"/>
      <c r="RJS386" s="249"/>
      <c r="RJT386" s="249"/>
      <c r="RJU386" s="249"/>
      <c r="RJV386" s="249"/>
      <c r="RJW386" s="249"/>
      <c r="RJX386" s="249"/>
      <c r="RJY386" s="249"/>
      <c r="RJZ386" s="249"/>
      <c r="RKA386" s="249"/>
      <c r="RKB386" s="249"/>
      <c r="RKC386" s="249"/>
      <c r="RKD386" s="249"/>
      <c r="RKE386" s="249"/>
      <c r="RKF386" s="249"/>
      <c r="RKG386" s="249"/>
      <c r="RKH386" s="249"/>
      <c r="RKI386" s="249"/>
      <c r="RKJ386" s="249"/>
      <c r="RKK386" s="249"/>
      <c r="RKL386" s="249"/>
      <c r="RKM386" s="249"/>
      <c r="RKN386" s="249"/>
      <c r="RKO386" s="249"/>
      <c r="RKP386" s="249"/>
      <c r="RKQ386" s="249"/>
      <c r="RKR386" s="249"/>
      <c r="RKS386" s="249"/>
      <c r="RKT386" s="249"/>
      <c r="RKU386" s="249"/>
      <c r="RKV386" s="249"/>
      <c r="RKW386" s="249"/>
      <c r="RKX386" s="249"/>
      <c r="RKY386" s="249"/>
      <c r="RKZ386" s="249"/>
      <c r="RLA386" s="249"/>
      <c r="RLB386" s="249"/>
      <c r="RLC386" s="249"/>
      <c r="RLD386" s="249"/>
      <c r="RLE386" s="249"/>
      <c r="RLF386" s="249"/>
      <c r="RLG386" s="249"/>
      <c r="RLH386" s="249"/>
      <c r="RLI386" s="249"/>
      <c r="RLJ386" s="249"/>
      <c r="RLK386" s="249"/>
      <c r="RLL386" s="249"/>
      <c r="RLM386" s="249"/>
      <c r="RLN386" s="249"/>
      <c r="RLO386" s="249"/>
      <c r="RLP386" s="249"/>
      <c r="RLQ386" s="249"/>
      <c r="RLR386" s="249"/>
      <c r="RLS386" s="249"/>
      <c r="RLT386" s="249"/>
      <c r="RLU386" s="249"/>
      <c r="RLV386" s="249"/>
      <c r="RLW386" s="249"/>
      <c r="RLX386" s="249"/>
      <c r="RLY386" s="249"/>
      <c r="RLZ386" s="249"/>
      <c r="RMA386" s="249"/>
      <c r="RMB386" s="249"/>
      <c r="RMC386" s="249"/>
      <c r="RMD386" s="249"/>
      <c r="RME386" s="249"/>
      <c r="RMF386" s="249"/>
      <c r="RMG386" s="249"/>
      <c r="RMH386" s="249"/>
      <c r="RMI386" s="249"/>
      <c r="RMJ386" s="249"/>
      <c r="RMK386" s="249"/>
      <c r="RML386" s="249"/>
      <c r="RMM386" s="249"/>
      <c r="RMN386" s="249"/>
      <c r="RMO386" s="249"/>
      <c r="RMP386" s="249"/>
      <c r="RMQ386" s="249"/>
      <c r="RMR386" s="249"/>
      <c r="RMS386" s="249"/>
      <c r="RMT386" s="249"/>
      <c r="RMU386" s="249"/>
      <c r="RMV386" s="249"/>
      <c r="RMW386" s="249"/>
      <c r="RMX386" s="249"/>
      <c r="RMY386" s="249"/>
      <c r="RMZ386" s="249"/>
      <c r="RNA386" s="249"/>
      <c r="RNB386" s="249"/>
      <c r="RNC386" s="249"/>
      <c r="RND386" s="249"/>
      <c r="RNE386" s="249"/>
      <c r="RNF386" s="249"/>
      <c r="RNG386" s="249"/>
      <c r="RNH386" s="249"/>
      <c r="RNI386" s="249"/>
      <c r="RNJ386" s="249"/>
      <c r="RNK386" s="249"/>
      <c r="RNL386" s="249"/>
      <c r="RNM386" s="249"/>
      <c r="RNN386" s="249"/>
      <c r="RNO386" s="249"/>
      <c r="RNP386" s="249"/>
      <c r="RNQ386" s="249"/>
      <c r="RNR386" s="249"/>
      <c r="RNS386" s="249"/>
      <c r="RNT386" s="249"/>
      <c r="RNU386" s="249"/>
      <c r="RNV386" s="249"/>
      <c r="RNW386" s="249"/>
      <c r="RNX386" s="249"/>
      <c r="RNY386" s="249"/>
      <c r="RNZ386" s="249"/>
      <c r="ROA386" s="249"/>
      <c r="ROB386" s="249"/>
      <c r="ROC386" s="249"/>
      <c r="ROD386" s="249"/>
      <c r="ROE386" s="249"/>
      <c r="ROF386" s="249"/>
      <c r="ROG386" s="249"/>
      <c r="ROH386" s="249"/>
      <c r="ROI386" s="249"/>
      <c r="ROJ386" s="249"/>
      <c r="ROK386" s="249"/>
      <c r="ROL386" s="249"/>
      <c r="ROM386" s="249"/>
      <c r="RON386" s="249"/>
      <c r="ROO386" s="249"/>
      <c r="ROP386" s="249"/>
      <c r="ROQ386" s="249"/>
      <c r="ROR386" s="249"/>
      <c r="ROS386" s="249"/>
      <c r="ROT386" s="249"/>
      <c r="ROU386" s="249"/>
      <c r="ROV386" s="249"/>
      <c r="ROW386" s="249"/>
      <c r="ROX386" s="249"/>
      <c r="ROY386" s="249"/>
      <c r="ROZ386" s="249"/>
      <c r="RPA386" s="249"/>
      <c r="RPB386" s="249"/>
      <c r="RPC386" s="249"/>
      <c r="RPD386" s="249"/>
      <c r="RPE386" s="249"/>
      <c r="RPF386" s="249"/>
      <c r="RPG386" s="249"/>
      <c r="RPH386" s="249"/>
      <c r="RPI386" s="249"/>
      <c r="RPJ386" s="249"/>
      <c r="RPK386" s="249"/>
      <c r="RPL386" s="249"/>
      <c r="RPM386" s="249"/>
      <c r="RPN386" s="249"/>
      <c r="RPO386" s="249"/>
      <c r="RPP386" s="249"/>
      <c r="RPQ386" s="249"/>
      <c r="RPR386" s="249"/>
      <c r="RPS386" s="249"/>
      <c r="RPT386" s="249"/>
      <c r="RPU386" s="249"/>
      <c r="RPV386" s="249"/>
      <c r="RPW386" s="249"/>
      <c r="RPX386" s="249"/>
      <c r="RPY386" s="249"/>
      <c r="RPZ386" s="249"/>
      <c r="RQA386" s="249"/>
      <c r="RQB386" s="249"/>
      <c r="RQC386" s="249"/>
      <c r="RQD386" s="249"/>
      <c r="RQE386" s="249"/>
      <c r="RQF386" s="249"/>
      <c r="RQG386" s="249"/>
      <c r="RQH386" s="249"/>
      <c r="RQI386" s="249"/>
      <c r="RQJ386" s="249"/>
      <c r="RQK386" s="249"/>
      <c r="RQL386" s="249"/>
      <c r="RQM386" s="249"/>
      <c r="RQN386" s="249"/>
      <c r="RQO386" s="249"/>
      <c r="RQP386" s="249"/>
      <c r="RQQ386" s="249"/>
      <c r="RQR386" s="249"/>
      <c r="RQS386" s="249"/>
      <c r="RQT386" s="249"/>
      <c r="RQU386" s="249"/>
      <c r="RQV386" s="249"/>
      <c r="RQW386" s="249"/>
      <c r="RQX386" s="249"/>
      <c r="RQY386" s="249"/>
      <c r="RQZ386" s="249"/>
      <c r="RRA386" s="249"/>
      <c r="RRB386" s="249"/>
      <c r="RRC386" s="249"/>
      <c r="RRD386" s="249"/>
      <c r="RRE386" s="249"/>
      <c r="RRF386" s="249"/>
      <c r="RRG386" s="249"/>
      <c r="RRH386" s="249"/>
      <c r="RRI386" s="249"/>
      <c r="RRJ386" s="249"/>
      <c r="RRK386" s="249"/>
      <c r="RRL386" s="249"/>
      <c r="RRM386" s="249"/>
      <c r="RRN386" s="249"/>
      <c r="RRO386" s="249"/>
      <c r="RRP386" s="249"/>
      <c r="RRQ386" s="249"/>
      <c r="RRR386" s="249"/>
      <c r="RRS386" s="249"/>
      <c r="RRT386" s="249"/>
      <c r="RRU386" s="249"/>
      <c r="RRV386" s="249"/>
      <c r="RRW386" s="249"/>
      <c r="RRX386" s="249"/>
      <c r="RRY386" s="249"/>
      <c r="RRZ386" s="249"/>
      <c r="RSA386" s="249"/>
      <c r="RSB386" s="249"/>
      <c r="RSC386" s="249"/>
      <c r="RSD386" s="249"/>
      <c r="RSE386" s="249"/>
      <c r="RSF386" s="249"/>
      <c r="RSG386" s="249"/>
      <c r="RSH386" s="249"/>
      <c r="RSI386" s="249"/>
      <c r="RSJ386" s="249"/>
      <c r="RSK386" s="249"/>
      <c r="RSL386" s="249"/>
      <c r="RSM386" s="249"/>
      <c r="RSN386" s="249"/>
      <c r="RSO386" s="249"/>
      <c r="RSP386" s="249"/>
      <c r="RSQ386" s="249"/>
      <c r="RSR386" s="249"/>
      <c r="RSS386" s="249"/>
      <c r="RST386" s="249"/>
      <c r="RSU386" s="249"/>
      <c r="RSV386" s="249"/>
      <c r="RSW386" s="249"/>
      <c r="RSX386" s="249"/>
      <c r="RSY386" s="249"/>
      <c r="RSZ386" s="249"/>
      <c r="RTA386" s="249"/>
      <c r="RTB386" s="249"/>
      <c r="RTC386" s="249"/>
      <c r="RTD386" s="249"/>
      <c r="RTE386" s="249"/>
      <c r="RTF386" s="249"/>
      <c r="RTG386" s="249"/>
      <c r="RTH386" s="249"/>
      <c r="RTI386" s="249"/>
      <c r="RTJ386" s="249"/>
      <c r="RTK386" s="249"/>
      <c r="RTL386" s="249"/>
      <c r="RTM386" s="249"/>
      <c r="RTN386" s="249"/>
      <c r="RTO386" s="249"/>
      <c r="RTP386" s="249"/>
      <c r="RTQ386" s="249"/>
      <c r="RTR386" s="249"/>
      <c r="RTS386" s="249"/>
      <c r="RTT386" s="249"/>
      <c r="RTU386" s="249"/>
      <c r="RTV386" s="249"/>
      <c r="RTW386" s="249"/>
      <c r="RTX386" s="249"/>
      <c r="RTY386" s="249"/>
      <c r="RTZ386" s="249"/>
      <c r="RUA386" s="249"/>
      <c r="RUB386" s="249"/>
      <c r="RUC386" s="249"/>
      <c r="RUD386" s="249"/>
      <c r="RUE386" s="249"/>
      <c r="RUF386" s="249"/>
      <c r="RUG386" s="249"/>
      <c r="RUH386" s="249"/>
      <c r="RUI386" s="249"/>
      <c r="RUJ386" s="249"/>
      <c r="RUK386" s="249"/>
      <c r="RUL386" s="249"/>
      <c r="RUM386" s="249"/>
      <c r="RUN386" s="249"/>
      <c r="RUO386" s="249"/>
      <c r="RUP386" s="249"/>
      <c r="RUQ386" s="249"/>
      <c r="RUR386" s="249"/>
      <c r="RUS386" s="249"/>
      <c r="RUT386" s="249"/>
      <c r="RUU386" s="249"/>
      <c r="RUV386" s="249"/>
      <c r="RUW386" s="249"/>
      <c r="RUX386" s="249"/>
      <c r="RUY386" s="249"/>
      <c r="RUZ386" s="249"/>
      <c r="RVA386" s="249"/>
      <c r="RVB386" s="249"/>
      <c r="RVC386" s="249"/>
      <c r="RVD386" s="249"/>
      <c r="RVE386" s="249"/>
      <c r="RVF386" s="249"/>
      <c r="RVG386" s="249"/>
      <c r="RVH386" s="249"/>
      <c r="RVI386" s="249"/>
      <c r="RVJ386" s="249"/>
      <c r="RVK386" s="249"/>
      <c r="RVL386" s="249"/>
      <c r="RVM386" s="249"/>
      <c r="RVN386" s="249"/>
      <c r="RVO386" s="249"/>
      <c r="RVP386" s="249"/>
      <c r="RVQ386" s="249"/>
      <c r="RVR386" s="249"/>
      <c r="RVS386" s="249"/>
      <c r="RVT386" s="249"/>
      <c r="RVU386" s="249"/>
      <c r="RVV386" s="249"/>
      <c r="RVW386" s="249"/>
      <c r="RVX386" s="249"/>
      <c r="RVY386" s="249"/>
      <c r="RVZ386" s="249"/>
      <c r="RWA386" s="249"/>
      <c r="RWB386" s="249"/>
      <c r="RWC386" s="249"/>
      <c r="RWD386" s="249"/>
      <c r="RWE386" s="249"/>
      <c r="RWF386" s="249"/>
      <c r="RWG386" s="249"/>
      <c r="RWH386" s="249"/>
      <c r="RWI386" s="249"/>
      <c r="RWJ386" s="249"/>
      <c r="RWK386" s="249"/>
      <c r="RWL386" s="249"/>
      <c r="RWM386" s="249"/>
      <c r="RWN386" s="249"/>
      <c r="RWO386" s="249"/>
      <c r="RWP386" s="249"/>
      <c r="RWQ386" s="249"/>
      <c r="RWR386" s="249"/>
      <c r="RWS386" s="249"/>
      <c r="RWT386" s="249"/>
      <c r="RWU386" s="249"/>
      <c r="RWV386" s="249"/>
      <c r="RWW386" s="249"/>
      <c r="RWX386" s="249"/>
      <c r="RWY386" s="249"/>
      <c r="RWZ386" s="249"/>
      <c r="RXA386" s="249"/>
      <c r="RXB386" s="249"/>
      <c r="RXC386" s="249"/>
      <c r="RXD386" s="249"/>
      <c r="RXE386" s="249"/>
      <c r="RXF386" s="249"/>
      <c r="RXG386" s="249"/>
      <c r="RXH386" s="249"/>
      <c r="RXI386" s="249"/>
      <c r="RXJ386" s="249"/>
      <c r="RXK386" s="249"/>
      <c r="RXL386" s="249"/>
      <c r="RXM386" s="249"/>
      <c r="RXN386" s="249"/>
      <c r="RXO386" s="249"/>
      <c r="RXP386" s="249"/>
      <c r="RXQ386" s="249"/>
      <c r="RXR386" s="249"/>
      <c r="RXS386" s="249"/>
      <c r="RXT386" s="249"/>
      <c r="RXU386" s="249"/>
      <c r="RXV386" s="249"/>
      <c r="RXW386" s="249"/>
      <c r="RXX386" s="249"/>
      <c r="RXY386" s="249"/>
      <c r="RXZ386" s="249"/>
      <c r="RYA386" s="249"/>
      <c r="RYB386" s="249"/>
      <c r="RYC386" s="249"/>
      <c r="RYD386" s="249"/>
      <c r="RYE386" s="249"/>
      <c r="RYF386" s="249"/>
      <c r="RYG386" s="249"/>
      <c r="RYH386" s="249"/>
      <c r="RYI386" s="249"/>
      <c r="RYJ386" s="249"/>
      <c r="RYK386" s="249"/>
      <c r="RYL386" s="249"/>
      <c r="RYM386" s="249"/>
      <c r="RYN386" s="249"/>
      <c r="RYO386" s="249"/>
      <c r="RYP386" s="249"/>
      <c r="RYQ386" s="249"/>
      <c r="RYR386" s="249"/>
      <c r="RYS386" s="249"/>
      <c r="RYT386" s="249"/>
      <c r="RYU386" s="249"/>
      <c r="RYV386" s="249"/>
      <c r="RYW386" s="249"/>
      <c r="RYX386" s="249"/>
      <c r="RYY386" s="249"/>
      <c r="RYZ386" s="249"/>
      <c r="RZA386" s="249"/>
      <c r="RZB386" s="249"/>
      <c r="RZC386" s="249"/>
      <c r="RZD386" s="249"/>
      <c r="RZE386" s="249"/>
      <c r="RZF386" s="249"/>
      <c r="RZG386" s="249"/>
      <c r="RZH386" s="249"/>
      <c r="RZI386" s="249"/>
      <c r="RZJ386" s="249"/>
      <c r="RZK386" s="249"/>
      <c r="RZL386" s="249"/>
      <c r="RZM386" s="249"/>
      <c r="RZN386" s="249"/>
      <c r="RZO386" s="249"/>
      <c r="RZP386" s="249"/>
      <c r="RZQ386" s="249"/>
      <c r="RZR386" s="249"/>
      <c r="RZS386" s="249"/>
      <c r="RZT386" s="249"/>
      <c r="RZU386" s="249"/>
      <c r="RZV386" s="249"/>
      <c r="RZW386" s="249"/>
      <c r="RZX386" s="249"/>
      <c r="RZY386" s="249"/>
      <c r="RZZ386" s="249"/>
      <c r="SAA386" s="249"/>
      <c r="SAB386" s="249"/>
      <c r="SAC386" s="249"/>
      <c r="SAD386" s="249"/>
      <c r="SAE386" s="249"/>
      <c r="SAF386" s="249"/>
      <c r="SAG386" s="249"/>
      <c r="SAH386" s="249"/>
      <c r="SAI386" s="249"/>
      <c r="SAJ386" s="249"/>
      <c r="SAK386" s="249"/>
      <c r="SAL386" s="249"/>
      <c r="SAM386" s="249"/>
      <c r="SAN386" s="249"/>
      <c r="SAO386" s="249"/>
      <c r="SAP386" s="249"/>
      <c r="SAQ386" s="249"/>
      <c r="SAR386" s="249"/>
      <c r="SAS386" s="249"/>
      <c r="SAT386" s="249"/>
      <c r="SAU386" s="249"/>
      <c r="SAV386" s="249"/>
      <c r="SAW386" s="249"/>
      <c r="SAX386" s="249"/>
      <c r="SAY386" s="249"/>
      <c r="SAZ386" s="249"/>
      <c r="SBA386" s="249"/>
      <c r="SBB386" s="249"/>
      <c r="SBC386" s="249"/>
      <c r="SBD386" s="249"/>
      <c r="SBE386" s="249"/>
      <c r="SBF386" s="249"/>
      <c r="SBG386" s="249"/>
      <c r="SBH386" s="249"/>
      <c r="SBI386" s="249"/>
      <c r="SBJ386" s="249"/>
      <c r="SBK386" s="249"/>
      <c r="SBL386" s="249"/>
      <c r="SBM386" s="249"/>
      <c r="SBN386" s="249"/>
      <c r="SBO386" s="249"/>
      <c r="SBP386" s="249"/>
      <c r="SBQ386" s="249"/>
      <c r="SBR386" s="249"/>
      <c r="SBS386" s="249"/>
      <c r="SBT386" s="249"/>
      <c r="SBU386" s="249"/>
      <c r="SBV386" s="249"/>
      <c r="SBW386" s="249"/>
      <c r="SBX386" s="249"/>
      <c r="SBY386" s="249"/>
      <c r="SBZ386" s="249"/>
      <c r="SCA386" s="249"/>
      <c r="SCB386" s="249"/>
      <c r="SCC386" s="249"/>
      <c r="SCD386" s="249"/>
      <c r="SCE386" s="249"/>
      <c r="SCF386" s="249"/>
      <c r="SCG386" s="249"/>
      <c r="SCH386" s="249"/>
      <c r="SCI386" s="249"/>
      <c r="SCJ386" s="249"/>
      <c r="SCK386" s="249"/>
      <c r="SCL386" s="249"/>
      <c r="SCM386" s="249"/>
      <c r="SCN386" s="249"/>
      <c r="SCO386" s="249"/>
      <c r="SCP386" s="249"/>
      <c r="SCQ386" s="249"/>
      <c r="SCR386" s="249"/>
      <c r="SCS386" s="249"/>
      <c r="SCT386" s="249"/>
      <c r="SCU386" s="249"/>
      <c r="SCV386" s="249"/>
      <c r="SCW386" s="249"/>
      <c r="SCX386" s="249"/>
      <c r="SCY386" s="249"/>
      <c r="SCZ386" s="249"/>
      <c r="SDA386" s="249"/>
      <c r="SDB386" s="249"/>
      <c r="SDC386" s="249"/>
      <c r="SDD386" s="249"/>
      <c r="SDE386" s="249"/>
      <c r="SDF386" s="249"/>
      <c r="SDG386" s="249"/>
      <c r="SDH386" s="249"/>
      <c r="SDI386" s="249"/>
      <c r="SDJ386" s="249"/>
      <c r="SDK386" s="249"/>
      <c r="SDL386" s="249"/>
      <c r="SDM386" s="249"/>
      <c r="SDN386" s="249"/>
      <c r="SDO386" s="249"/>
      <c r="SDP386" s="249"/>
      <c r="SDQ386" s="249"/>
      <c r="SDR386" s="249"/>
      <c r="SDS386" s="249"/>
      <c r="SDT386" s="249"/>
      <c r="SDU386" s="249"/>
      <c r="SDV386" s="249"/>
      <c r="SDW386" s="249"/>
      <c r="SDX386" s="249"/>
      <c r="SDY386" s="249"/>
      <c r="SDZ386" s="249"/>
      <c r="SEA386" s="249"/>
      <c r="SEB386" s="249"/>
      <c r="SEC386" s="249"/>
      <c r="SED386" s="249"/>
      <c r="SEE386" s="249"/>
      <c r="SEF386" s="249"/>
      <c r="SEG386" s="249"/>
      <c r="SEH386" s="249"/>
      <c r="SEI386" s="249"/>
      <c r="SEJ386" s="249"/>
      <c r="SEK386" s="249"/>
      <c r="SEL386" s="249"/>
      <c r="SEM386" s="249"/>
      <c r="SEN386" s="249"/>
      <c r="SEO386" s="249"/>
      <c r="SEP386" s="249"/>
      <c r="SEQ386" s="249"/>
      <c r="SER386" s="249"/>
      <c r="SES386" s="249"/>
      <c r="SET386" s="249"/>
      <c r="SEU386" s="249"/>
      <c r="SEV386" s="249"/>
      <c r="SEW386" s="249"/>
      <c r="SEX386" s="249"/>
      <c r="SEY386" s="249"/>
      <c r="SEZ386" s="249"/>
      <c r="SFA386" s="249"/>
      <c r="SFB386" s="249"/>
      <c r="SFC386" s="249"/>
      <c r="SFD386" s="249"/>
      <c r="SFE386" s="249"/>
      <c r="SFF386" s="249"/>
      <c r="SFG386" s="249"/>
      <c r="SFH386" s="249"/>
      <c r="SFI386" s="249"/>
      <c r="SFJ386" s="249"/>
      <c r="SFK386" s="249"/>
      <c r="SFL386" s="249"/>
      <c r="SFM386" s="249"/>
      <c r="SFN386" s="249"/>
      <c r="SFO386" s="249"/>
      <c r="SFP386" s="249"/>
      <c r="SFQ386" s="249"/>
      <c r="SFR386" s="249"/>
      <c r="SFS386" s="249"/>
      <c r="SFT386" s="249"/>
      <c r="SFU386" s="249"/>
      <c r="SFV386" s="249"/>
      <c r="SFW386" s="249"/>
      <c r="SFX386" s="249"/>
      <c r="SFY386" s="249"/>
      <c r="SFZ386" s="249"/>
      <c r="SGA386" s="249"/>
      <c r="SGB386" s="249"/>
      <c r="SGC386" s="249"/>
      <c r="SGD386" s="249"/>
      <c r="SGE386" s="249"/>
      <c r="SGF386" s="249"/>
      <c r="SGG386" s="249"/>
      <c r="SGH386" s="249"/>
      <c r="SGI386" s="249"/>
      <c r="SGJ386" s="249"/>
      <c r="SGK386" s="249"/>
      <c r="SGL386" s="249"/>
      <c r="SGM386" s="249"/>
      <c r="SGN386" s="249"/>
      <c r="SGO386" s="249"/>
      <c r="SGP386" s="249"/>
      <c r="SGQ386" s="249"/>
      <c r="SGR386" s="249"/>
      <c r="SGS386" s="249"/>
      <c r="SGT386" s="249"/>
      <c r="SGU386" s="249"/>
      <c r="SGV386" s="249"/>
      <c r="SGW386" s="249"/>
      <c r="SGX386" s="249"/>
      <c r="SGY386" s="249"/>
      <c r="SGZ386" s="249"/>
      <c r="SHA386" s="249"/>
      <c r="SHB386" s="249"/>
      <c r="SHC386" s="249"/>
      <c r="SHD386" s="249"/>
      <c r="SHE386" s="249"/>
      <c r="SHF386" s="249"/>
      <c r="SHG386" s="249"/>
      <c r="SHH386" s="249"/>
      <c r="SHI386" s="249"/>
      <c r="SHJ386" s="249"/>
      <c r="SHK386" s="249"/>
      <c r="SHL386" s="249"/>
      <c r="SHM386" s="249"/>
      <c r="SHN386" s="249"/>
      <c r="SHO386" s="249"/>
      <c r="SHP386" s="249"/>
      <c r="SHQ386" s="249"/>
      <c r="SHR386" s="249"/>
      <c r="SHS386" s="249"/>
      <c r="SHT386" s="249"/>
      <c r="SHU386" s="249"/>
      <c r="SHV386" s="249"/>
      <c r="SHW386" s="249"/>
      <c r="SHX386" s="249"/>
      <c r="SHY386" s="249"/>
      <c r="SHZ386" s="249"/>
      <c r="SIA386" s="249"/>
      <c r="SIB386" s="249"/>
      <c r="SIC386" s="249"/>
      <c r="SID386" s="249"/>
      <c r="SIE386" s="249"/>
      <c r="SIF386" s="249"/>
      <c r="SIG386" s="249"/>
      <c r="SIH386" s="249"/>
      <c r="SII386" s="249"/>
      <c r="SIJ386" s="249"/>
      <c r="SIK386" s="249"/>
      <c r="SIL386" s="249"/>
      <c r="SIM386" s="249"/>
      <c r="SIN386" s="249"/>
      <c r="SIO386" s="249"/>
      <c r="SIP386" s="249"/>
      <c r="SIQ386" s="249"/>
      <c r="SIR386" s="249"/>
      <c r="SIS386" s="249"/>
      <c r="SIT386" s="249"/>
      <c r="SIU386" s="249"/>
      <c r="SIV386" s="249"/>
      <c r="SIW386" s="249"/>
      <c r="SIX386" s="249"/>
      <c r="SIY386" s="249"/>
      <c r="SIZ386" s="249"/>
      <c r="SJA386" s="249"/>
      <c r="SJB386" s="249"/>
      <c r="SJC386" s="249"/>
      <c r="SJD386" s="249"/>
      <c r="SJE386" s="249"/>
      <c r="SJF386" s="249"/>
      <c r="SJG386" s="249"/>
      <c r="SJH386" s="249"/>
      <c r="SJI386" s="249"/>
      <c r="SJJ386" s="249"/>
      <c r="SJK386" s="249"/>
      <c r="SJL386" s="249"/>
      <c r="SJM386" s="249"/>
      <c r="SJN386" s="249"/>
      <c r="SJO386" s="249"/>
      <c r="SJP386" s="249"/>
      <c r="SJQ386" s="249"/>
      <c r="SJR386" s="249"/>
      <c r="SJS386" s="249"/>
      <c r="SJT386" s="249"/>
      <c r="SJU386" s="249"/>
      <c r="SJV386" s="249"/>
      <c r="SJW386" s="249"/>
      <c r="SJX386" s="249"/>
      <c r="SJY386" s="249"/>
      <c r="SJZ386" s="249"/>
      <c r="SKA386" s="249"/>
      <c r="SKB386" s="249"/>
      <c r="SKC386" s="249"/>
      <c r="SKD386" s="249"/>
      <c r="SKE386" s="249"/>
      <c r="SKF386" s="249"/>
      <c r="SKG386" s="249"/>
      <c r="SKH386" s="249"/>
      <c r="SKI386" s="249"/>
      <c r="SKJ386" s="249"/>
      <c r="SKK386" s="249"/>
      <c r="SKL386" s="249"/>
      <c r="SKM386" s="249"/>
      <c r="SKN386" s="249"/>
      <c r="SKO386" s="249"/>
      <c r="SKP386" s="249"/>
      <c r="SKQ386" s="249"/>
      <c r="SKR386" s="249"/>
      <c r="SKS386" s="249"/>
      <c r="SKT386" s="249"/>
      <c r="SKU386" s="249"/>
      <c r="SKV386" s="249"/>
      <c r="SKW386" s="249"/>
      <c r="SKX386" s="249"/>
      <c r="SKY386" s="249"/>
      <c r="SKZ386" s="249"/>
      <c r="SLA386" s="249"/>
      <c r="SLB386" s="249"/>
      <c r="SLC386" s="249"/>
      <c r="SLD386" s="249"/>
      <c r="SLE386" s="249"/>
      <c r="SLF386" s="249"/>
      <c r="SLG386" s="249"/>
      <c r="SLH386" s="249"/>
      <c r="SLI386" s="249"/>
      <c r="SLJ386" s="249"/>
      <c r="SLK386" s="249"/>
      <c r="SLL386" s="249"/>
      <c r="SLM386" s="249"/>
      <c r="SLN386" s="249"/>
      <c r="SLO386" s="249"/>
      <c r="SLP386" s="249"/>
      <c r="SLQ386" s="249"/>
      <c r="SLR386" s="249"/>
      <c r="SLS386" s="249"/>
      <c r="SLT386" s="249"/>
      <c r="SLU386" s="249"/>
      <c r="SLV386" s="249"/>
      <c r="SLW386" s="249"/>
      <c r="SLX386" s="249"/>
      <c r="SLY386" s="249"/>
      <c r="SLZ386" s="249"/>
      <c r="SMA386" s="249"/>
      <c r="SMB386" s="249"/>
      <c r="SMC386" s="249"/>
      <c r="SMD386" s="249"/>
      <c r="SME386" s="249"/>
      <c r="SMF386" s="249"/>
      <c r="SMG386" s="249"/>
      <c r="SMH386" s="249"/>
      <c r="SMI386" s="249"/>
      <c r="SMJ386" s="249"/>
      <c r="SMK386" s="249"/>
      <c r="SML386" s="249"/>
      <c r="SMM386" s="249"/>
      <c r="SMN386" s="249"/>
      <c r="SMO386" s="249"/>
      <c r="SMP386" s="249"/>
      <c r="SMQ386" s="249"/>
      <c r="SMR386" s="249"/>
      <c r="SMS386" s="249"/>
      <c r="SMT386" s="249"/>
      <c r="SMU386" s="249"/>
      <c r="SMV386" s="249"/>
      <c r="SMW386" s="249"/>
      <c r="SMX386" s="249"/>
      <c r="SMY386" s="249"/>
      <c r="SMZ386" s="249"/>
      <c r="SNA386" s="249"/>
      <c r="SNB386" s="249"/>
      <c r="SNC386" s="249"/>
      <c r="SND386" s="249"/>
      <c r="SNE386" s="249"/>
      <c r="SNF386" s="249"/>
      <c r="SNG386" s="249"/>
      <c r="SNH386" s="249"/>
      <c r="SNI386" s="249"/>
      <c r="SNJ386" s="249"/>
      <c r="SNK386" s="249"/>
      <c r="SNL386" s="249"/>
      <c r="SNM386" s="249"/>
      <c r="SNN386" s="249"/>
      <c r="SNO386" s="249"/>
      <c r="SNP386" s="249"/>
      <c r="SNQ386" s="249"/>
      <c r="SNR386" s="249"/>
      <c r="SNS386" s="249"/>
      <c r="SNT386" s="249"/>
      <c r="SNU386" s="249"/>
      <c r="SNV386" s="249"/>
      <c r="SNW386" s="249"/>
      <c r="SNX386" s="249"/>
      <c r="SNY386" s="249"/>
      <c r="SNZ386" s="249"/>
      <c r="SOA386" s="249"/>
      <c r="SOB386" s="249"/>
      <c r="SOC386" s="249"/>
      <c r="SOD386" s="249"/>
      <c r="SOE386" s="249"/>
      <c r="SOF386" s="249"/>
      <c r="SOG386" s="249"/>
      <c r="SOH386" s="249"/>
      <c r="SOI386" s="249"/>
      <c r="SOJ386" s="249"/>
      <c r="SOK386" s="249"/>
      <c r="SOL386" s="249"/>
      <c r="SOM386" s="249"/>
      <c r="SON386" s="249"/>
      <c r="SOO386" s="249"/>
      <c r="SOP386" s="249"/>
      <c r="SOQ386" s="249"/>
      <c r="SOR386" s="249"/>
      <c r="SOS386" s="249"/>
      <c r="SOT386" s="249"/>
      <c r="SOU386" s="249"/>
      <c r="SOV386" s="249"/>
      <c r="SOW386" s="249"/>
      <c r="SOX386" s="249"/>
      <c r="SOY386" s="249"/>
      <c r="SOZ386" s="249"/>
      <c r="SPA386" s="249"/>
      <c r="SPB386" s="249"/>
      <c r="SPC386" s="249"/>
      <c r="SPD386" s="249"/>
      <c r="SPE386" s="249"/>
      <c r="SPF386" s="249"/>
      <c r="SPG386" s="249"/>
      <c r="SPH386" s="249"/>
      <c r="SPI386" s="249"/>
      <c r="SPJ386" s="249"/>
      <c r="SPK386" s="249"/>
      <c r="SPL386" s="249"/>
      <c r="SPM386" s="249"/>
      <c r="SPN386" s="249"/>
      <c r="SPO386" s="249"/>
      <c r="SPP386" s="249"/>
      <c r="SPQ386" s="249"/>
      <c r="SPR386" s="249"/>
      <c r="SPS386" s="249"/>
      <c r="SPT386" s="249"/>
      <c r="SPU386" s="249"/>
      <c r="SPV386" s="249"/>
      <c r="SPW386" s="249"/>
      <c r="SPX386" s="249"/>
      <c r="SPY386" s="249"/>
      <c r="SPZ386" s="249"/>
      <c r="SQA386" s="249"/>
      <c r="SQB386" s="249"/>
      <c r="SQC386" s="249"/>
      <c r="SQD386" s="249"/>
      <c r="SQE386" s="249"/>
      <c r="SQF386" s="249"/>
      <c r="SQG386" s="249"/>
      <c r="SQH386" s="249"/>
      <c r="SQI386" s="249"/>
      <c r="SQJ386" s="249"/>
      <c r="SQK386" s="249"/>
      <c r="SQL386" s="249"/>
      <c r="SQM386" s="249"/>
      <c r="SQN386" s="249"/>
      <c r="SQO386" s="249"/>
      <c r="SQP386" s="249"/>
      <c r="SQQ386" s="249"/>
      <c r="SQR386" s="249"/>
      <c r="SQS386" s="249"/>
      <c r="SQT386" s="249"/>
      <c r="SQU386" s="249"/>
      <c r="SQV386" s="249"/>
      <c r="SQW386" s="249"/>
      <c r="SQX386" s="249"/>
      <c r="SQY386" s="249"/>
      <c r="SQZ386" s="249"/>
      <c r="SRA386" s="249"/>
      <c r="SRB386" s="249"/>
      <c r="SRC386" s="249"/>
      <c r="SRD386" s="249"/>
      <c r="SRE386" s="249"/>
      <c r="SRF386" s="249"/>
      <c r="SRG386" s="249"/>
      <c r="SRH386" s="249"/>
      <c r="SRI386" s="249"/>
      <c r="SRJ386" s="249"/>
      <c r="SRK386" s="249"/>
      <c r="SRL386" s="249"/>
      <c r="SRM386" s="249"/>
      <c r="SRN386" s="249"/>
      <c r="SRO386" s="249"/>
      <c r="SRP386" s="249"/>
      <c r="SRQ386" s="249"/>
      <c r="SRR386" s="249"/>
      <c r="SRS386" s="249"/>
      <c r="SRT386" s="249"/>
      <c r="SRU386" s="249"/>
      <c r="SRV386" s="249"/>
      <c r="SRW386" s="249"/>
      <c r="SRX386" s="249"/>
      <c r="SRY386" s="249"/>
      <c r="SRZ386" s="249"/>
      <c r="SSA386" s="249"/>
      <c r="SSB386" s="249"/>
      <c r="SSC386" s="249"/>
      <c r="SSD386" s="249"/>
      <c r="SSE386" s="249"/>
      <c r="SSF386" s="249"/>
      <c r="SSG386" s="249"/>
      <c r="SSH386" s="249"/>
      <c r="SSI386" s="249"/>
      <c r="SSJ386" s="249"/>
      <c r="SSK386" s="249"/>
      <c r="SSL386" s="249"/>
      <c r="SSM386" s="249"/>
      <c r="SSN386" s="249"/>
      <c r="SSO386" s="249"/>
      <c r="SSP386" s="249"/>
      <c r="SSQ386" s="249"/>
      <c r="SSR386" s="249"/>
      <c r="SSS386" s="249"/>
      <c r="SST386" s="249"/>
      <c r="SSU386" s="249"/>
      <c r="SSV386" s="249"/>
      <c r="SSW386" s="249"/>
      <c r="SSX386" s="249"/>
      <c r="SSY386" s="249"/>
      <c r="SSZ386" s="249"/>
      <c r="STA386" s="249"/>
      <c r="STB386" s="249"/>
      <c r="STC386" s="249"/>
      <c r="STD386" s="249"/>
      <c r="STE386" s="249"/>
      <c r="STF386" s="249"/>
      <c r="STG386" s="249"/>
      <c r="STH386" s="249"/>
      <c r="STI386" s="249"/>
      <c r="STJ386" s="249"/>
      <c r="STK386" s="249"/>
      <c r="STL386" s="249"/>
      <c r="STM386" s="249"/>
      <c r="STN386" s="249"/>
      <c r="STO386" s="249"/>
      <c r="STP386" s="249"/>
      <c r="STQ386" s="249"/>
      <c r="STR386" s="249"/>
      <c r="STS386" s="249"/>
      <c r="STT386" s="249"/>
      <c r="STU386" s="249"/>
      <c r="STV386" s="249"/>
      <c r="STW386" s="249"/>
      <c r="STX386" s="249"/>
      <c r="STY386" s="249"/>
      <c r="STZ386" s="249"/>
      <c r="SUA386" s="249"/>
      <c r="SUB386" s="249"/>
      <c r="SUC386" s="249"/>
      <c r="SUD386" s="249"/>
      <c r="SUE386" s="249"/>
      <c r="SUF386" s="249"/>
      <c r="SUG386" s="249"/>
      <c r="SUH386" s="249"/>
      <c r="SUI386" s="249"/>
      <c r="SUJ386" s="249"/>
      <c r="SUK386" s="249"/>
      <c r="SUL386" s="249"/>
      <c r="SUM386" s="249"/>
      <c r="SUN386" s="249"/>
      <c r="SUO386" s="249"/>
      <c r="SUP386" s="249"/>
      <c r="SUQ386" s="249"/>
      <c r="SUR386" s="249"/>
      <c r="SUS386" s="249"/>
      <c r="SUT386" s="249"/>
      <c r="SUU386" s="249"/>
      <c r="SUV386" s="249"/>
      <c r="SUW386" s="249"/>
      <c r="SUX386" s="249"/>
      <c r="SUY386" s="249"/>
      <c r="SUZ386" s="249"/>
      <c r="SVA386" s="249"/>
      <c r="SVB386" s="249"/>
      <c r="SVC386" s="249"/>
      <c r="SVD386" s="249"/>
      <c r="SVE386" s="249"/>
      <c r="SVF386" s="249"/>
      <c r="SVG386" s="249"/>
      <c r="SVH386" s="249"/>
      <c r="SVI386" s="249"/>
      <c r="SVJ386" s="249"/>
      <c r="SVK386" s="249"/>
      <c r="SVL386" s="249"/>
      <c r="SVM386" s="249"/>
      <c r="SVN386" s="249"/>
      <c r="SVO386" s="249"/>
      <c r="SVP386" s="249"/>
      <c r="SVQ386" s="249"/>
      <c r="SVR386" s="249"/>
      <c r="SVS386" s="249"/>
      <c r="SVT386" s="249"/>
      <c r="SVU386" s="249"/>
      <c r="SVV386" s="249"/>
      <c r="SVW386" s="249"/>
      <c r="SVX386" s="249"/>
      <c r="SVY386" s="249"/>
      <c r="SVZ386" s="249"/>
      <c r="SWA386" s="249"/>
      <c r="SWB386" s="249"/>
      <c r="SWC386" s="249"/>
      <c r="SWD386" s="249"/>
      <c r="SWE386" s="249"/>
      <c r="SWF386" s="249"/>
      <c r="SWG386" s="249"/>
      <c r="SWH386" s="249"/>
      <c r="SWI386" s="249"/>
      <c r="SWJ386" s="249"/>
      <c r="SWK386" s="249"/>
      <c r="SWL386" s="249"/>
      <c r="SWM386" s="249"/>
      <c r="SWN386" s="249"/>
      <c r="SWO386" s="249"/>
      <c r="SWP386" s="249"/>
      <c r="SWQ386" s="249"/>
      <c r="SWR386" s="249"/>
      <c r="SWS386" s="249"/>
      <c r="SWT386" s="249"/>
      <c r="SWU386" s="249"/>
      <c r="SWV386" s="249"/>
      <c r="SWW386" s="249"/>
      <c r="SWX386" s="249"/>
      <c r="SWY386" s="249"/>
      <c r="SWZ386" s="249"/>
      <c r="SXA386" s="249"/>
      <c r="SXB386" s="249"/>
      <c r="SXC386" s="249"/>
      <c r="SXD386" s="249"/>
      <c r="SXE386" s="249"/>
      <c r="SXF386" s="249"/>
      <c r="SXG386" s="249"/>
      <c r="SXH386" s="249"/>
      <c r="SXI386" s="249"/>
      <c r="SXJ386" s="249"/>
      <c r="SXK386" s="249"/>
      <c r="SXL386" s="249"/>
      <c r="SXM386" s="249"/>
      <c r="SXN386" s="249"/>
      <c r="SXO386" s="249"/>
      <c r="SXP386" s="249"/>
      <c r="SXQ386" s="249"/>
      <c r="SXR386" s="249"/>
      <c r="SXS386" s="249"/>
      <c r="SXT386" s="249"/>
      <c r="SXU386" s="249"/>
      <c r="SXV386" s="249"/>
      <c r="SXW386" s="249"/>
      <c r="SXX386" s="249"/>
      <c r="SXY386" s="249"/>
      <c r="SXZ386" s="249"/>
      <c r="SYA386" s="249"/>
      <c r="SYB386" s="249"/>
      <c r="SYC386" s="249"/>
      <c r="SYD386" s="249"/>
      <c r="SYE386" s="249"/>
      <c r="SYF386" s="249"/>
      <c r="SYG386" s="249"/>
      <c r="SYH386" s="249"/>
      <c r="SYI386" s="249"/>
      <c r="SYJ386" s="249"/>
      <c r="SYK386" s="249"/>
      <c r="SYL386" s="249"/>
      <c r="SYM386" s="249"/>
      <c r="SYN386" s="249"/>
      <c r="SYO386" s="249"/>
      <c r="SYP386" s="249"/>
      <c r="SYQ386" s="249"/>
      <c r="SYR386" s="249"/>
      <c r="SYS386" s="249"/>
      <c r="SYT386" s="249"/>
      <c r="SYU386" s="249"/>
      <c r="SYV386" s="249"/>
      <c r="SYW386" s="249"/>
      <c r="SYX386" s="249"/>
      <c r="SYY386" s="249"/>
      <c r="SYZ386" s="249"/>
      <c r="SZA386" s="249"/>
      <c r="SZB386" s="249"/>
      <c r="SZC386" s="249"/>
      <c r="SZD386" s="249"/>
      <c r="SZE386" s="249"/>
      <c r="SZF386" s="249"/>
      <c r="SZG386" s="249"/>
      <c r="SZH386" s="249"/>
      <c r="SZI386" s="249"/>
      <c r="SZJ386" s="249"/>
      <c r="SZK386" s="249"/>
      <c r="SZL386" s="249"/>
      <c r="SZM386" s="249"/>
      <c r="SZN386" s="249"/>
      <c r="SZO386" s="249"/>
      <c r="SZP386" s="249"/>
      <c r="SZQ386" s="249"/>
      <c r="SZR386" s="249"/>
      <c r="SZS386" s="249"/>
      <c r="SZT386" s="249"/>
      <c r="SZU386" s="249"/>
      <c r="SZV386" s="249"/>
      <c r="SZW386" s="249"/>
      <c r="SZX386" s="249"/>
      <c r="SZY386" s="249"/>
      <c r="SZZ386" s="249"/>
      <c r="TAA386" s="249"/>
      <c r="TAB386" s="249"/>
      <c r="TAC386" s="249"/>
      <c r="TAD386" s="249"/>
      <c r="TAE386" s="249"/>
      <c r="TAF386" s="249"/>
      <c r="TAG386" s="249"/>
      <c r="TAH386" s="249"/>
      <c r="TAI386" s="249"/>
      <c r="TAJ386" s="249"/>
      <c r="TAK386" s="249"/>
      <c r="TAL386" s="249"/>
      <c r="TAM386" s="249"/>
      <c r="TAN386" s="249"/>
      <c r="TAO386" s="249"/>
      <c r="TAP386" s="249"/>
      <c r="TAQ386" s="249"/>
      <c r="TAR386" s="249"/>
      <c r="TAS386" s="249"/>
      <c r="TAT386" s="249"/>
      <c r="TAU386" s="249"/>
      <c r="TAV386" s="249"/>
      <c r="TAW386" s="249"/>
      <c r="TAX386" s="249"/>
      <c r="TAY386" s="249"/>
      <c r="TAZ386" s="249"/>
      <c r="TBA386" s="249"/>
      <c r="TBB386" s="249"/>
      <c r="TBC386" s="249"/>
      <c r="TBD386" s="249"/>
      <c r="TBE386" s="249"/>
      <c r="TBF386" s="249"/>
      <c r="TBG386" s="249"/>
      <c r="TBH386" s="249"/>
      <c r="TBI386" s="249"/>
      <c r="TBJ386" s="249"/>
      <c r="TBK386" s="249"/>
      <c r="TBL386" s="249"/>
      <c r="TBM386" s="249"/>
      <c r="TBN386" s="249"/>
      <c r="TBO386" s="249"/>
      <c r="TBP386" s="249"/>
      <c r="TBQ386" s="249"/>
      <c r="TBR386" s="249"/>
      <c r="TBS386" s="249"/>
      <c r="TBT386" s="249"/>
      <c r="TBU386" s="249"/>
      <c r="TBV386" s="249"/>
      <c r="TBW386" s="249"/>
      <c r="TBX386" s="249"/>
      <c r="TBY386" s="249"/>
      <c r="TBZ386" s="249"/>
      <c r="TCA386" s="249"/>
      <c r="TCB386" s="249"/>
      <c r="TCC386" s="249"/>
      <c r="TCD386" s="249"/>
      <c r="TCE386" s="249"/>
      <c r="TCF386" s="249"/>
      <c r="TCG386" s="249"/>
      <c r="TCH386" s="249"/>
      <c r="TCI386" s="249"/>
      <c r="TCJ386" s="249"/>
      <c r="TCK386" s="249"/>
      <c r="TCL386" s="249"/>
      <c r="TCM386" s="249"/>
      <c r="TCN386" s="249"/>
      <c r="TCO386" s="249"/>
      <c r="TCP386" s="249"/>
      <c r="TCQ386" s="249"/>
      <c r="TCR386" s="249"/>
      <c r="TCS386" s="249"/>
      <c r="TCT386" s="249"/>
      <c r="TCU386" s="249"/>
      <c r="TCV386" s="249"/>
      <c r="TCW386" s="249"/>
      <c r="TCX386" s="249"/>
      <c r="TCY386" s="249"/>
      <c r="TCZ386" s="249"/>
      <c r="TDA386" s="249"/>
      <c r="TDB386" s="249"/>
      <c r="TDC386" s="249"/>
      <c r="TDD386" s="249"/>
      <c r="TDE386" s="249"/>
      <c r="TDF386" s="249"/>
      <c r="TDG386" s="249"/>
      <c r="TDH386" s="249"/>
      <c r="TDI386" s="249"/>
      <c r="TDJ386" s="249"/>
      <c r="TDK386" s="249"/>
      <c r="TDL386" s="249"/>
      <c r="TDM386" s="249"/>
      <c r="TDN386" s="249"/>
      <c r="TDO386" s="249"/>
      <c r="TDP386" s="249"/>
      <c r="TDQ386" s="249"/>
      <c r="TDR386" s="249"/>
      <c r="TDS386" s="249"/>
      <c r="TDT386" s="249"/>
      <c r="TDU386" s="249"/>
      <c r="TDV386" s="249"/>
      <c r="TDW386" s="249"/>
      <c r="TDX386" s="249"/>
      <c r="TDY386" s="249"/>
      <c r="TDZ386" s="249"/>
      <c r="TEA386" s="249"/>
      <c r="TEB386" s="249"/>
      <c r="TEC386" s="249"/>
      <c r="TED386" s="249"/>
      <c r="TEE386" s="249"/>
      <c r="TEF386" s="249"/>
      <c r="TEG386" s="249"/>
      <c r="TEH386" s="249"/>
      <c r="TEI386" s="249"/>
      <c r="TEJ386" s="249"/>
      <c r="TEK386" s="249"/>
      <c r="TEL386" s="249"/>
      <c r="TEM386" s="249"/>
      <c r="TEN386" s="249"/>
      <c r="TEO386" s="249"/>
      <c r="TEP386" s="249"/>
      <c r="TEQ386" s="249"/>
      <c r="TER386" s="249"/>
      <c r="TES386" s="249"/>
      <c r="TET386" s="249"/>
      <c r="TEU386" s="249"/>
      <c r="TEV386" s="249"/>
      <c r="TEW386" s="249"/>
      <c r="TEX386" s="249"/>
      <c r="TEY386" s="249"/>
      <c r="TEZ386" s="249"/>
      <c r="TFA386" s="249"/>
      <c r="TFB386" s="249"/>
      <c r="TFC386" s="249"/>
      <c r="TFD386" s="249"/>
      <c r="TFE386" s="249"/>
      <c r="TFF386" s="249"/>
      <c r="TFG386" s="249"/>
      <c r="TFH386" s="249"/>
      <c r="TFI386" s="249"/>
      <c r="TFJ386" s="249"/>
      <c r="TFK386" s="249"/>
      <c r="TFL386" s="249"/>
      <c r="TFM386" s="249"/>
      <c r="TFN386" s="249"/>
      <c r="TFO386" s="249"/>
      <c r="TFP386" s="249"/>
      <c r="TFQ386" s="249"/>
      <c r="TFR386" s="249"/>
      <c r="TFS386" s="249"/>
      <c r="TFT386" s="249"/>
      <c r="TFU386" s="249"/>
      <c r="TFV386" s="249"/>
      <c r="TFW386" s="249"/>
      <c r="TFX386" s="249"/>
      <c r="TFY386" s="249"/>
      <c r="TFZ386" s="249"/>
      <c r="TGA386" s="249"/>
      <c r="TGB386" s="249"/>
      <c r="TGC386" s="249"/>
      <c r="TGD386" s="249"/>
      <c r="TGE386" s="249"/>
      <c r="TGF386" s="249"/>
      <c r="TGG386" s="249"/>
      <c r="TGH386" s="249"/>
      <c r="TGI386" s="249"/>
      <c r="TGJ386" s="249"/>
      <c r="TGK386" s="249"/>
      <c r="TGL386" s="249"/>
      <c r="TGM386" s="249"/>
      <c r="TGN386" s="249"/>
      <c r="TGO386" s="249"/>
      <c r="TGP386" s="249"/>
      <c r="TGQ386" s="249"/>
      <c r="TGR386" s="249"/>
      <c r="TGS386" s="249"/>
      <c r="TGT386" s="249"/>
      <c r="TGU386" s="249"/>
      <c r="TGV386" s="249"/>
      <c r="TGW386" s="249"/>
      <c r="TGX386" s="249"/>
      <c r="TGY386" s="249"/>
      <c r="TGZ386" s="249"/>
      <c r="THA386" s="249"/>
      <c r="THB386" s="249"/>
      <c r="THC386" s="249"/>
      <c r="THD386" s="249"/>
      <c r="THE386" s="249"/>
      <c r="THF386" s="249"/>
      <c r="THG386" s="249"/>
      <c r="THH386" s="249"/>
      <c r="THI386" s="249"/>
      <c r="THJ386" s="249"/>
      <c r="THK386" s="249"/>
      <c r="THL386" s="249"/>
      <c r="THM386" s="249"/>
      <c r="THN386" s="249"/>
      <c r="THO386" s="249"/>
      <c r="THP386" s="249"/>
      <c r="THQ386" s="249"/>
      <c r="THR386" s="249"/>
      <c r="THS386" s="249"/>
      <c r="THT386" s="249"/>
      <c r="THU386" s="249"/>
      <c r="THV386" s="249"/>
      <c r="THW386" s="249"/>
      <c r="THX386" s="249"/>
      <c r="THY386" s="249"/>
      <c r="THZ386" s="249"/>
      <c r="TIA386" s="249"/>
      <c r="TIB386" s="249"/>
      <c r="TIC386" s="249"/>
      <c r="TID386" s="249"/>
      <c r="TIE386" s="249"/>
      <c r="TIF386" s="249"/>
      <c r="TIG386" s="249"/>
      <c r="TIH386" s="249"/>
      <c r="TII386" s="249"/>
      <c r="TIJ386" s="249"/>
      <c r="TIK386" s="249"/>
      <c r="TIL386" s="249"/>
      <c r="TIM386" s="249"/>
      <c r="TIN386" s="249"/>
      <c r="TIO386" s="249"/>
      <c r="TIP386" s="249"/>
      <c r="TIQ386" s="249"/>
      <c r="TIR386" s="249"/>
      <c r="TIS386" s="249"/>
      <c r="TIT386" s="249"/>
      <c r="TIU386" s="249"/>
      <c r="TIV386" s="249"/>
      <c r="TIW386" s="249"/>
      <c r="TIX386" s="249"/>
      <c r="TIY386" s="249"/>
      <c r="TIZ386" s="249"/>
      <c r="TJA386" s="249"/>
      <c r="TJB386" s="249"/>
      <c r="TJC386" s="249"/>
      <c r="TJD386" s="249"/>
      <c r="TJE386" s="249"/>
      <c r="TJF386" s="249"/>
      <c r="TJG386" s="249"/>
      <c r="TJH386" s="249"/>
      <c r="TJI386" s="249"/>
      <c r="TJJ386" s="249"/>
      <c r="TJK386" s="249"/>
      <c r="TJL386" s="249"/>
      <c r="TJM386" s="249"/>
      <c r="TJN386" s="249"/>
      <c r="TJO386" s="249"/>
      <c r="TJP386" s="249"/>
      <c r="TJQ386" s="249"/>
      <c r="TJR386" s="249"/>
      <c r="TJS386" s="249"/>
      <c r="TJT386" s="249"/>
      <c r="TJU386" s="249"/>
      <c r="TJV386" s="249"/>
      <c r="TJW386" s="249"/>
      <c r="TJX386" s="249"/>
      <c r="TJY386" s="249"/>
      <c r="TJZ386" s="249"/>
      <c r="TKA386" s="249"/>
      <c r="TKB386" s="249"/>
      <c r="TKC386" s="249"/>
      <c r="TKD386" s="249"/>
      <c r="TKE386" s="249"/>
      <c r="TKF386" s="249"/>
      <c r="TKG386" s="249"/>
      <c r="TKH386" s="249"/>
      <c r="TKI386" s="249"/>
      <c r="TKJ386" s="249"/>
      <c r="TKK386" s="249"/>
      <c r="TKL386" s="249"/>
      <c r="TKM386" s="249"/>
      <c r="TKN386" s="249"/>
      <c r="TKO386" s="249"/>
      <c r="TKP386" s="249"/>
      <c r="TKQ386" s="249"/>
      <c r="TKR386" s="249"/>
      <c r="TKS386" s="249"/>
      <c r="TKT386" s="249"/>
      <c r="TKU386" s="249"/>
      <c r="TKV386" s="249"/>
      <c r="TKW386" s="249"/>
      <c r="TKX386" s="249"/>
      <c r="TKY386" s="249"/>
      <c r="TKZ386" s="249"/>
      <c r="TLA386" s="249"/>
      <c r="TLB386" s="249"/>
      <c r="TLC386" s="249"/>
      <c r="TLD386" s="249"/>
      <c r="TLE386" s="249"/>
      <c r="TLF386" s="249"/>
      <c r="TLG386" s="249"/>
      <c r="TLH386" s="249"/>
      <c r="TLI386" s="249"/>
      <c r="TLJ386" s="249"/>
      <c r="TLK386" s="249"/>
      <c r="TLL386" s="249"/>
      <c r="TLM386" s="249"/>
      <c r="TLN386" s="249"/>
      <c r="TLO386" s="249"/>
      <c r="TLP386" s="249"/>
      <c r="TLQ386" s="249"/>
      <c r="TLR386" s="249"/>
      <c r="TLS386" s="249"/>
      <c r="TLT386" s="249"/>
      <c r="TLU386" s="249"/>
      <c r="TLV386" s="249"/>
      <c r="TLW386" s="249"/>
      <c r="TLX386" s="249"/>
      <c r="TLY386" s="249"/>
      <c r="TLZ386" s="249"/>
      <c r="TMA386" s="249"/>
      <c r="TMB386" s="249"/>
      <c r="TMC386" s="249"/>
      <c r="TMD386" s="249"/>
      <c r="TME386" s="249"/>
      <c r="TMF386" s="249"/>
      <c r="TMG386" s="249"/>
      <c r="TMH386" s="249"/>
      <c r="TMI386" s="249"/>
      <c r="TMJ386" s="249"/>
      <c r="TMK386" s="249"/>
      <c r="TML386" s="249"/>
      <c r="TMM386" s="249"/>
      <c r="TMN386" s="249"/>
      <c r="TMO386" s="249"/>
      <c r="TMP386" s="249"/>
      <c r="TMQ386" s="249"/>
      <c r="TMR386" s="249"/>
      <c r="TMS386" s="249"/>
      <c r="TMT386" s="249"/>
      <c r="TMU386" s="249"/>
      <c r="TMV386" s="249"/>
      <c r="TMW386" s="249"/>
      <c r="TMX386" s="249"/>
      <c r="TMY386" s="249"/>
      <c r="TMZ386" s="249"/>
      <c r="TNA386" s="249"/>
      <c r="TNB386" s="249"/>
      <c r="TNC386" s="249"/>
      <c r="TND386" s="249"/>
      <c r="TNE386" s="249"/>
      <c r="TNF386" s="249"/>
      <c r="TNG386" s="249"/>
      <c r="TNH386" s="249"/>
      <c r="TNI386" s="249"/>
      <c r="TNJ386" s="249"/>
      <c r="TNK386" s="249"/>
      <c r="TNL386" s="249"/>
      <c r="TNM386" s="249"/>
      <c r="TNN386" s="249"/>
      <c r="TNO386" s="249"/>
      <c r="TNP386" s="249"/>
      <c r="TNQ386" s="249"/>
      <c r="TNR386" s="249"/>
      <c r="TNS386" s="249"/>
      <c r="TNT386" s="249"/>
      <c r="TNU386" s="249"/>
      <c r="TNV386" s="249"/>
      <c r="TNW386" s="249"/>
      <c r="TNX386" s="249"/>
      <c r="TNY386" s="249"/>
      <c r="TNZ386" s="249"/>
      <c r="TOA386" s="249"/>
      <c r="TOB386" s="249"/>
      <c r="TOC386" s="249"/>
      <c r="TOD386" s="249"/>
      <c r="TOE386" s="249"/>
      <c r="TOF386" s="249"/>
      <c r="TOG386" s="249"/>
      <c r="TOH386" s="249"/>
      <c r="TOI386" s="249"/>
      <c r="TOJ386" s="249"/>
      <c r="TOK386" s="249"/>
      <c r="TOL386" s="249"/>
      <c r="TOM386" s="249"/>
      <c r="TON386" s="249"/>
      <c r="TOO386" s="249"/>
      <c r="TOP386" s="249"/>
      <c r="TOQ386" s="249"/>
      <c r="TOR386" s="249"/>
      <c r="TOS386" s="249"/>
      <c r="TOT386" s="249"/>
      <c r="TOU386" s="249"/>
      <c r="TOV386" s="249"/>
      <c r="TOW386" s="249"/>
      <c r="TOX386" s="249"/>
      <c r="TOY386" s="249"/>
      <c r="TOZ386" s="249"/>
      <c r="TPA386" s="249"/>
      <c r="TPB386" s="249"/>
      <c r="TPC386" s="249"/>
      <c r="TPD386" s="249"/>
      <c r="TPE386" s="249"/>
      <c r="TPF386" s="249"/>
      <c r="TPG386" s="249"/>
      <c r="TPH386" s="249"/>
      <c r="TPI386" s="249"/>
      <c r="TPJ386" s="249"/>
      <c r="TPK386" s="249"/>
      <c r="TPL386" s="249"/>
      <c r="TPM386" s="249"/>
      <c r="TPN386" s="249"/>
      <c r="TPO386" s="249"/>
      <c r="TPP386" s="249"/>
      <c r="TPQ386" s="249"/>
      <c r="TPR386" s="249"/>
      <c r="TPS386" s="249"/>
      <c r="TPT386" s="249"/>
      <c r="TPU386" s="249"/>
      <c r="TPV386" s="249"/>
      <c r="TPW386" s="249"/>
      <c r="TPX386" s="249"/>
      <c r="TPY386" s="249"/>
      <c r="TPZ386" s="249"/>
      <c r="TQA386" s="249"/>
      <c r="TQB386" s="249"/>
      <c r="TQC386" s="249"/>
      <c r="TQD386" s="249"/>
      <c r="TQE386" s="249"/>
      <c r="TQF386" s="249"/>
      <c r="TQG386" s="249"/>
      <c r="TQH386" s="249"/>
      <c r="TQI386" s="249"/>
      <c r="TQJ386" s="249"/>
      <c r="TQK386" s="249"/>
      <c r="TQL386" s="249"/>
      <c r="TQM386" s="249"/>
      <c r="TQN386" s="249"/>
      <c r="TQO386" s="249"/>
      <c r="TQP386" s="249"/>
      <c r="TQQ386" s="249"/>
      <c r="TQR386" s="249"/>
      <c r="TQS386" s="249"/>
      <c r="TQT386" s="249"/>
      <c r="TQU386" s="249"/>
      <c r="TQV386" s="249"/>
      <c r="TQW386" s="249"/>
      <c r="TQX386" s="249"/>
      <c r="TQY386" s="249"/>
      <c r="TQZ386" s="249"/>
      <c r="TRA386" s="249"/>
      <c r="TRB386" s="249"/>
      <c r="TRC386" s="249"/>
      <c r="TRD386" s="249"/>
      <c r="TRE386" s="249"/>
      <c r="TRF386" s="249"/>
      <c r="TRG386" s="249"/>
      <c r="TRH386" s="249"/>
      <c r="TRI386" s="249"/>
      <c r="TRJ386" s="249"/>
      <c r="TRK386" s="249"/>
      <c r="TRL386" s="249"/>
      <c r="TRM386" s="249"/>
      <c r="TRN386" s="249"/>
      <c r="TRO386" s="249"/>
      <c r="TRP386" s="249"/>
      <c r="TRQ386" s="249"/>
      <c r="TRR386" s="249"/>
      <c r="TRS386" s="249"/>
      <c r="TRT386" s="249"/>
      <c r="TRU386" s="249"/>
      <c r="TRV386" s="249"/>
      <c r="TRW386" s="249"/>
      <c r="TRX386" s="249"/>
      <c r="TRY386" s="249"/>
      <c r="TRZ386" s="249"/>
      <c r="TSA386" s="249"/>
      <c r="TSB386" s="249"/>
      <c r="TSC386" s="249"/>
      <c r="TSD386" s="249"/>
      <c r="TSE386" s="249"/>
      <c r="TSF386" s="249"/>
      <c r="TSG386" s="249"/>
      <c r="TSH386" s="249"/>
      <c r="TSI386" s="249"/>
      <c r="TSJ386" s="249"/>
      <c r="TSK386" s="249"/>
      <c r="TSL386" s="249"/>
      <c r="TSM386" s="249"/>
      <c r="TSN386" s="249"/>
      <c r="TSO386" s="249"/>
      <c r="TSP386" s="249"/>
      <c r="TSQ386" s="249"/>
      <c r="TSR386" s="249"/>
      <c r="TSS386" s="249"/>
      <c r="TST386" s="249"/>
      <c r="TSU386" s="249"/>
      <c r="TSV386" s="249"/>
      <c r="TSW386" s="249"/>
      <c r="TSX386" s="249"/>
      <c r="TSY386" s="249"/>
      <c r="TSZ386" s="249"/>
      <c r="TTA386" s="249"/>
      <c r="TTB386" s="249"/>
      <c r="TTC386" s="249"/>
      <c r="TTD386" s="249"/>
      <c r="TTE386" s="249"/>
      <c r="TTF386" s="249"/>
      <c r="TTG386" s="249"/>
      <c r="TTH386" s="249"/>
      <c r="TTI386" s="249"/>
      <c r="TTJ386" s="249"/>
      <c r="TTK386" s="249"/>
      <c r="TTL386" s="249"/>
      <c r="TTM386" s="249"/>
      <c r="TTN386" s="249"/>
      <c r="TTO386" s="249"/>
      <c r="TTP386" s="249"/>
      <c r="TTQ386" s="249"/>
      <c r="TTR386" s="249"/>
      <c r="TTS386" s="249"/>
      <c r="TTT386" s="249"/>
      <c r="TTU386" s="249"/>
      <c r="TTV386" s="249"/>
      <c r="TTW386" s="249"/>
      <c r="TTX386" s="249"/>
      <c r="TTY386" s="249"/>
      <c r="TTZ386" s="249"/>
      <c r="TUA386" s="249"/>
      <c r="TUB386" s="249"/>
      <c r="TUC386" s="249"/>
      <c r="TUD386" s="249"/>
      <c r="TUE386" s="249"/>
      <c r="TUF386" s="249"/>
      <c r="TUG386" s="249"/>
      <c r="TUH386" s="249"/>
      <c r="TUI386" s="249"/>
      <c r="TUJ386" s="249"/>
      <c r="TUK386" s="249"/>
      <c r="TUL386" s="249"/>
      <c r="TUM386" s="249"/>
      <c r="TUN386" s="249"/>
      <c r="TUO386" s="249"/>
      <c r="TUP386" s="249"/>
      <c r="TUQ386" s="249"/>
      <c r="TUR386" s="249"/>
      <c r="TUS386" s="249"/>
      <c r="TUT386" s="249"/>
      <c r="TUU386" s="249"/>
      <c r="TUV386" s="249"/>
      <c r="TUW386" s="249"/>
      <c r="TUX386" s="249"/>
      <c r="TUY386" s="249"/>
      <c r="TUZ386" s="249"/>
      <c r="TVA386" s="249"/>
      <c r="TVB386" s="249"/>
      <c r="TVC386" s="249"/>
      <c r="TVD386" s="249"/>
      <c r="TVE386" s="249"/>
      <c r="TVF386" s="249"/>
      <c r="TVG386" s="249"/>
      <c r="TVH386" s="249"/>
      <c r="TVI386" s="249"/>
      <c r="TVJ386" s="249"/>
      <c r="TVK386" s="249"/>
      <c r="TVL386" s="249"/>
      <c r="TVM386" s="249"/>
      <c r="TVN386" s="249"/>
      <c r="TVO386" s="249"/>
      <c r="TVP386" s="249"/>
      <c r="TVQ386" s="249"/>
      <c r="TVR386" s="249"/>
      <c r="TVS386" s="249"/>
      <c r="TVT386" s="249"/>
      <c r="TVU386" s="249"/>
      <c r="TVV386" s="249"/>
      <c r="TVW386" s="249"/>
      <c r="TVX386" s="249"/>
      <c r="TVY386" s="249"/>
      <c r="TVZ386" s="249"/>
      <c r="TWA386" s="249"/>
      <c r="TWB386" s="249"/>
      <c r="TWC386" s="249"/>
      <c r="TWD386" s="249"/>
      <c r="TWE386" s="249"/>
      <c r="TWF386" s="249"/>
      <c r="TWG386" s="249"/>
      <c r="TWH386" s="249"/>
      <c r="TWI386" s="249"/>
      <c r="TWJ386" s="249"/>
      <c r="TWK386" s="249"/>
      <c r="TWL386" s="249"/>
      <c r="TWM386" s="249"/>
      <c r="TWN386" s="249"/>
      <c r="TWO386" s="249"/>
      <c r="TWP386" s="249"/>
      <c r="TWQ386" s="249"/>
      <c r="TWR386" s="249"/>
      <c r="TWS386" s="249"/>
      <c r="TWT386" s="249"/>
      <c r="TWU386" s="249"/>
      <c r="TWV386" s="249"/>
      <c r="TWW386" s="249"/>
      <c r="TWX386" s="249"/>
      <c r="TWY386" s="249"/>
      <c r="TWZ386" s="249"/>
      <c r="TXA386" s="249"/>
      <c r="TXB386" s="249"/>
      <c r="TXC386" s="249"/>
      <c r="TXD386" s="249"/>
      <c r="TXE386" s="249"/>
      <c r="TXF386" s="249"/>
      <c r="TXG386" s="249"/>
      <c r="TXH386" s="249"/>
      <c r="TXI386" s="249"/>
      <c r="TXJ386" s="249"/>
      <c r="TXK386" s="249"/>
      <c r="TXL386" s="249"/>
      <c r="TXM386" s="249"/>
      <c r="TXN386" s="249"/>
      <c r="TXO386" s="249"/>
      <c r="TXP386" s="249"/>
      <c r="TXQ386" s="249"/>
      <c r="TXR386" s="249"/>
      <c r="TXS386" s="249"/>
      <c r="TXT386" s="249"/>
      <c r="TXU386" s="249"/>
      <c r="TXV386" s="249"/>
      <c r="TXW386" s="249"/>
      <c r="TXX386" s="249"/>
      <c r="TXY386" s="249"/>
      <c r="TXZ386" s="249"/>
      <c r="TYA386" s="249"/>
      <c r="TYB386" s="249"/>
      <c r="TYC386" s="249"/>
      <c r="TYD386" s="249"/>
      <c r="TYE386" s="249"/>
      <c r="TYF386" s="249"/>
      <c r="TYG386" s="249"/>
      <c r="TYH386" s="249"/>
      <c r="TYI386" s="249"/>
      <c r="TYJ386" s="249"/>
      <c r="TYK386" s="249"/>
      <c r="TYL386" s="249"/>
      <c r="TYM386" s="249"/>
      <c r="TYN386" s="249"/>
      <c r="TYO386" s="249"/>
      <c r="TYP386" s="249"/>
      <c r="TYQ386" s="249"/>
      <c r="TYR386" s="249"/>
      <c r="TYS386" s="249"/>
      <c r="TYT386" s="249"/>
      <c r="TYU386" s="249"/>
      <c r="TYV386" s="249"/>
      <c r="TYW386" s="249"/>
      <c r="TYX386" s="249"/>
      <c r="TYY386" s="249"/>
      <c r="TYZ386" s="249"/>
      <c r="TZA386" s="249"/>
      <c r="TZB386" s="249"/>
      <c r="TZC386" s="249"/>
      <c r="TZD386" s="249"/>
      <c r="TZE386" s="249"/>
      <c r="TZF386" s="249"/>
      <c r="TZG386" s="249"/>
      <c r="TZH386" s="249"/>
      <c r="TZI386" s="249"/>
      <c r="TZJ386" s="249"/>
      <c r="TZK386" s="249"/>
      <c r="TZL386" s="249"/>
      <c r="TZM386" s="249"/>
      <c r="TZN386" s="249"/>
      <c r="TZO386" s="249"/>
      <c r="TZP386" s="249"/>
      <c r="TZQ386" s="249"/>
      <c r="TZR386" s="249"/>
      <c r="TZS386" s="249"/>
      <c r="TZT386" s="249"/>
      <c r="TZU386" s="249"/>
      <c r="TZV386" s="249"/>
      <c r="TZW386" s="249"/>
      <c r="TZX386" s="249"/>
      <c r="TZY386" s="249"/>
      <c r="TZZ386" s="249"/>
      <c r="UAA386" s="249"/>
      <c r="UAB386" s="249"/>
      <c r="UAC386" s="249"/>
      <c r="UAD386" s="249"/>
      <c r="UAE386" s="249"/>
      <c r="UAF386" s="249"/>
      <c r="UAG386" s="249"/>
      <c r="UAH386" s="249"/>
      <c r="UAI386" s="249"/>
      <c r="UAJ386" s="249"/>
      <c r="UAK386" s="249"/>
      <c r="UAL386" s="249"/>
      <c r="UAM386" s="249"/>
      <c r="UAN386" s="249"/>
      <c r="UAO386" s="249"/>
      <c r="UAP386" s="249"/>
      <c r="UAQ386" s="249"/>
      <c r="UAR386" s="249"/>
      <c r="UAS386" s="249"/>
      <c r="UAT386" s="249"/>
      <c r="UAU386" s="249"/>
      <c r="UAV386" s="249"/>
      <c r="UAW386" s="249"/>
      <c r="UAX386" s="249"/>
      <c r="UAY386" s="249"/>
      <c r="UAZ386" s="249"/>
      <c r="UBA386" s="249"/>
      <c r="UBB386" s="249"/>
      <c r="UBC386" s="249"/>
      <c r="UBD386" s="249"/>
      <c r="UBE386" s="249"/>
      <c r="UBF386" s="249"/>
      <c r="UBG386" s="249"/>
      <c r="UBH386" s="249"/>
      <c r="UBI386" s="249"/>
      <c r="UBJ386" s="249"/>
      <c r="UBK386" s="249"/>
      <c r="UBL386" s="249"/>
      <c r="UBM386" s="249"/>
      <c r="UBN386" s="249"/>
      <c r="UBO386" s="249"/>
      <c r="UBP386" s="249"/>
      <c r="UBQ386" s="249"/>
      <c r="UBR386" s="249"/>
      <c r="UBS386" s="249"/>
      <c r="UBT386" s="249"/>
      <c r="UBU386" s="249"/>
      <c r="UBV386" s="249"/>
      <c r="UBW386" s="249"/>
      <c r="UBX386" s="249"/>
      <c r="UBY386" s="249"/>
      <c r="UBZ386" s="249"/>
      <c r="UCA386" s="249"/>
      <c r="UCB386" s="249"/>
      <c r="UCC386" s="249"/>
      <c r="UCD386" s="249"/>
      <c r="UCE386" s="249"/>
      <c r="UCF386" s="249"/>
      <c r="UCG386" s="249"/>
      <c r="UCH386" s="249"/>
      <c r="UCI386" s="249"/>
      <c r="UCJ386" s="249"/>
      <c r="UCK386" s="249"/>
      <c r="UCL386" s="249"/>
      <c r="UCM386" s="249"/>
      <c r="UCN386" s="249"/>
      <c r="UCO386" s="249"/>
      <c r="UCP386" s="249"/>
      <c r="UCQ386" s="249"/>
      <c r="UCR386" s="249"/>
      <c r="UCS386" s="249"/>
      <c r="UCT386" s="249"/>
      <c r="UCU386" s="249"/>
      <c r="UCV386" s="249"/>
      <c r="UCW386" s="249"/>
      <c r="UCX386" s="249"/>
      <c r="UCY386" s="249"/>
      <c r="UCZ386" s="249"/>
      <c r="UDA386" s="249"/>
      <c r="UDB386" s="249"/>
      <c r="UDC386" s="249"/>
      <c r="UDD386" s="249"/>
      <c r="UDE386" s="249"/>
      <c r="UDF386" s="249"/>
      <c r="UDG386" s="249"/>
      <c r="UDH386" s="249"/>
      <c r="UDI386" s="249"/>
      <c r="UDJ386" s="249"/>
      <c r="UDK386" s="249"/>
      <c r="UDL386" s="249"/>
      <c r="UDM386" s="249"/>
      <c r="UDN386" s="249"/>
      <c r="UDO386" s="249"/>
      <c r="UDP386" s="249"/>
      <c r="UDQ386" s="249"/>
      <c r="UDR386" s="249"/>
      <c r="UDS386" s="249"/>
      <c r="UDT386" s="249"/>
      <c r="UDU386" s="249"/>
      <c r="UDV386" s="249"/>
      <c r="UDW386" s="249"/>
      <c r="UDX386" s="249"/>
      <c r="UDY386" s="249"/>
      <c r="UDZ386" s="249"/>
      <c r="UEA386" s="249"/>
      <c r="UEB386" s="249"/>
      <c r="UEC386" s="249"/>
      <c r="UED386" s="249"/>
      <c r="UEE386" s="249"/>
      <c r="UEF386" s="249"/>
      <c r="UEG386" s="249"/>
      <c r="UEH386" s="249"/>
      <c r="UEI386" s="249"/>
      <c r="UEJ386" s="249"/>
      <c r="UEK386" s="249"/>
      <c r="UEL386" s="249"/>
      <c r="UEM386" s="249"/>
      <c r="UEN386" s="249"/>
      <c r="UEO386" s="249"/>
      <c r="UEP386" s="249"/>
      <c r="UEQ386" s="249"/>
      <c r="UER386" s="249"/>
      <c r="UES386" s="249"/>
      <c r="UET386" s="249"/>
      <c r="UEU386" s="249"/>
      <c r="UEV386" s="249"/>
      <c r="UEW386" s="249"/>
      <c r="UEX386" s="249"/>
      <c r="UEY386" s="249"/>
      <c r="UEZ386" s="249"/>
      <c r="UFA386" s="249"/>
      <c r="UFB386" s="249"/>
      <c r="UFC386" s="249"/>
      <c r="UFD386" s="249"/>
      <c r="UFE386" s="249"/>
      <c r="UFF386" s="249"/>
      <c r="UFG386" s="249"/>
      <c r="UFH386" s="249"/>
      <c r="UFI386" s="249"/>
      <c r="UFJ386" s="249"/>
      <c r="UFK386" s="249"/>
      <c r="UFL386" s="249"/>
      <c r="UFM386" s="249"/>
      <c r="UFN386" s="249"/>
      <c r="UFO386" s="249"/>
      <c r="UFP386" s="249"/>
      <c r="UFQ386" s="249"/>
      <c r="UFR386" s="249"/>
      <c r="UFS386" s="249"/>
      <c r="UFT386" s="249"/>
      <c r="UFU386" s="249"/>
      <c r="UFV386" s="249"/>
      <c r="UFW386" s="249"/>
      <c r="UFX386" s="249"/>
      <c r="UFY386" s="249"/>
      <c r="UFZ386" s="249"/>
      <c r="UGA386" s="249"/>
      <c r="UGB386" s="249"/>
      <c r="UGC386" s="249"/>
      <c r="UGD386" s="249"/>
      <c r="UGE386" s="249"/>
      <c r="UGF386" s="249"/>
      <c r="UGG386" s="249"/>
      <c r="UGH386" s="249"/>
      <c r="UGI386" s="249"/>
      <c r="UGJ386" s="249"/>
      <c r="UGK386" s="249"/>
      <c r="UGL386" s="249"/>
      <c r="UGM386" s="249"/>
      <c r="UGN386" s="249"/>
      <c r="UGO386" s="249"/>
      <c r="UGP386" s="249"/>
      <c r="UGQ386" s="249"/>
      <c r="UGR386" s="249"/>
      <c r="UGS386" s="249"/>
      <c r="UGT386" s="249"/>
      <c r="UGU386" s="249"/>
      <c r="UGV386" s="249"/>
      <c r="UGW386" s="249"/>
      <c r="UGX386" s="249"/>
      <c r="UGY386" s="249"/>
      <c r="UGZ386" s="249"/>
      <c r="UHA386" s="249"/>
      <c r="UHB386" s="249"/>
      <c r="UHC386" s="249"/>
      <c r="UHD386" s="249"/>
      <c r="UHE386" s="249"/>
      <c r="UHF386" s="249"/>
      <c r="UHG386" s="249"/>
      <c r="UHH386" s="249"/>
      <c r="UHI386" s="249"/>
      <c r="UHJ386" s="249"/>
      <c r="UHK386" s="249"/>
      <c r="UHL386" s="249"/>
      <c r="UHM386" s="249"/>
      <c r="UHN386" s="249"/>
      <c r="UHO386" s="249"/>
      <c r="UHP386" s="249"/>
      <c r="UHQ386" s="249"/>
      <c r="UHR386" s="249"/>
      <c r="UHS386" s="249"/>
      <c r="UHT386" s="249"/>
      <c r="UHU386" s="249"/>
      <c r="UHV386" s="249"/>
      <c r="UHW386" s="249"/>
      <c r="UHX386" s="249"/>
      <c r="UHY386" s="249"/>
      <c r="UHZ386" s="249"/>
      <c r="UIA386" s="249"/>
      <c r="UIB386" s="249"/>
      <c r="UIC386" s="249"/>
      <c r="UID386" s="249"/>
      <c r="UIE386" s="249"/>
      <c r="UIF386" s="249"/>
      <c r="UIG386" s="249"/>
      <c r="UIH386" s="249"/>
      <c r="UII386" s="249"/>
      <c r="UIJ386" s="249"/>
      <c r="UIK386" s="249"/>
      <c r="UIL386" s="249"/>
      <c r="UIM386" s="249"/>
      <c r="UIN386" s="249"/>
      <c r="UIO386" s="249"/>
      <c r="UIP386" s="249"/>
      <c r="UIQ386" s="249"/>
      <c r="UIR386" s="249"/>
      <c r="UIS386" s="249"/>
      <c r="UIT386" s="249"/>
      <c r="UIU386" s="249"/>
      <c r="UIV386" s="249"/>
      <c r="UIW386" s="249"/>
      <c r="UIX386" s="249"/>
      <c r="UIY386" s="249"/>
      <c r="UIZ386" s="249"/>
      <c r="UJA386" s="249"/>
      <c r="UJB386" s="249"/>
      <c r="UJC386" s="249"/>
      <c r="UJD386" s="249"/>
      <c r="UJE386" s="249"/>
      <c r="UJF386" s="249"/>
      <c r="UJG386" s="249"/>
      <c r="UJH386" s="249"/>
      <c r="UJI386" s="249"/>
      <c r="UJJ386" s="249"/>
      <c r="UJK386" s="249"/>
      <c r="UJL386" s="249"/>
      <c r="UJM386" s="249"/>
      <c r="UJN386" s="249"/>
      <c r="UJO386" s="249"/>
      <c r="UJP386" s="249"/>
      <c r="UJQ386" s="249"/>
      <c r="UJR386" s="249"/>
      <c r="UJS386" s="249"/>
      <c r="UJT386" s="249"/>
      <c r="UJU386" s="249"/>
      <c r="UJV386" s="249"/>
      <c r="UJW386" s="249"/>
      <c r="UJX386" s="249"/>
      <c r="UJY386" s="249"/>
      <c r="UJZ386" s="249"/>
      <c r="UKA386" s="249"/>
      <c r="UKB386" s="249"/>
      <c r="UKC386" s="249"/>
      <c r="UKD386" s="249"/>
      <c r="UKE386" s="249"/>
      <c r="UKF386" s="249"/>
      <c r="UKG386" s="249"/>
      <c r="UKH386" s="249"/>
      <c r="UKI386" s="249"/>
      <c r="UKJ386" s="249"/>
      <c r="UKK386" s="249"/>
      <c r="UKL386" s="249"/>
      <c r="UKM386" s="249"/>
      <c r="UKN386" s="249"/>
      <c r="UKO386" s="249"/>
      <c r="UKP386" s="249"/>
      <c r="UKQ386" s="249"/>
      <c r="UKR386" s="249"/>
      <c r="UKS386" s="249"/>
      <c r="UKT386" s="249"/>
      <c r="UKU386" s="249"/>
      <c r="UKV386" s="249"/>
      <c r="UKW386" s="249"/>
      <c r="UKX386" s="249"/>
      <c r="UKY386" s="249"/>
      <c r="UKZ386" s="249"/>
      <c r="ULA386" s="249"/>
      <c r="ULB386" s="249"/>
      <c r="ULC386" s="249"/>
      <c r="ULD386" s="249"/>
      <c r="ULE386" s="249"/>
      <c r="ULF386" s="249"/>
      <c r="ULG386" s="249"/>
      <c r="ULH386" s="249"/>
      <c r="ULI386" s="249"/>
      <c r="ULJ386" s="249"/>
      <c r="ULK386" s="249"/>
      <c r="ULL386" s="249"/>
      <c r="ULM386" s="249"/>
      <c r="ULN386" s="249"/>
      <c r="ULO386" s="249"/>
      <c r="ULP386" s="249"/>
      <c r="ULQ386" s="249"/>
      <c r="ULR386" s="249"/>
      <c r="ULS386" s="249"/>
      <c r="ULT386" s="249"/>
      <c r="ULU386" s="249"/>
      <c r="ULV386" s="249"/>
      <c r="ULW386" s="249"/>
      <c r="ULX386" s="249"/>
      <c r="ULY386" s="249"/>
      <c r="ULZ386" s="249"/>
      <c r="UMA386" s="249"/>
      <c r="UMB386" s="249"/>
      <c r="UMC386" s="249"/>
      <c r="UMD386" s="249"/>
      <c r="UME386" s="249"/>
      <c r="UMF386" s="249"/>
      <c r="UMG386" s="249"/>
      <c r="UMH386" s="249"/>
      <c r="UMI386" s="249"/>
      <c r="UMJ386" s="249"/>
      <c r="UMK386" s="249"/>
      <c r="UML386" s="249"/>
      <c r="UMM386" s="249"/>
      <c r="UMN386" s="249"/>
      <c r="UMO386" s="249"/>
      <c r="UMP386" s="249"/>
      <c r="UMQ386" s="249"/>
      <c r="UMR386" s="249"/>
      <c r="UMS386" s="249"/>
      <c r="UMT386" s="249"/>
      <c r="UMU386" s="249"/>
      <c r="UMV386" s="249"/>
      <c r="UMW386" s="249"/>
      <c r="UMX386" s="249"/>
      <c r="UMY386" s="249"/>
      <c r="UMZ386" s="249"/>
      <c r="UNA386" s="249"/>
      <c r="UNB386" s="249"/>
      <c r="UNC386" s="249"/>
      <c r="UND386" s="249"/>
      <c r="UNE386" s="249"/>
      <c r="UNF386" s="249"/>
      <c r="UNG386" s="249"/>
      <c r="UNH386" s="249"/>
      <c r="UNI386" s="249"/>
      <c r="UNJ386" s="249"/>
      <c r="UNK386" s="249"/>
      <c r="UNL386" s="249"/>
      <c r="UNM386" s="249"/>
      <c r="UNN386" s="249"/>
      <c r="UNO386" s="249"/>
      <c r="UNP386" s="249"/>
      <c r="UNQ386" s="249"/>
      <c r="UNR386" s="249"/>
      <c r="UNS386" s="249"/>
      <c r="UNT386" s="249"/>
      <c r="UNU386" s="249"/>
      <c r="UNV386" s="249"/>
      <c r="UNW386" s="249"/>
      <c r="UNX386" s="249"/>
      <c r="UNY386" s="249"/>
      <c r="UNZ386" s="249"/>
      <c r="UOA386" s="249"/>
      <c r="UOB386" s="249"/>
      <c r="UOC386" s="249"/>
      <c r="UOD386" s="249"/>
      <c r="UOE386" s="249"/>
      <c r="UOF386" s="249"/>
      <c r="UOG386" s="249"/>
      <c r="UOH386" s="249"/>
      <c r="UOI386" s="249"/>
      <c r="UOJ386" s="249"/>
      <c r="UOK386" s="249"/>
      <c r="UOL386" s="249"/>
      <c r="UOM386" s="249"/>
      <c r="UON386" s="249"/>
      <c r="UOO386" s="249"/>
      <c r="UOP386" s="249"/>
      <c r="UOQ386" s="249"/>
      <c r="UOR386" s="249"/>
      <c r="UOS386" s="249"/>
      <c r="UOT386" s="249"/>
      <c r="UOU386" s="249"/>
      <c r="UOV386" s="249"/>
      <c r="UOW386" s="249"/>
      <c r="UOX386" s="249"/>
      <c r="UOY386" s="249"/>
      <c r="UOZ386" s="249"/>
      <c r="UPA386" s="249"/>
      <c r="UPB386" s="249"/>
      <c r="UPC386" s="249"/>
      <c r="UPD386" s="249"/>
      <c r="UPE386" s="249"/>
      <c r="UPF386" s="249"/>
      <c r="UPG386" s="249"/>
      <c r="UPH386" s="249"/>
      <c r="UPI386" s="249"/>
      <c r="UPJ386" s="249"/>
      <c r="UPK386" s="249"/>
      <c r="UPL386" s="249"/>
      <c r="UPM386" s="249"/>
      <c r="UPN386" s="249"/>
      <c r="UPO386" s="249"/>
      <c r="UPP386" s="249"/>
      <c r="UPQ386" s="249"/>
      <c r="UPR386" s="249"/>
      <c r="UPS386" s="249"/>
      <c r="UPT386" s="249"/>
      <c r="UPU386" s="249"/>
      <c r="UPV386" s="249"/>
      <c r="UPW386" s="249"/>
      <c r="UPX386" s="249"/>
      <c r="UPY386" s="249"/>
      <c r="UPZ386" s="249"/>
      <c r="UQA386" s="249"/>
      <c r="UQB386" s="249"/>
      <c r="UQC386" s="249"/>
      <c r="UQD386" s="249"/>
      <c r="UQE386" s="249"/>
      <c r="UQF386" s="249"/>
      <c r="UQG386" s="249"/>
      <c r="UQH386" s="249"/>
      <c r="UQI386" s="249"/>
      <c r="UQJ386" s="249"/>
      <c r="UQK386" s="249"/>
      <c r="UQL386" s="249"/>
      <c r="UQM386" s="249"/>
      <c r="UQN386" s="249"/>
      <c r="UQO386" s="249"/>
      <c r="UQP386" s="249"/>
      <c r="UQQ386" s="249"/>
      <c r="UQR386" s="249"/>
      <c r="UQS386" s="249"/>
      <c r="UQT386" s="249"/>
      <c r="UQU386" s="249"/>
      <c r="UQV386" s="249"/>
      <c r="UQW386" s="249"/>
      <c r="UQX386" s="249"/>
      <c r="UQY386" s="249"/>
      <c r="UQZ386" s="249"/>
      <c r="URA386" s="249"/>
      <c r="URB386" s="249"/>
      <c r="URC386" s="249"/>
      <c r="URD386" s="249"/>
      <c r="URE386" s="249"/>
      <c r="URF386" s="249"/>
      <c r="URG386" s="249"/>
      <c r="URH386" s="249"/>
      <c r="URI386" s="249"/>
      <c r="URJ386" s="249"/>
      <c r="URK386" s="249"/>
      <c r="URL386" s="249"/>
      <c r="URM386" s="249"/>
      <c r="URN386" s="249"/>
      <c r="URO386" s="249"/>
      <c r="URP386" s="249"/>
      <c r="URQ386" s="249"/>
      <c r="URR386" s="249"/>
      <c r="URS386" s="249"/>
      <c r="URT386" s="249"/>
      <c r="URU386" s="249"/>
      <c r="URV386" s="249"/>
      <c r="URW386" s="249"/>
      <c r="URX386" s="249"/>
      <c r="URY386" s="249"/>
      <c r="URZ386" s="249"/>
      <c r="USA386" s="249"/>
      <c r="USB386" s="249"/>
      <c r="USC386" s="249"/>
      <c r="USD386" s="249"/>
      <c r="USE386" s="249"/>
      <c r="USF386" s="249"/>
      <c r="USG386" s="249"/>
      <c r="USH386" s="249"/>
      <c r="USI386" s="249"/>
      <c r="USJ386" s="249"/>
      <c r="USK386" s="249"/>
      <c r="USL386" s="249"/>
      <c r="USM386" s="249"/>
      <c r="USN386" s="249"/>
      <c r="USO386" s="249"/>
      <c r="USP386" s="249"/>
      <c r="USQ386" s="249"/>
      <c r="USR386" s="249"/>
      <c r="USS386" s="249"/>
      <c r="UST386" s="249"/>
      <c r="USU386" s="249"/>
      <c r="USV386" s="249"/>
      <c r="USW386" s="249"/>
      <c r="USX386" s="249"/>
      <c r="USY386" s="249"/>
      <c r="USZ386" s="249"/>
      <c r="UTA386" s="249"/>
      <c r="UTB386" s="249"/>
      <c r="UTC386" s="249"/>
      <c r="UTD386" s="249"/>
      <c r="UTE386" s="249"/>
      <c r="UTF386" s="249"/>
      <c r="UTG386" s="249"/>
      <c r="UTH386" s="249"/>
      <c r="UTI386" s="249"/>
      <c r="UTJ386" s="249"/>
      <c r="UTK386" s="249"/>
      <c r="UTL386" s="249"/>
      <c r="UTM386" s="249"/>
      <c r="UTN386" s="249"/>
      <c r="UTO386" s="249"/>
      <c r="UTP386" s="249"/>
      <c r="UTQ386" s="249"/>
      <c r="UTR386" s="249"/>
      <c r="UTS386" s="249"/>
      <c r="UTT386" s="249"/>
      <c r="UTU386" s="249"/>
      <c r="UTV386" s="249"/>
      <c r="UTW386" s="249"/>
      <c r="UTX386" s="249"/>
      <c r="UTY386" s="249"/>
      <c r="UTZ386" s="249"/>
      <c r="UUA386" s="249"/>
      <c r="UUB386" s="249"/>
      <c r="UUC386" s="249"/>
      <c r="UUD386" s="249"/>
      <c r="UUE386" s="249"/>
      <c r="UUF386" s="249"/>
      <c r="UUG386" s="249"/>
      <c r="UUH386" s="249"/>
      <c r="UUI386" s="249"/>
      <c r="UUJ386" s="249"/>
      <c r="UUK386" s="249"/>
      <c r="UUL386" s="249"/>
      <c r="UUM386" s="249"/>
      <c r="UUN386" s="249"/>
      <c r="UUO386" s="249"/>
      <c r="UUP386" s="249"/>
      <c r="UUQ386" s="249"/>
      <c r="UUR386" s="249"/>
      <c r="UUS386" s="249"/>
      <c r="UUT386" s="249"/>
      <c r="UUU386" s="249"/>
      <c r="UUV386" s="249"/>
      <c r="UUW386" s="249"/>
      <c r="UUX386" s="249"/>
      <c r="UUY386" s="249"/>
      <c r="UUZ386" s="249"/>
      <c r="UVA386" s="249"/>
      <c r="UVB386" s="249"/>
      <c r="UVC386" s="249"/>
      <c r="UVD386" s="249"/>
      <c r="UVE386" s="249"/>
      <c r="UVF386" s="249"/>
      <c r="UVG386" s="249"/>
      <c r="UVH386" s="249"/>
      <c r="UVI386" s="249"/>
      <c r="UVJ386" s="249"/>
      <c r="UVK386" s="249"/>
      <c r="UVL386" s="249"/>
      <c r="UVM386" s="249"/>
      <c r="UVN386" s="249"/>
      <c r="UVO386" s="249"/>
      <c r="UVP386" s="249"/>
      <c r="UVQ386" s="249"/>
      <c r="UVR386" s="249"/>
      <c r="UVS386" s="249"/>
      <c r="UVT386" s="249"/>
      <c r="UVU386" s="249"/>
      <c r="UVV386" s="249"/>
      <c r="UVW386" s="249"/>
      <c r="UVX386" s="249"/>
      <c r="UVY386" s="249"/>
      <c r="UVZ386" s="249"/>
      <c r="UWA386" s="249"/>
      <c r="UWB386" s="249"/>
      <c r="UWC386" s="249"/>
      <c r="UWD386" s="249"/>
      <c r="UWE386" s="249"/>
      <c r="UWF386" s="249"/>
      <c r="UWG386" s="249"/>
      <c r="UWH386" s="249"/>
      <c r="UWI386" s="249"/>
      <c r="UWJ386" s="249"/>
      <c r="UWK386" s="249"/>
      <c r="UWL386" s="249"/>
      <c r="UWM386" s="249"/>
      <c r="UWN386" s="249"/>
      <c r="UWO386" s="249"/>
      <c r="UWP386" s="249"/>
      <c r="UWQ386" s="249"/>
      <c r="UWR386" s="249"/>
      <c r="UWS386" s="249"/>
      <c r="UWT386" s="249"/>
      <c r="UWU386" s="249"/>
      <c r="UWV386" s="249"/>
      <c r="UWW386" s="249"/>
      <c r="UWX386" s="249"/>
      <c r="UWY386" s="249"/>
      <c r="UWZ386" s="249"/>
      <c r="UXA386" s="249"/>
      <c r="UXB386" s="249"/>
      <c r="UXC386" s="249"/>
      <c r="UXD386" s="249"/>
      <c r="UXE386" s="249"/>
      <c r="UXF386" s="249"/>
      <c r="UXG386" s="249"/>
      <c r="UXH386" s="249"/>
      <c r="UXI386" s="249"/>
      <c r="UXJ386" s="249"/>
      <c r="UXK386" s="249"/>
      <c r="UXL386" s="249"/>
      <c r="UXM386" s="249"/>
      <c r="UXN386" s="249"/>
      <c r="UXO386" s="249"/>
      <c r="UXP386" s="249"/>
      <c r="UXQ386" s="249"/>
      <c r="UXR386" s="249"/>
      <c r="UXS386" s="249"/>
      <c r="UXT386" s="249"/>
      <c r="UXU386" s="249"/>
      <c r="UXV386" s="249"/>
      <c r="UXW386" s="249"/>
      <c r="UXX386" s="249"/>
      <c r="UXY386" s="249"/>
      <c r="UXZ386" s="249"/>
      <c r="UYA386" s="249"/>
      <c r="UYB386" s="249"/>
      <c r="UYC386" s="249"/>
      <c r="UYD386" s="249"/>
      <c r="UYE386" s="249"/>
      <c r="UYF386" s="249"/>
      <c r="UYG386" s="249"/>
      <c r="UYH386" s="249"/>
      <c r="UYI386" s="249"/>
      <c r="UYJ386" s="249"/>
      <c r="UYK386" s="249"/>
      <c r="UYL386" s="249"/>
      <c r="UYM386" s="249"/>
      <c r="UYN386" s="249"/>
      <c r="UYO386" s="249"/>
      <c r="UYP386" s="249"/>
      <c r="UYQ386" s="249"/>
      <c r="UYR386" s="249"/>
      <c r="UYS386" s="249"/>
      <c r="UYT386" s="249"/>
      <c r="UYU386" s="249"/>
      <c r="UYV386" s="249"/>
      <c r="UYW386" s="249"/>
      <c r="UYX386" s="249"/>
      <c r="UYY386" s="249"/>
      <c r="UYZ386" s="249"/>
      <c r="UZA386" s="249"/>
      <c r="UZB386" s="249"/>
      <c r="UZC386" s="249"/>
      <c r="UZD386" s="249"/>
      <c r="UZE386" s="249"/>
      <c r="UZF386" s="249"/>
      <c r="UZG386" s="249"/>
      <c r="UZH386" s="249"/>
      <c r="UZI386" s="249"/>
      <c r="UZJ386" s="249"/>
      <c r="UZK386" s="249"/>
      <c r="UZL386" s="249"/>
      <c r="UZM386" s="249"/>
      <c r="UZN386" s="249"/>
      <c r="UZO386" s="249"/>
      <c r="UZP386" s="249"/>
      <c r="UZQ386" s="249"/>
      <c r="UZR386" s="249"/>
      <c r="UZS386" s="249"/>
      <c r="UZT386" s="249"/>
      <c r="UZU386" s="249"/>
      <c r="UZV386" s="249"/>
      <c r="UZW386" s="249"/>
      <c r="UZX386" s="249"/>
      <c r="UZY386" s="249"/>
      <c r="UZZ386" s="249"/>
      <c r="VAA386" s="249"/>
      <c r="VAB386" s="249"/>
      <c r="VAC386" s="249"/>
      <c r="VAD386" s="249"/>
      <c r="VAE386" s="249"/>
      <c r="VAF386" s="249"/>
      <c r="VAG386" s="249"/>
      <c r="VAH386" s="249"/>
      <c r="VAI386" s="249"/>
      <c r="VAJ386" s="249"/>
      <c r="VAK386" s="249"/>
      <c r="VAL386" s="249"/>
      <c r="VAM386" s="249"/>
      <c r="VAN386" s="249"/>
      <c r="VAO386" s="249"/>
      <c r="VAP386" s="249"/>
      <c r="VAQ386" s="249"/>
      <c r="VAR386" s="249"/>
      <c r="VAS386" s="249"/>
      <c r="VAT386" s="249"/>
      <c r="VAU386" s="249"/>
      <c r="VAV386" s="249"/>
      <c r="VAW386" s="249"/>
      <c r="VAX386" s="249"/>
      <c r="VAY386" s="249"/>
      <c r="VAZ386" s="249"/>
      <c r="VBA386" s="249"/>
      <c r="VBB386" s="249"/>
      <c r="VBC386" s="249"/>
      <c r="VBD386" s="249"/>
      <c r="VBE386" s="249"/>
      <c r="VBF386" s="249"/>
      <c r="VBG386" s="249"/>
      <c r="VBH386" s="249"/>
      <c r="VBI386" s="249"/>
      <c r="VBJ386" s="249"/>
      <c r="VBK386" s="249"/>
      <c r="VBL386" s="249"/>
      <c r="VBM386" s="249"/>
      <c r="VBN386" s="249"/>
      <c r="VBO386" s="249"/>
      <c r="VBP386" s="249"/>
      <c r="VBQ386" s="249"/>
      <c r="VBR386" s="249"/>
      <c r="VBS386" s="249"/>
      <c r="VBT386" s="249"/>
      <c r="VBU386" s="249"/>
      <c r="VBV386" s="249"/>
      <c r="VBW386" s="249"/>
      <c r="VBX386" s="249"/>
      <c r="VBY386" s="249"/>
      <c r="VBZ386" s="249"/>
      <c r="VCA386" s="249"/>
      <c r="VCB386" s="249"/>
      <c r="VCC386" s="249"/>
      <c r="VCD386" s="249"/>
      <c r="VCE386" s="249"/>
      <c r="VCF386" s="249"/>
      <c r="VCG386" s="249"/>
      <c r="VCH386" s="249"/>
      <c r="VCI386" s="249"/>
      <c r="VCJ386" s="249"/>
      <c r="VCK386" s="249"/>
      <c r="VCL386" s="249"/>
      <c r="VCM386" s="249"/>
      <c r="VCN386" s="249"/>
      <c r="VCO386" s="249"/>
      <c r="VCP386" s="249"/>
      <c r="VCQ386" s="249"/>
      <c r="VCR386" s="249"/>
      <c r="VCS386" s="249"/>
      <c r="VCT386" s="249"/>
      <c r="VCU386" s="249"/>
      <c r="VCV386" s="249"/>
      <c r="VCW386" s="249"/>
      <c r="VCX386" s="249"/>
      <c r="VCY386" s="249"/>
      <c r="VCZ386" s="249"/>
      <c r="VDA386" s="249"/>
      <c r="VDB386" s="249"/>
      <c r="VDC386" s="249"/>
      <c r="VDD386" s="249"/>
      <c r="VDE386" s="249"/>
      <c r="VDF386" s="249"/>
      <c r="VDG386" s="249"/>
      <c r="VDH386" s="249"/>
      <c r="VDI386" s="249"/>
      <c r="VDJ386" s="249"/>
      <c r="VDK386" s="249"/>
      <c r="VDL386" s="249"/>
      <c r="VDM386" s="249"/>
      <c r="VDN386" s="249"/>
      <c r="VDO386" s="249"/>
      <c r="VDP386" s="249"/>
      <c r="VDQ386" s="249"/>
      <c r="VDR386" s="249"/>
      <c r="VDS386" s="249"/>
      <c r="VDT386" s="249"/>
      <c r="VDU386" s="249"/>
      <c r="VDV386" s="249"/>
      <c r="VDW386" s="249"/>
      <c r="VDX386" s="249"/>
      <c r="VDY386" s="249"/>
      <c r="VDZ386" s="249"/>
      <c r="VEA386" s="249"/>
      <c r="VEB386" s="249"/>
      <c r="VEC386" s="249"/>
      <c r="VED386" s="249"/>
      <c r="VEE386" s="249"/>
      <c r="VEF386" s="249"/>
      <c r="VEG386" s="249"/>
      <c r="VEH386" s="249"/>
      <c r="VEI386" s="249"/>
      <c r="VEJ386" s="249"/>
      <c r="VEK386" s="249"/>
      <c r="VEL386" s="249"/>
      <c r="VEM386" s="249"/>
      <c r="VEN386" s="249"/>
      <c r="VEO386" s="249"/>
      <c r="VEP386" s="249"/>
      <c r="VEQ386" s="249"/>
      <c r="VER386" s="249"/>
      <c r="VES386" s="249"/>
      <c r="VET386" s="249"/>
      <c r="VEU386" s="249"/>
      <c r="VEV386" s="249"/>
      <c r="VEW386" s="249"/>
      <c r="VEX386" s="249"/>
      <c r="VEY386" s="249"/>
      <c r="VEZ386" s="249"/>
      <c r="VFA386" s="249"/>
      <c r="VFB386" s="249"/>
      <c r="VFC386" s="249"/>
      <c r="VFD386" s="249"/>
      <c r="VFE386" s="249"/>
      <c r="VFF386" s="249"/>
      <c r="VFG386" s="249"/>
      <c r="VFH386" s="249"/>
      <c r="VFI386" s="249"/>
      <c r="VFJ386" s="249"/>
      <c r="VFK386" s="249"/>
      <c r="VFL386" s="249"/>
      <c r="VFM386" s="249"/>
      <c r="VFN386" s="249"/>
      <c r="VFO386" s="249"/>
      <c r="VFP386" s="249"/>
      <c r="VFQ386" s="249"/>
      <c r="VFR386" s="249"/>
      <c r="VFS386" s="249"/>
      <c r="VFT386" s="249"/>
      <c r="VFU386" s="249"/>
      <c r="VFV386" s="249"/>
      <c r="VFW386" s="249"/>
      <c r="VFX386" s="249"/>
      <c r="VFY386" s="249"/>
      <c r="VFZ386" s="249"/>
      <c r="VGA386" s="249"/>
      <c r="VGB386" s="249"/>
      <c r="VGC386" s="249"/>
      <c r="VGD386" s="249"/>
      <c r="VGE386" s="249"/>
      <c r="VGF386" s="249"/>
      <c r="VGG386" s="249"/>
      <c r="VGH386" s="249"/>
      <c r="VGI386" s="249"/>
      <c r="VGJ386" s="249"/>
      <c r="VGK386" s="249"/>
      <c r="VGL386" s="249"/>
      <c r="VGM386" s="249"/>
      <c r="VGN386" s="249"/>
      <c r="VGO386" s="249"/>
      <c r="VGP386" s="249"/>
      <c r="VGQ386" s="249"/>
      <c r="VGR386" s="249"/>
      <c r="VGS386" s="249"/>
      <c r="VGT386" s="249"/>
      <c r="VGU386" s="249"/>
      <c r="VGV386" s="249"/>
      <c r="VGW386" s="249"/>
      <c r="VGX386" s="249"/>
      <c r="VGY386" s="249"/>
      <c r="VGZ386" s="249"/>
      <c r="VHA386" s="249"/>
      <c r="VHB386" s="249"/>
      <c r="VHC386" s="249"/>
      <c r="VHD386" s="249"/>
      <c r="VHE386" s="249"/>
      <c r="VHF386" s="249"/>
      <c r="VHG386" s="249"/>
      <c r="VHH386" s="249"/>
      <c r="VHI386" s="249"/>
      <c r="VHJ386" s="249"/>
      <c r="VHK386" s="249"/>
      <c r="VHL386" s="249"/>
      <c r="VHM386" s="249"/>
      <c r="VHN386" s="249"/>
      <c r="VHO386" s="249"/>
      <c r="VHP386" s="249"/>
      <c r="VHQ386" s="249"/>
      <c r="VHR386" s="249"/>
      <c r="VHS386" s="249"/>
      <c r="VHT386" s="249"/>
      <c r="VHU386" s="249"/>
      <c r="VHV386" s="249"/>
      <c r="VHW386" s="249"/>
      <c r="VHX386" s="249"/>
      <c r="VHY386" s="249"/>
      <c r="VHZ386" s="249"/>
      <c r="VIA386" s="249"/>
      <c r="VIB386" s="249"/>
      <c r="VIC386" s="249"/>
      <c r="VID386" s="249"/>
      <c r="VIE386" s="249"/>
      <c r="VIF386" s="249"/>
      <c r="VIG386" s="249"/>
      <c r="VIH386" s="249"/>
      <c r="VII386" s="249"/>
      <c r="VIJ386" s="249"/>
      <c r="VIK386" s="249"/>
      <c r="VIL386" s="249"/>
      <c r="VIM386" s="249"/>
      <c r="VIN386" s="249"/>
      <c r="VIO386" s="249"/>
      <c r="VIP386" s="249"/>
      <c r="VIQ386" s="249"/>
      <c r="VIR386" s="249"/>
      <c r="VIS386" s="249"/>
      <c r="VIT386" s="249"/>
      <c r="VIU386" s="249"/>
      <c r="VIV386" s="249"/>
      <c r="VIW386" s="249"/>
      <c r="VIX386" s="249"/>
      <c r="VIY386" s="249"/>
      <c r="VIZ386" s="249"/>
      <c r="VJA386" s="249"/>
      <c r="VJB386" s="249"/>
      <c r="VJC386" s="249"/>
      <c r="VJD386" s="249"/>
      <c r="VJE386" s="249"/>
      <c r="VJF386" s="249"/>
      <c r="VJG386" s="249"/>
      <c r="VJH386" s="249"/>
      <c r="VJI386" s="249"/>
      <c r="VJJ386" s="249"/>
      <c r="VJK386" s="249"/>
      <c r="VJL386" s="249"/>
      <c r="VJM386" s="249"/>
      <c r="VJN386" s="249"/>
      <c r="VJO386" s="249"/>
      <c r="VJP386" s="249"/>
      <c r="VJQ386" s="249"/>
      <c r="VJR386" s="249"/>
      <c r="VJS386" s="249"/>
      <c r="VJT386" s="249"/>
      <c r="VJU386" s="249"/>
      <c r="VJV386" s="249"/>
      <c r="VJW386" s="249"/>
      <c r="VJX386" s="249"/>
      <c r="VJY386" s="249"/>
      <c r="VJZ386" s="249"/>
      <c r="VKA386" s="249"/>
      <c r="VKB386" s="249"/>
      <c r="VKC386" s="249"/>
      <c r="VKD386" s="249"/>
      <c r="VKE386" s="249"/>
      <c r="VKF386" s="249"/>
      <c r="VKG386" s="249"/>
      <c r="VKH386" s="249"/>
      <c r="VKI386" s="249"/>
      <c r="VKJ386" s="249"/>
      <c r="VKK386" s="249"/>
      <c r="VKL386" s="249"/>
      <c r="VKM386" s="249"/>
      <c r="VKN386" s="249"/>
      <c r="VKO386" s="249"/>
      <c r="VKP386" s="249"/>
      <c r="VKQ386" s="249"/>
      <c r="VKR386" s="249"/>
      <c r="VKS386" s="249"/>
      <c r="VKT386" s="249"/>
      <c r="VKU386" s="249"/>
      <c r="VKV386" s="249"/>
      <c r="VKW386" s="249"/>
      <c r="VKX386" s="249"/>
      <c r="VKY386" s="249"/>
      <c r="VKZ386" s="249"/>
      <c r="VLA386" s="249"/>
      <c r="VLB386" s="249"/>
      <c r="VLC386" s="249"/>
      <c r="VLD386" s="249"/>
      <c r="VLE386" s="249"/>
      <c r="VLF386" s="249"/>
      <c r="VLG386" s="249"/>
      <c r="VLH386" s="249"/>
      <c r="VLI386" s="249"/>
      <c r="VLJ386" s="249"/>
      <c r="VLK386" s="249"/>
      <c r="VLL386" s="249"/>
      <c r="VLM386" s="249"/>
      <c r="VLN386" s="249"/>
      <c r="VLO386" s="249"/>
      <c r="VLP386" s="249"/>
      <c r="VLQ386" s="249"/>
      <c r="VLR386" s="249"/>
      <c r="VLS386" s="249"/>
      <c r="VLT386" s="249"/>
      <c r="VLU386" s="249"/>
      <c r="VLV386" s="249"/>
      <c r="VLW386" s="249"/>
      <c r="VLX386" s="249"/>
      <c r="VLY386" s="249"/>
      <c r="VLZ386" s="249"/>
      <c r="VMA386" s="249"/>
      <c r="VMB386" s="249"/>
      <c r="VMC386" s="249"/>
      <c r="VMD386" s="249"/>
      <c r="VME386" s="249"/>
      <c r="VMF386" s="249"/>
      <c r="VMG386" s="249"/>
      <c r="VMH386" s="249"/>
      <c r="VMI386" s="249"/>
      <c r="VMJ386" s="249"/>
      <c r="VMK386" s="249"/>
      <c r="VML386" s="249"/>
      <c r="VMM386" s="249"/>
      <c r="VMN386" s="249"/>
      <c r="VMO386" s="249"/>
      <c r="VMP386" s="249"/>
      <c r="VMQ386" s="249"/>
      <c r="VMR386" s="249"/>
      <c r="VMS386" s="249"/>
      <c r="VMT386" s="249"/>
      <c r="VMU386" s="249"/>
      <c r="VMV386" s="249"/>
      <c r="VMW386" s="249"/>
      <c r="VMX386" s="249"/>
      <c r="VMY386" s="249"/>
      <c r="VMZ386" s="249"/>
      <c r="VNA386" s="249"/>
      <c r="VNB386" s="249"/>
      <c r="VNC386" s="249"/>
      <c r="VND386" s="249"/>
      <c r="VNE386" s="249"/>
      <c r="VNF386" s="249"/>
      <c r="VNG386" s="249"/>
      <c r="VNH386" s="249"/>
      <c r="VNI386" s="249"/>
      <c r="VNJ386" s="249"/>
      <c r="VNK386" s="249"/>
      <c r="VNL386" s="249"/>
      <c r="VNM386" s="249"/>
      <c r="VNN386" s="249"/>
      <c r="VNO386" s="249"/>
      <c r="VNP386" s="249"/>
      <c r="VNQ386" s="249"/>
      <c r="VNR386" s="249"/>
      <c r="VNS386" s="249"/>
      <c r="VNT386" s="249"/>
      <c r="VNU386" s="249"/>
      <c r="VNV386" s="249"/>
      <c r="VNW386" s="249"/>
      <c r="VNX386" s="249"/>
      <c r="VNY386" s="249"/>
      <c r="VNZ386" s="249"/>
      <c r="VOA386" s="249"/>
      <c r="VOB386" s="249"/>
      <c r="VOC386" s="249"/>
      <c r="VOD386" s="249"/>
      <c r="VOE386" s="249"/>
      <c r="VOF386" s="249"/>
      <c r="VOG386" s="249"/>
      <c r="VOH386" s="249"/>
      <c r="VOI386" s="249"/>
      <c r="VOJ386" s="249"/>
      <c r="VOK386" s="249"/>
      <c r="VOL386" s="249"/>
      <c r="VOM386" s="249"/>
      <c r="VON386" s="249"/>
      <c r="VOO386" s="249"/>
      <c r="VOP386" s="249"/>
      <c r="VOQ386" s="249"/>
      <c r="VOR386" s="249"/>
      <c r="VOS386" s="249"/>
      <c r="VOT386" s="249"/>
      <c r="VOU386" s="249"/>
      <c r="VOV386" s="249"/>
      <c r="VOW386" s="249"/>
      <c r="VOX386" s="249"/>
      <c r="VOY386" s="249"/>
      <c r="VOZ386" s="249"/>
      <c r="VPA386" s="249"/>
      <c r="VPB386" s="249"/>
      <c r="VPC386" s="249"/>
      <c r="VPD386" s="249"/>
      <c r="VPE386" s="249"/>
      <c r="VPF386" s="249"/>
      <c r="VPG386" s="249"/>
      <c r="VPH386" s="249"/>
      <c r="VPI386" s="249"/>
      <c r="VPJ386" s="249"/>
      <c r="VPK386" s="249"/>
      <c r="VPL386" s="249"/>
      <c r="VPM386" s="249"/>
      <c r="VPN386" s="249"/>
      <c r="VPO386" s="249"/>
      <c r="VPP386" s="249"/>
      <c r="VPQ386" s="249"/>
      <c r="VPR386" s="249"/>
      <c r="VPS386" s="249"/>
      <c r="VPT386" s="249"/>
      <c r="VPU386" s="249"/>
      <c r="VPV386" s="249"/>
      <c r="VPW386" s="249"/>
      <c r="VPX386" s="249"/>
      <c r="VPY386" s="249"/>
      <c r="VPZ386" s="249"/>
      <c r="VQA386" s="249"/>
      <c r="VQB386" s="249"/>
      <c r="VQC386" s="249"/>
      <c r="VQD386" s="249"/>
      <c r="VQE386" s="249"/>
      <c r="VQF386" s="249"/>
      <c r="VQG386" s="249"/>
      <c r="VQH386" s="249"/>
      <c r="VQI386" s="249"/>
      <c r="VQJ386" s="249"/>
      <c r="VQK386" s="249"/>
      <c r="VQL386" s="249"/>
      <c r="VQM386" s="249"/>
      <c r="VQN386" s="249"/>
      <c r="VQO386" s="249"/>
      <c r="VQP386" s="249"/>
      <c r="VQQ386" s="249"/>
      <c r="VQR386" s="249"/>
      <c r="VQS386" s="249"/>
      <c r="VQT386" s="249"/>
      <c r="VQU386" s="249"/>
      <c r="VQV386" s="249"/>
      <c r="VQW386" s="249"/>
      <c r="VQX386" s="249"/>
      <c r="VQY386" s="249"/>
      <c r="VQZ386" s="249"/>
      <c r="VRA386" s="249"/>
      <c r="VRB386" s="249"/>
      <c r="VRC386" s="249"/>
      <c r="VRD386" s="249"/>
      <c r="VRE386" s="249"/>
      <c r="VRF386" s="249"/>
      <c r="VRG386" s="249"/>
      <c r="VRH386" s="249"/>
      <c r="VRI386" s="249"/>
      <c r="VRJ386" s="249"/>
      <c r="VRK386" s="249"/>
      <c r="VRL386" s="249"/>
      <c r="VRM386" s="249"/>
      <c r="VRN386" s="249"/>
      <c r="VRO386" s="249"/>
      <c r="VRP386" s="249"/>
      <c r="VRQ386" s="249"/>
      <c r="VRR386" s="249"/>
      <c r="VRS386" s="249"/>
      <c r="VRT386" s="249"/>
      <c r="VRU386" s="249"/>
      <c r="VRV386" s="249"/>
      <c r="VRW386" s="249"/>
      <c r="VRX386" s="249"/>
      <c r="VRY386" s="249"/>
      <c r="VRZ386" s="249"/>
      <c r="VSA386" s="249"/>
      <c r="VSB386" s="249"/>
      <c r="VSC386" s="249"/>
      <c r="VSD386" s="249"/>
      <c r="VSE386" s="249"/>
      <c r="VSF386" s="249"/>
      <c r="VSG386" s="249"/>
      <c r="VSH386" s="249"/>
      <c r="VSI386" s="249"/>
      <c r="VSJ386" s="249"/>
      <c r="VSK386" s="249"/>
      <c r="VSL386" s="249"/>
      <c r="VSM386" s="249"/>
      <c r="VSN386" s="249"/>
      <c r="VSO386" s="249"/>
      <c r="VSP386" s="249"/>
      <c r="VSQ386" s="249"/>
      <c r="VSR386" s="249"/>
      <c r="VSS386" s="249"/>
      <c r="VST386" s="249"/>
      <c r="VSU386" s="249"/>
      <c r="VSV386" s="249"/>
      <c r="VSW386" s="249"/>
      <c r="VSX386" s="249"/>
      <c r="VSY386" s="249"/>
      <c r="VSZ386" s="249"/>
      <c r="VTA386" s="249"/>
      <c r="VTB386" s="249"/>
      <c r="VTC386" s="249"/>
      <c r="VTD386" s="249"/>
      <c r="VTE386" s="249"/>
      <c r="VTF386" s="249"/>
      <c r="VTG386" s="249"/>
      <c r="VTH386" s="249"/>
      <c r="VTI386" s="249"/>
      <c r="VTJ386" s="249"/>
      <c r="VTK386" s="249"/>
      <c r="VTL386" s="249"/>
      <c r="VTM386" s="249"/>
      <c r="VTN386" s="249"/>
      <c r="VTO386" s="249"/>
      <c r="VTP386" s="249"/>
      <c r="VTQ386" s="249"/>
      <c r="VTR386" s="249"/>
      <c r="VTS386" s="249"/>
      <c r="VTT386" s="249"/>
      <c r="VTU386" s="249"/>
      <c r="VTV386" s="249"/>
      <c r="VTW386" s="249"/>
      <c r="VTX386" s="249"/>
      <c r="VTY386" s="249"/>
      <c r="VTZ386" s="249"/>
      <c r="VUA386" s="249"/>
      <c r="VUB386" s="249"/>
      <c r="VUC386" s="249"/>
      <c r="VUD386" s="249"/>
      <c r="VUE386" s="249"/>
      <c r="VUF386" s="249"/>
      <c r="VUG386" s="249"/>
      <c r="VUH386" s="249"/>
      <c r="VUI386" s="249"/>
      <c r="VUJ386" s="249"/>
      <c r="VUK386" s="249"/>
      <c r="VUL386" s="249"/>
      <c r="VUM386" s="249"/>
      <c r="VUN386" s="249"/>
      <c r="VUO386" s="249"/>
      <c r="VUP386" s="249"/>
      <c r="VUQ386" s="249"/>
      <c r="VUR386" s="249"/>
      <c r="VUS386" s="249"/>
      <c r="VUT386" s="249"/>
      <c r="VUU386" s="249"/>
      <c r="VUV386" s="249"/>
      <c r="VUW386" s="249"/>
      <c r="VUX386" s="249"/>
      <c r="VUY386" s="249"/>
      <c r="VUZ386" s="249"/>
      <c r="VVA386" s="249"/>
      <c r="VVB386" s="249"/>
      <c r="VVC386" s="249"/>
      <c r="VVD386" s="249"/>
      <c r="VVE386" s="249"/>
      <c r="VVF386" s="249"/>
      <c r="VVG386" s="249"/>
      <c r="VVH386" s="249"/>
      <c r="VVI386" s="249"/>
      <c r="VVJ386" s="249"/>
      <c r="VVK386" s="249"/>
      <c r="VVL386" s="249"/>
      <c r="VVM386" s="249"/>
      <c r="VVN386" s="249"/>
      <c r="VVO386" s="249"/>
      <c r="VVP386" s="249"/>
      <c r="VVQ386" s="249"/>
      <c r="VVR386" s="249"/>
      <c r="VVS386" s="249"/>
      <c r="VVT386" s="249"/>
      <c r="VVU386" s="249"/>
      <c r="VVV386" s="249"/>
      <c r="VVW386" s="249"/>
      <c r="VVX386" s="249"/>
      <c r="VVY386" s="249"/>
      <c r="VVZ386" s="249"/>
      <c r="VWA386" s="249"/>
      <c r="VWB386" s="249"/>
      <c r="VWC386" s="249"/>
      <c r="VWD386" s="249"/>
      <c r="VWE386" s="249"/>
      <c r="VWF386" s="249"/>
      <c r="VWG386" s="249"/>
      <c r="VWH386" s="249"/>
      <c r="VWI386" s="249"/>
      <c r="VWJ386" s="249"/>
      <c r="VWK386" s="249"/>
      <c r="VWL386" s="249"/>
      <c r="VWM386" s="249"/>
      <c r="VWN386" s="249"/>
      <c r="VWO386" s="249"/>
      <c r="VWP386" s="249"/>
      <c r="VWQ386" s="249"/>
      <c r="VWR386" s="249"/>
      <c r="VWS386" s="249"/>
      <c r="VWT386" s="249"/>
      <c r="VWU386" s="249"/>
      <c r="VWV386" s="249"/>
      <c r="VWW386" s="249"/>
      <c r="VWX386" s="249"/>
      <c r="VWY386" s="249"/>
      <c r="VWZ386" s="249"/>
      <c r="VXA386" s="249"/>
      <c r="VXB386" s="249"/>
      <c r="VXC386" s="249"/>
      <c r="VXD386" s="249"/>
      <c r="VXE386" s="249"/>
      <c r="VXF386" s="249"/>
      <c r="VXG386" s="249"/>
      <c r="VXH386" s="249"/>
      <c r="VXI386" s="249"/>
      <c r="VXJ386" s="249"/>
      <c r="VXK386" s="249"/>
      <c r="VXL386" s="249"/>
      <c r="VXM386" s="249"/>
      <c r="VXN386" s="249"/>
      <c r="VXO386" s="249"/>
      <c r="VXP386" s="249"/>
      <c r="VXQ386" s="249"/>
      <c r="VXR386" s="249"/>
      <c r="VXS386" s="249"/>
      <c r="VXT386" s="249"/>
      <c r="VXU386" s="249"/>
      <c r="VXV386" s="249"/>
      <c r="VXW386" s="249"/>
      <c r="VXX386" s="249"/>
      <c r="VXY386" s="249"/>
      <c r="VXZ386" s="249"/>
      <c r="VYA386" s="249"/>
      <c r="VYB386" s="249"/>
      <c r="VYC386" s="249"/>
      <c r="VYD386" s="249"/>
      <c r="VYE386" s="249"/>
      <c r="VYF386" s="249"/>
      <c r="VYG386" s="249"/>
      <c r="VYH386" s="249"/>
      <c r="VYI386" s="249"/>
      <c r="VYJ386" s="249"/>
      <c r="VYK386" s="249"/>
      <c r="VYL386" s="249"/>
      <c r="VYM386" s="249"/>
      <c r="VYN386" s="249"/>
      <c r="VYO386" s="249"/>
      <c r="VYP386" s="249"/>
      <c r="VYQ386" s="249"/>
      <c r="VYR386" s="249"/>
      <c r="VYS386" s="249"/>
      <c r="VYT386" s="249"/>
      <c r="VYU386" s="249"/>
      <c r="VYV386" s="249"/>
      <c r="VYW386" s="249"/>
      <c r="VYX386" s="249"/>
      <c r="VYY386" s="249"/>
      <c r="VYZ386" s="249"/>
      <c r="VZA386" s="249"/>
      <c r="VZB386" s="249"/>
      <c r="VZC386" s="249"/>
      <c r="VZD386" s="249"/>
      <c r="VZE386" s="249"/>
      <c r="VZF386" s="249"/>
      <c r="VZG386" s="249"/>
      <c r="VZH386" s="249"/>
      <c r="VZI386" s="249"/>
      <c r="VZJ386" s="249"/>
      <c r="VZK386" s="249"/>
      <c r="VZL386" s="249"/>
      <c r="VZM386" s="249"/>
      <c r="VZN386" s="249"/>
      <c r="VZO386" s="249"/>
      <c r="VZP386" s="249"/>
      <c r="VZQ386" s="249"/>
      <c r="VZR386" s="249"/>
      <c r="VZS386" s="249"/>
      <c r="VZT386" s="249"/>
      <c r="VZU386" s="249"/>
      <c r="VZV386" s="249"/>
      <c r="VZW386" s="249"/>
      <c r="VZX386" s="249"/>
      <c r="VZY386" s="249"/>
      <c r="VZZ386" s="249"/>
      <c r="WAA386" s="249"/>
      <c r="WAB386" s="249"/>
      <c r="WAC386" s="249"/>
      <c r="WAD386" s="249"/>
      <c r="WAE386" s="249"/>
      <c r="WAF386" s="249"/>
      <c r="WAG386" s="249"/>
      <c r="WAH386" s="249"/>
      <c r="WAI386" s="249"/>
      <c r="WAJ386" s="249"/>
      <c r="WAK386" s="249"/>
      <c r="WAL386" s="249"/>
      <c r="WAM386" s="249"/>
      <c r="WAN386" s="249"/>
      <c r="WAO386" s="249"/>
      <c r="WAP386" s="249"/>
      <c r="WAQ386" s="249"/>
      <c r="WAR386" s="249"/>
      <c r="WAS386" s="249"/>
      <c r="WAT386" s="249"/>
      <c r="WAU386" s="249"/>
      <c r="WAV386" s="249"/>
      <c r="WAW386" s="249"/>
      <c r="WAX386" s="249"/>
      <c r="WAY386" s="249"/>
      <c r="WAZ386" s="249"/>
      <c r="WBA386" s="249"/>
      <c r="WBB386" s="249"/>
      <c r="WBC386" s="249"/>
      <c r="WBD386" s="249"/>
      <c r="WBE386" s="249"/>
      <c r="WBF386" s="249"/>
      <c r="WBG386" s="249"/>
      <c r="WBH386" s="249"/>
      <c r="WBI386" s="249"/>
      <c r="WBJ386" s="249"/>
      <c r="WBK386" s="249"/>
      <c r="WBL386" s="249"/>
      <c r="WBM386" s="249"/>
      <c r="WBN386" s="249"/>
      <c r="WBO386" s="249"/>
      <c r="WBP386" s="249"/>
      <c r="WBQ386" s="249"/>
      <c r="WBR386" s="249"/>
      <c r="WBS386" s="249"/>
      <c r="WBT386" s="249"/>
      <c r="WBU386" s="249"/>
      <c r="WBV386" s="249"/>
      <c r="WBW386" s="249"/>
      <c r="WBX386" s="249"/>
      <c r="WBY386" s="249"/>
      <c r="WBZ386" s="249"/>
      <c r="WCA386" s="249"/>
      <c r="WCB386" s="249"/>
      <c r="WCC386" s="249"/>
      <c r="WCD386" s="249"/>
      <c r="WCE386" s="249"/>
      <c r="WCF386" s="249"/>
      <c r="WCG386" s="249"/>
      <c r="WCH386" s="249"/>
      <c r="WCI386" s="249"/>
      <c r="WCJ386" s="249"/>
      <c r="WCK386" s="249"/>
      <c r="WCL386" s="249"/>
      <c r="WCM386" s="249"/>
      <c r="WCN386" s="249"/>
      <c r="WCO386" s="249"/>
      <c r="WCP386" s="249"/>
      <c r="WCQ386" s="249"/>
      <c r="WCR386" s="249"/>
      <c r="WCS386" s="249"/>
      <c r="WCT386" s="249"/>
      <c r="WCU386" s="249"/>
      <c r="WCV386" s="249"/>
      <c r="WCW386" s="249"/>
      <c r="WCX386" s="249"/>
      <c r="WCY386" s="249"/>
      <c r="WCZ386" s="249"/>
      <c r="WDA386" s="249"/>
      <c r="WDB386" s="249"/>
      <c r="WDC386" s="249"/>
      <c r="WDD386" s="249"/>
      <c r="WDE386" s="249"/>
      <c r="WDF386" s="249"/>
      <c r="WDG386" s="249"/>
      <c r="WDH386" s="249"/>
      <c r="WDI386" s="249"/>
      <c r="WDJ386" s="249"/>
      <c r="WDK386" s="249"/>
      <c r="WDL386" s="249"/>
      <c r="WDM386" s="249"/>
      <c r="WDN386" s="249"/>
      <c r="WDO386" s="249"/>
      <c r="WDP386" s="249"/>
      <c r="WDQ386" s="249"/>
      <c r="WDR386" s="249"/>
      <c r="WDS386" s="249"/>
      <c r="WDT386" s="249"/>
      <c r="WDU386" s="249"/>
      <c r="WDV386" s="249"/>
      <c r="WDW386" s="249"/>
      <c r="WDX386" s="249"/>
      <c r="WDY386" s="249"/>
      <c r="WDZ386" s="249"/>
      <c r="WEA386" s="249"/>
      <c r="WEB386" s="249"/>
      <c r="WEC386" s="249"/>
      <c r="WED386" s="249"/>
      <c r="WEE386" s="249"/>
      <c r="WEF386" s="249"/>
      <c r="WEG386" s="249"/>
      <c r="WEH386" s="249"/>
      <c r="WEI386" s="249"/>
      <c r="WEJ386" s="249"/>
      <c r="WEK386" s="249"/>
      <c r="WEL386" s="249"/>
      <c r="WEM386" s="249"/>
      <c r="WEN386" s="249"/>
      <c r="WEO386" s="249"/>
      <c r="WEP386" s="249"/>
      <c r="WEQ386" s="249"/>
      <c r="WER386" s="249"/>
      <c r="WES386" s="249"/>
      <c r="WET386" s="249"/>
      <c r="WEU386" s="249"/>
      <c r="WEV386" s="249"/>
      <c r="WEW386" s="249"/>
      <c r="WEX386" s="249"/>
      <c r="WEY386" s="249"/>
      <c r="WEZ386" s="249"/>
      <c r="WFA386" s="249"/>
      <c r="WFB386" s="249"/>
      <c r="WFC386" s="249"/>
      <c r="WFD386" s="249"/>
      <c r="WFE386" s="249"/>
      <c r="WFF386" s="249"/>
      <c r="WFG386" s="249"/>
      <c r="WFH386" s="249"/>
      <c r="WFI386" s="249"/>
      <c r="WFJ386" s="249"/>
      <c r="WFK386" s="249"/>
      <c r="WFL386" s="249"/>
      <c r="WFM386" s="249"/>
      <c r="WFN386" s="249"/>
      <c r="WFO386" s="249"/>
      <c r="WFP386" s="249"/>
      <c r="WFQ386" s="249"/>
      <c r="WFR386" s="249"/>
      <c r="WFS386" s="249"/>
      <c r="WFT386" s="249"/>
      <c r="WFU386" s="249"/>
      <c r="WFV386" s="249"/>
      <c r="WFW386" s="249"/>
      <c r="WFX386" s="249"/>
      <c r="WFY386" s="249"/>
      <c r="WFZ386" s="249"/>
      <c r="WGA386" s="249"/>
      <c r="WGB386" s="249"/>
      <c r="WGC386" s="249"/>
      <c r="WGD386" s="249"/>
      <c r="WGE386" s="249"/>
      <c r="WGF386" s="249"/>
      <c r="WGG386" s="249"/>
      <c r="WGH386" s="249"/>
      <c r="WGI386" s="249"/>
      <c r="WGJ386" s="249"/>
      <c r="WGK386" s="249"/>
      <c r="WGL386" s="249"/>
      <c r="WGM386" s="249"/>
      <c r="WGN386" s="249"/>
      <c r="WGO386" s="249"/>
      <c r="WGP386" s="249"/>
      <c r="WGQ386" s="249"/>
      <c r="WGR386" s="249"/>
      <c r="WGS386" s="249"/>
      <c r="WGT386" s="249"/>
      <c r="WGU386" s="249"/>
      <c r="WGV386" s="249"/>
      <c r="WGW386" s="249"/>
      <c r="WGX386" s="249"/>
      <c r="WGY386" s="249"/>
      <c r="WGZ386" s="249"/>
      <c r="WHA386" s="249"/>
      <c r="WHB386" s="249"/>
      <c r="WHC386" s="249"/>
      <c r="WHD386" s="249"/>
      <c r="WHE386" s="249"/>
      <c r="WHF386" s="249"/>
      <c r="WHG386" s="249"/>
      <c r="WHH386" s="249"/>
      <c r="WHI386" s="249"/>
      <c r="WHJ386" s="249"/>
      <c r="WHK386" s="249"/>
      <c r="WHL386" s="249"/>
      <c r="WHM386" s="249"/>
      <c r="WHN386" s="249"/>
      <c r="WHO386" s="249"/>
      <c r="WHP386" s="249"/>
      <c r="WHQ386" s="249"/>
      <c r="WHR386" s="249"/>
      <c r="WHS386" s="249"/>
      <c r="WHT386" s="249"/>
      <c r="WHU386" s="249"/>
      <c r="WHV386" s="249"/>
      <c r="WHW386" s="249"/>
      <c r="WHX386" s="249"/>
      <c r="WHY386" s="249"/>
      <c r="WHZ386" s="249"/>
      <c r="WIA386" s="249"/>
      <c r="WIB386" s="249"/>
      <c r="WIC386" s="249"/>
      <c r="WID386" s="249"/>
      <c r="WIE386" s="249"/>
      <c r="WIF386" s="249"/>
      <c r="WIG386" s="249"/>
      <c r="WIH386" s="249"/>
      <c r="WII386" s="249"/>
      <c r="WIJ386" s="249"/>
      <c r="WIK386" s="249"/>
      <c r="WIL386" s="249"/>
      <c r="WIM386" s="249"/>
      <c r="WIN386" s="249"/>
      <c r="WIO386" s="249"/>
      <c r="WIP386" s="249"/>
      <c r="WIQ386" s="249"/>
      <c r="WIR386" s="249"/>
      <c r="WIS386" s="249"/>
      <c r="WIT386" s="249"/>
      <c r="WIU386" s="249"/>
      <c r="WIV386" s="249"/>
      <c r="WIW386" s="249"/>
      <c r="WIX386" s="249"/>
      <c r="WIY386" s="249"/>
      <c r="WIZ386" s="249"/>
      <c r="WJA386" s="249"/>
      <c r="WJB386" s="249"/>
      <c r="WJC386" s="249"/>
      <c r="WJD386" s="249"/>
      <c r="WJE386" s="249"/>
      <c r="WJF386" s="249"/>
      <c r="WJG386" s="249"/>
      <c r="WJH386" s="249"/>
      <c r="WJI386" s="249"/>
      <c r="WJJ386" s="249"/>
      <c r="WJK386" s="249"/>
      <c r="WJL386" s="249"/>
      <c r="WJM386" s="249"/>
      <c r="WJN386" s="249"/>
      <c r="WJO386" s="249"/>
      <c r="WJP386" s="249"/>
      <c r="WJQ386" s="249"/>
      <c r="WJR386" s="249"/>
      <c r="WJS386" s="249"/>
      <c r="WJT386" s="249"/>
      <c r="WJU386" s="249"/>
      <c r="WJV386" s="249"/>
      <c r="WJW386" s="249"/>
      <c r="WJX386" s="249"/>
      <c r="WJY386" s="249"/>
      <c r="WJZ386" s="249"/>
      <c r="WKA386" s="249"/>
      <c r="WKB386" s="249"/>
      <c r="WKC386" s="249"/>
      <c r="WKD386" s="249"/>
      <c r="WKE386" s="249"/>
      <c r="WKF386" s="249"/>
      <c r="WKG386" s="249"/>
      <c r="WKH386" s="249"/>
      <c r="WKI386" s="249"/>
      <c r="WKJ386" s="249"/>
      <c r="WKK386" s="249"/>
      <c r="WKL386" s="249"/>
      <c r="WKM386" s="249"/>
      <c r="WKN386" s="249"/>
      <c r="WKO386" s="249"/>
      <c r="WKP386" s="249"/>
      <c r="WKQ386" s="249"/>
      <c r="WKR386" s="249"/>
      <c r="WKS386" s="249"/>
      <c r="WKT386" s="249"/>
      <c r="WKU386" s="249"/>
      <c r="WKV386" s="249"/>
      <c r="WKW386" s="249"/>
      <c r="WKX386" s="249"/>
      <c r="WKY386" s="249"/>
      <c r="WKZ386" s="249"/>
      <c r="WLA386" s="249"/>
      <c r="WLB386" s="249"/>
      <c r="WLC386" s="249"/>
      <c r="WLD386" s="249"/>
      <c r="WLE386" s="249"/>
      <c r="WLF386" s="249"/>
      <c r="WLG386" s="249"/>
      <c r="WLH386" s="249"/>
      <c r="WLI386" s="249"/>
      <c r="WLJ386" s="249"/>
      <c r="WLK386" s="249"/>
      <c r="WLL386" s="249"/>
      <c r="WLM386" s="249"/>
      <c r="WLN386" s="249"/>
      <c r="WLO386" s="249"/>
      <c r="WLP386" s="249"/>
      <c r="WLQ386" s="249"/>
      <c r="WLR386" s="249"/>
      <c r="WLS386" s="249"/>
      <c r="WLT386" s="249"/>
      <c r="WLU386" s="249"/>
      <c r="WLV386" s="249"/>
      <c r="WLW386" s="249"/>
      <c r="WLX386" s="249"/>
      <c r="WLY386" s="249"/>
      <c r="WLZ386" s="249"/>
      <c r="WMA386" s="249"/>
      <c r="WMB386" s="249"/>
      <c r="WMC386" s="249"/>
      <c r="WMD386" s="249"/>
      <c r="WME386" s="249"/>
      <c r="WMF386" s="249"/>
      <c r="WMG386" s="249"/>
      <c r="WMH386" s="249"/>
      <c r="WMI386" s="249"/>
      <c r="WMJ386" s="249"/>
      <c r="WMK386" s="249"/>
      <c r="WML386" s="249"/>
      <c r="WMM386" s="249"/>
      <c r="WMN386" s="249"/>
      <c r="WMO386" s="249"/>
      <c r="WMP386" s="249"/>
      <c r="WMQ386" s="249"/>
      <c r="WMR386" s="249"/>
      <c r="WMS386" s="249"/>
      <c r="WMT386" s="249"/>
      <c r="WMU386" s="249"/>
      <c r="WMV386" s="249"/>
      <c r="WMW386" s="249"/>
      <c r="WMX386" s="249"/>
      <c r="WMY386" s="249"/>
      <c r="WMZ386" s="249"/>
      <c r="WNA386" s="249"/>
      <c r="WNB386" s="249"/>
      <c r="WNC386" s="249"/>
      <c r="WND386" s="249"/>
      <c r="WNE386" s="249"/>
      <c r="WNF386" s="249"/>
      <c r="WNG386" s="249"/>
      <c r="WNH386" s="249"/>
      <c r="WNI386" s="249"/>
      <c r="WNJ386" s="249"/>
      <c r="WNK386" s="249"/>
      <c r="WNL386" s="249"/>
      <c r="WNM386" s="249"/>
      <c r="WNN386" s="249"/>
      <c r="WNO386" s="249"/>
      <c r="WNP386" s="249"/>
      <c r="WNQ386" s="249"/>
      <c r="WNR386" s="249"/>
      <c r="WNS386" s="249"/>
      <c r="WNT386" s="249"/>
      <c r="WNU386" s="249"/>
      <c r="WNV386" s="249"/>
      <c r="WNW386" s="249"/>
      <c r="WNX386" s="249"/>
      <c r="WNY386" s="249"/>
      <c r="WNZ386" s="249"/>
      <c r="WOA386" s="249"/>
      <c r="WOB386" s="249"/>
      <c r="WOC386" s="249"/>
      <c r="WOD386" s="249"/>
      <c r="WOE386" s="249"/>
      <c r="WOF386" s="249"/>
      <c r="WOG386" s="249"/>
      <c r="WOH386" s="249"/>
      <c r="WOI386" s="249"/>
      <c r="WOJ386" s="249"/>
      <c r="WOK386" s="249"/>
      <c r="WOL386" s="249"/>
      <c r="WOM386" s="249"/>
      <c r="WON386" s="249"/>
      <c r="WOO386" s="249"/>
      <c r="WOP386" s="249"/>
      <c r="WOQ386" s="249"/>
      <c r="WOR386" s="249"/>
      <c r="WOS386" s="249"/>
      <c r="WOT386" s="249"/>
      <c r="WOU386" s="249"/>
      <c r="WOV386" s="249"/>
      <c r="WOW386" s="249"/>
      <c r="WOX386" s="249"/>
      <c r="WOY386" s="249"/>
      <c r="WOZ386" s="249"/>
      <c r="WPA386" s="249"/>
      <c r="WPB386" s="249"/>
      <c r="WPC386" s="249"/>
      <c r="WPD386" s="249"/>
      <c r="WPE386" s="249"/>
      <c r="WPF386" s="249"/>
      <c r="WPG386" s="249"/>
      <c r="WPH386" s="249"/>
      <c r="WPI386" s="249"/>
      <c r="WPJ386" s="249"/>
      <c r="WPK386" s="249"/>
      <c r="WPL386" s="249"/>
      <c r="WPM386" s="249"/>
      <c r="WPN386" s="249"/>
      <c r="WPO386" s="249"/>
      <c r="WPP386" s="249"/>
      <c r="WPQ386" s="249"/>
      <c r="WPR386" s="249"/>
      <c r="WPS386" s="249"/>
      <c r="WPT386" s="249"/>
      <c r="WPU386" s="249"/>
      <c r="WPV386" s="249"/>
      <c r="WPW386" s="249"/>
      <c r="WPX386" s="249"/>
      <c r="WPY386" s="249"/>
      <c r="WPZ386" s="249"/>
      <c r="WQA386" s="249"/>
      <c r="WQB386" s="249"/>
      <c r="WQC386" s="249"/>
      <c r="WQD386" s="249"/>
      <c r="WQE386" s="249"/>
      <c r="WQF386" s="249"/>
      <c r="WQG386" s="249"/>
      <c r="WQH386" s="249"/>
      <c r="WQI386" s="249"/>
      <c r="WQJ386" s="249"/>
      <c r="WQK386" s="249"/>
      <c r="WQL386" s="249"/>
      <c r="WQM386" s="249"/>
      <c r="WQN386" s="249"/>
      <c r="WQO386" s="249"/>
      <c r="WQP386" s="249"/>
      <c r="WQQ386" s="249"/>
      <c r="WQR386" s="249"/>
      <c r="WQS386" s="249"/>
      <c r="WQT386" s="249"/>
      <c r="WQU386" s="249"/>
      <c r="WQV386" s="249"/>
      <c r="WQW386" s="249"/>
      <c r="WQX386" s="249"/>
      <c r="WQY386" s="249"/>
      <c r="WQZ386" s="249"/>
      <c r="WRA386" s="249"/>
      <c r="WRB386" s="249"/>
      <c r="WRC386" s="249"/>
      <c r="WRD386" s="249"/>
      <c r="WRE386" s="249"/>
      <c r="WRF386" s="249"/>
      <c r="WRG386" s="249"/>
      <c r="WRH386" s="249"/>
      <c r="WRI386" s="249"/>
      <c r="WRJ386" s="249"/>
      <c r="WRK386" s="249"/>
      <c r="WRL386" s="249"/>
      <c r="WRM386" s="249"/>
      <c r="WRN386" s="249"/>
      <c r="WRO386" s="249"/>
      <c r="WRP386" s="249"/>
      <c r="WRQ386" s="249"/>
      <c r="WRR386" s="249"/>
      <c r="WRS386" s="249"/>
      <c r="WRT386" s="249"/>
      <c r="WRU386" s="249"/>
      <c r="WRV386" s="249"/>
      <c r="WRW386" s="249"/>
      <c r="WRX386" s="249"/>
      <c r="WRY386" s="249"/>
      <c r="WRZ386" s="249"/>
      <c r="WSA386" s="249"/>
      <c r="WSB386" s="249"/>
      <c r="WSC386" s="249"/>
      <c r="WSD386" s="249"/>
      <c r="WSE386" s="249"/>
      <c r="WSF386" s="249"/>
      <c r="WSG386" s="249"/>
      <c r="WSH386" s="249"/>
      <c r="WSI386" s="249"/>
      <c r="WSJ386" s="249"/>
      <c r="WSK386" s="249"/>
      <c r="WSL386" s="249"/>
      <c r="WSM386" s="249"/>
      <c r="WSN386" s="249"/>
      <c r="WSO386" s="249"/>
      <c r="WSP386" s="249"/>
      <c r="WSQ386" s="249"/>
      <c r="WSR386" s="249"/>
      <c r="WSS386" s="249"/>
      <c r="WST386" s="249"/>
      <c r="WSU386" s="249"/>
      <c r="WSV386" s="249"/>
      <c r="WSW386" s="249"/>
      <c r="WSX386" s="249"/>
      <c r="WSY386" s="249"/>
      <c r="WSZ386" s="249"/>
      <c r="WTA386" s="249"/>
      <c r="WTB386" s="249"/>
      <c r="WTC386" s="249"/>
      <c r="WTD386" s="249"/>
      <c r="WTE386" s="249"/>
      <c r="WTF386" s="249"/>
      <c r="WTG386" s="249"/>
      <c r="WTH386" s="249"/>
      <c r="WTI386" s="249"/>
      <c r="WTJ386" s="249"/>
      <c r="WTK386" s="249"/>
      <c r="WTL386" s="249"/>
      <c r="WTM386" s="249"/>
      <c r="WTN386" s="249"/>
      <c r="WTO386" s="249"/>
      <c r="WTP386" s="249"/>
      <c r="WTQ386" s="249"/>
      <c r="WTR386" s="249"/>
      <c r="WTS386" s="249"/>
      <c r="WTT386" s="249"/>
      <c r="WTU386" s="249"/>
      <c r="WTV386" s="249"/>
      <c r="WTW386" s="249"/>
      <c r="WTX386" s="249"/>
      <c r="WTY386" s="249"/>
      <c r="WTZ386" s="249"/>
      <c r="WUA386" s="249"/>
      <c r="WUB386" s="249"/>
      <c r="WUC386" s="249"/>
      <c r="WUD386" s="249"/>
      <c r="WUE386" s="249"/>
      <c r="WUF386" s="249"/>
      <c r="WUG386" s="249"/>
      <c r="WUH386" s="249"/>
      <c r="WUI386" s="249"/>
      <c r="WUJ386" s="249"/>
      <c r="WUK386" s="249"/>
      <c r="WUL386" s="249"/>
      <c r="WUM386" s="249"/>
      <c r="WUN386" s="249"/>
      <c r="WUO386" s="249"/>
      <c r="WUP386" s="249"/>
      <c r="WUQ386" s="249"/>
      <c r="WUR386" s="249"/>
      <c r="WUS386" s="249"/>
      <c r="WUT386" s="249"/>
      <c r="WUU386" s="249"/>
      <c r="WUV386" s="249"/>
      <c r="WUW386" s="249"/>
      <c r="WUX386" s="249"/>
      <c r="WUY386" s="249"/>
      <c r="WUZ386" s="249"/>
      <c r="WVA386" s="249"/>
      <c r="WVB386" s="249"/>
      <c r="WVC386" s="249"/>
      <c r="WVD386" s="249"/>
      <c r="WVE386" s="249"/>
      <c r="WVF386" s="249"/>
      <c r="WVG386" s="249"/>
      <c r="WVH386" s="249"/>
      <c r="WVI386" s="249"/>
      <c r="WVJ386" s="249"/>
      <c r="WVK386" s="249"/>
      <c r="WVL386" s="249"/>
      <c r="WVM386" s="249"/>
      <c r="WVN386" s="249"/>
      <c r="WVO386" s="249"/>
      <c r="WVP386" s="249"/>
      <c r="WVQ386" s="249"/>
      <c r="WVR386" s="249"/>
      <c r="WVS386" s="249"/>
      <c r="WVT386" s="249"/>
      <c r="WVU386" s="249"/>
      <c r="WVV386" s="249"/>
      <c r="WVW386" s="249"/>
      <c r="WVX386" s="249"/>
      <c r="WVY386" s="249"/>
      <c r="WVZ386" s="249"/>
      <c r="WWA386" s="249"/>
      <c r="WWB386" s="249"/>
      <c r="WWC386" s="249"/>
      <c r="WWD386" s="249"/>
      <c r="WWE386" s="249"/>
      <c r="WWF386" s="249"/>
      <c r="WWG386" s="249"/>
      <c r="WWH386" s="249"/>
      <c r="WWI386" s="249"/>
      <c r="WWJ386" s="249"/>
      <c r="WWK386" s="249"/>
      <c r="WWL386" s="249"/>
      <c r="WWM386" s="249"/>
      <c r="WWN386" s="249"/>
      <c r="WWO386" s="249"/>
      <c r="WWP386" s="249"/>
      <c r="WWQ386" s="249"/>
      <c r="WWR386" s="249"/>
      <c r="WWS386" s="249"/>
      <c r="WWT386" s="249"/>
      <c r="WWU386" s="249"/>
      <c r="WWV386" s="249"/>
      <c r="WWW386" s="249"/>
      <c r="WWX386" s="249"/>
      <c r="WWY386" s="249"/>
      <c r="WWZ386" s="249"/>
      <c r="WXA386" s="249"/>
      <c r="WXB386" s="249"/>
      <c r="WXC386" s="249"/>
      <c r="WXD386" s="249"/>
      <c r="WXE386" s="249"/>
      <c r="WXF386" s="249"/>
      <c r="WXG386" s="249"/>
      <c r="WXH386" s="249"/>
      <c r="WXI386" s="249"/>
      <c r="WXJ386" s="249"/>
      <c r="WXK386" s="249"/>
      <c r="WXL386" s="249"/>
      <c r="WXM386" s="249"/>
      <c r="WXN386" s="249"/>
      <c r="WXO386" s="249"/>
      <c r="WXP386" s="249"/>
      <c r="WXQ386" s="249"/>
      <c r="WXR386" s="249"/>
      <c r="WXS386" s="249"/>
      <c r="WXT386" s="249"/>
      <c r="WXU386" s="249"/>
      <c r="WXV386" s="249"/>
      <c r="WXW386" s="249"/>
      <c r="WXX386" s="249"/>
      <c r="WXY386" s="249"/>
      <c r="WXZ386" s="249"/>
      <c r="WYA386" s="249"/>
      <c r="WYB386" s="249"/>
      <c r="WYC386" s="249"/>
      <c r="WYD386" s="249"/>
      <c r="WYE386" s="249"/>
      <c r="WYF386" s="249"/>
      <c r="WYG386" s="249"/>
      <c r="WYH386" s="249"/>
      <c r="WYI386" s="249"/>
      <c r="WYJ386" s="249"/>
      <c r="WYK386" s="249"/>
      <c r="WYL386" s="249"/>
      <c r="WYM386" s="249"/>
      <c r="WYN386" s="249"/>
      <c r="WYO386" s="249"/>
      <c r="WYP386" s="249"/>
      <c r="WYQ386" s="249"/>
      <c r="WYR386" s="249"/>
      <c r="WYS386" s="249"/>
      <c r="WYT386" s="249"/>
      <c r="WYU386" s="249"/>
      <c r="WYV386" s="249"/>
      <c r="WYW386" s="249"/>
      <c r="WYX386" s="249"/>
      <c r="WYY386" s="249"/>
      <c r="WYZ386" s="249"/>
      <c r="WZA386" s="249"/>
      <c r="WZB386" s="249"/>
      <c r="WZC386" s="249"/>
      <c r="WZD386" s="249"/>
      <c r="WZE386" s="249"/>
      <c r="WZF386" s="249"/>
      <c r="WZG386" s="249"/>
      <c r="WZH386" s="249"/>
      <c r="WZI386" s="249"/>
      <c r="WZJ386" s="249"/>
      <c r="WZK386" s="249"/>
      <c r="WZL386" s="249"/>
      <c r="WZM386" s="249"/>
      <c r="WZN386" s="249"/>
      <c r="WZO386" s="249"/>
      <c r="WZP386" s="249"/>
      <c r="WZQ386" s="249"/>
      <c r="WZR386" s="249"/>
      <c r="WZS386" s="249"/>
      <c r="WZT386" s="249"/>
      <c r="WZU386" s="249"/>
      <c r="WZV386" s="249"/>
      <c r="WZW386" s="249"/>
      <c r="WZX386" s="249"/>
      <c r="WZY386" s="249"/>
      <c r="WZZ386" s="249"/>
      <c r="XAA386" s="249"/>
      <c r="XAB386" s="249"/>
      <c r="XAC386" s="249"/>
      <c r="XAD386" s="249"/>
      <c r="XAE386" s="249"/>
      <c r="XAF386" s="249"/>
      <c r="XAG386" s="249"/>
      <c r="XAH386" s="249"/>
      <c r="XAI386" s="249"/>
      <c r="XAJ386" s="249"/>
      <c r="XAK386" s="249"/>
      <c r="XAL386" s="249"/>
      <c r="XAM386" s="249"/>
      <c r="XAN386" s="249"/>
      <c r="XAO386" s="249"/>
      <c r="XAP386" s="249"/>
      <c r="XAQ386" s="249"/>
      <c r="XAR386" s="249"/>
      <c r="XAS386" s="249"/>
      <c r="XAT386" s="249"/>
      <c r="XAU386" s="249"/>
      <c r="XAV386" s="249"/>
      <c r="XAW386" s="249"/>
      <c r="XAX386" s="249"/>
      <c r="XAY386" s="249"/>
      <c r="XAZ386" s="249"/>
      <c r="XBA386" s="249"/>
      <c r="XBB386" s="249"/>
      <c r="XBC386" s="249"/>
      <c r="XBD386" s="249"/>
      <c r="XBE386" s="249"/>
      <c r="XBF386" s="249"/>
      <c r="XBG386" s="249"/>
      <c r="XBH386" s="249"/>
      <c r="XBI386" s="249"/>
      <c r="XBJ386" s="249"/>
      <c r="XBK386" s="249"/>
      <c r="XBL386" s="249"/>
      <c r="XBM386" s="249"/>
      <c r="XBN386" s="249"/>
      <c r="XBO386" s="249"/>
      <c r="XBP386" s="249"/>
      <c r="XBQ386" s="249"/>
      <c r="XBR386" s="249"/>
      <c r="XBS386" s="249"/>
      <c r="XBT386" s="249"/>
      <c r="XBU386" s="249"/>
      <c r="XBV386" s="249"/>
      <c r="XBW386" s="249"/>
      <c r="XBX386" s="249"/>
      <c r="XBY386" s="249"/>
      <c r="XBZ386" s="249"/>
      <c r="XCA386" s="249"/>
      <c r="XCB386" s="249"/>
      <c r="XCC386" s="249"/>
      <c r="XCD386" s="249"/>
      <c r="XCE386" s="249"/>
      <c r="XCF386" s="249"/>
      <c r="XCG386" s="249"/>
      <c r="XCH386" s="249"/>
      <c r="XCI386" s="249"/>
      <c r="XCJ386" s="249"/>
      <c r="XCK386" s="249"/>
      <c r="XCL386" s="249"/>
      <c r="XCM386" s="249"/>
      <c r="XCN386" s="249"/>
      <c r="XCO386" s="249"/>
      <c r="XCP386" s="249"/>
      <c r="XCQ386" s="249"/>
      <c r="XCR386" s="249"/>
      <c r="XCS386" s="249"/>
      <c r="XCT386" s="249"/>
      <c r="XCU386" s="249"/>
      <c r="XCV386" s="249"/>
      <c r="XCW386" s="249"/>
      <c r="XCX386" s="249"/>
      <c r="XCY386" s="249"/>
      <c r="XCZ386" s="249"/>
      <c r="XDA386" s="249"/>
      <c r="XDB386" s="249"/>
      <c r="XDC386" s="249"/>
      <c r="XDD386" s="249"/>
      <c r="XDE386" s="249"/>
      <c r="XDF386" s="249"/>
      <c r="XDG386" s="249"/>
      <c r="XDH386" s="249"/>
      <c r="XDI386" s="249"/>
      <c r="XDJ386" s="249"/>
      <c r="XDK386" s="249"/>
      <c r="XDL386" s="249"/>
      <c r="XDM386" s="249"/>
      <c r="XDN386" s="249"/>
      <c r="XDO386" s="249"/>
      <c r="XDP386" s="249"/>
      <c r="XDQ386" s="249"/>
      <c r="XDR386" s="249"/>
      <c r="XDS386" s="249"/>
      <c r="XDT386" s="249"/>
      <c r="XDU386" s="249"/>
      <c r="XDV386" s="249"/>
      <c r="XDW386" s="249"/>
      <c r="XDX386" s="249"/>
      <c r="XDY386" s="249"/>
      <c r="XDZ386" s="249"/>
      <c r="XEA386" s="249"/>
      <c r="XEB386" s="249"/>
      <c r="XEC386" s="249"/>
      <c r="XED386" s="249"/>
      <c r="XEE386" s="249"/>
      <c r="XEF386" s="249"/>
      <c r="XEG386" s="249"/>
      <c r="XEH386" s="249"/>
      <c r="XEI386" s="249"/>
      <c r="XEJ386" s="249"/>
      <c r="XEK386" s="249"/>
      <c r="XEL386" s="249"/>
      <c r="XEM386" s="249"/>
      <c r="XEN386" s="249"/>
      <c r="XEO386" s="249"/>
      <c r="XEP386" s="249"/>
      <c r="XEQ386" s="249"/>
      <c r="XER386" s="249"/>
      <c r="XES386" s="249"/>
      <c r="XET386" s="249"/>
      <c r="XEU386" s="249"/>
      <c r="XEV386" s="249"/>
      <c r="XEW386" s="249"/>
      <c r="XEX386" s="249"/>
      <c r="XEY386" s="249"/>
      <c r="XEZ386" s="249"/>
      <c r="XFA386" s="249"/>
    </row>
    <row r="387" spans="1:16381" s="449" customFormat="1" ht="32" customHeight="1" collapsed="1">
      <c r="A387" s="1430" t="s">
        <v>196</v>
      </c>
      <c r="B387" s="1430"/>
      <c r="C387" s="1430"/>
      <c r="D387" s="1430"/>
      <c r="E387" s="1430"/>
      <c r="F387" s="1430"/>
      <c r="G387" s="1430"/>
      <c r="H387" s="1430"/>
      <c r="I387" s="1430"/>
      <c r="J387" s="1430"/>
      <c r="K387" s="1430"/>
      <c r="L387" s="1430"/>
      <c r="M387" s="1430"/>
      <c r="N387" s="1430"/>
      <c r="O387" s="1430"/>
      <c r="P387" s="1430"/>
      <c r="Q387" s="1430"/>
      <c r="R387" s="1430"/>
      <c r="S387" s="1430"/>
      <c r="T387" s="1430"/>
      <c r="U387" s="248"/>
      <c r="V387" s="248"/>
      <c r="W387" s="248"/>
      <c r="X387" s="248"/>
      <c r="Y387" s="248"/>
      <c r="Z387" s="248"/>
      <c r="AA387" s="249"/>
      <c r="AB387" s="249"/>
      <c r="AC387" s="249"/>
      <c r="AD387" s="249"/>
      <c r="AE387" s="249"/>
      <c r="AF387" s="249"/>
      <c r="AG387" s="249"/>
      <c r="AH387" s="249"/>
      <c r="AI387" s="249"/>
      <c r="AJ387" s="249"/>
      <c r="AK387" s="249"/>
      <c r="AL387" s="249"/>
      <c r="AM387" s="249"/>
      <c r="AN387" s="249"/>
      <c r="AO387" s="341"/>
      <c r="AP387" s="423"/>
      <c r="AQ387" s="341"/>
      <c r="AR387" s="341"/>
      <c r="AS387" s="341"/>
      <c r="AT387" s="341"/>
      <c r="AU387" s="341"/>
      <c r="AV387" s="341"/>
      <c r="AW387" s="341"/>
      <c r="AX387" s="341"/>
      <c r="AY387" s="341"/>
      <c r="AZ387" s="341"/>
      <c r="BA387" s="341"/>
      <c r="BB387" s="341"/>
      <c r="BC387" s="341"/>
      <c r="BD387" s="341"/>
      <c r="BE387" s="239"/>
      <c r="BF387" s="249"/>
      <c r="BG387" s="249"/>
      <c r="BH387" s="249"/>
      <c r="BI387" s="249"/>
      <c r="BJ387" s="249"/>
      <c r="BK387" s="249"/>
      <c r="BL387" s="249"/>
      <c r="BM387" s="249"/>
      <c r="BN387" s="249"/>
      <c r="BO387" s="249"/>
      <c r="BP387" s="249"/>
      <c r="BQ387" s="249"/>
      <c r="BR387" s="249"/>
      <c r="BS387" s="249"/>
      <c r="BT387" s="249"/>
      <c r="BU387" s="249"/>
      <c r="BV387" s="249"/>
      <c r="BW387" s="249"/>
      <c r="BX387" s="249"/>
      <c r="BY387" s="249"/>
      <c r="BZ387" s="249"/>
      <c r="CA387" s="249"/>
      <c r="CB387" s="249"/>
      <c r="CC387" s="249"/>
      <c r="CD387" s="249"/>
      <c r="CE387" s="249"/>
      <c r="CF387" s="249"/>
      <c r="CG387" s="249"/>
      <c r="CH387" s="249"/>
      <c r="CI387" s="249"/>
      <c r="CJ387" s="249"/>
      <c r="CK387" s="249"/>
      <c r="CL387" s="249"/>
      <c r="CM387" s="249"/>
      <c r="CN387" s="249"/>
      <c r="CO387" s="249"/>
      <c r="CP387" s="249"/>
      <c r="CQ387" s="249"/>
      <c r="CR387" s="249"/>
      <c r="CS387" s="249"/>
      <c r="CT387" s="249"/>
      <c r="CU387" s="249"/>
      <c r="CV387" s="249"/>
      <c r="CW387" s="249"/>
      <c r="CX387" s="249"/>
      <c r="CY387" s="249"/>
      <c r="CZ387" s="249"/>
      <c r="DA387" s="249"/>
      <c r="DB387" s="249"/>
      <c r="DC387" s="249"/>
      <c r="DD387" s="249"/>
      <c r="DE387" s="249"/>
      <c r="DF387" s="249"/>
      <c r="DG387" s="249"/>
      <c r="DH387" s="249"/>
      <c r="DI387" s="249"/>
      <c r="DJ387" s="249"/>
      <c r="DK387" s="249"/>
      <c r="DL387" s="249"/>
      <c r="DM387" s="249"/>
      <c r="DN387" s="249"/>
      <c r="DO387" s="249"/>
      <c r="DP387" s="249"/>
      <c r="DQ387" s="249"/>
      <c r="DR387" s="249"/>
      <c r="DS387" s="249"/>
      <c r="DT387" s="249"/>
      <c r="DU387" s="249"/>
      <c r="DV387" s="249"/>
      <c r="DW387" s="249"/>
      <c r="DX387" s="249"/>
      <c r="DY387" s="249"/>
      <c r="DZ387" s="249"/>
      <c r="EA387" s="249"/>
      <c r="EB387" s="249"/>
      <c r="EC387" s="249"/>
      <c r="ED387" s="249"/>
      <c r="EE387" s="249"/>
      <c r="EF387" s="249"/>
      <c r="EG387" s="249"/>
      <c r="EH387" s="249"/>
      <c r="EI387" s="249"/>
      <c r="EJ387" s="249"/>
      <c r="EK387" s="249"/>
      <c r="EL387" s="249"/>
      <c r="EM387" s="249"/>
      <c r="EN387" s="249"/>
      <c r="EO387" s="249"/>
      <c r="EP387" s="249"/>
      <c r="EQ387" s="249"/>
      <c r="ER387" s="249"/>
      <c r="ES387" s="249"/>
      <c r="ET387" s="249"/>
      <c r="EU387" s="249"/>
      <c r="EV387" s="249"/>
      <c r="EW387" s="249"/>
      <c r="EX387" s="249"/>
      <c r="EY387" s="249"/>
      <c r="EZ387" s="249"/>
      <c r="FA387" s="249"/>
      <c r="FB387" s="249"/>
      <c r="FC387" s="249"/>
      <c r="FD387" s="249"/>
      <c r="FE387" s="249"/>
      <c r="FF387" s="249"/>
      <c r="FG387" s="249"/>
      <c r="FH387" s="249"/>
      <c r="FI387" s="249"/>
      <c r="FJ387" s="249"/>
      <c r="FK387" s="249"/>
      <c r="FL387" s="249"/>
      <c r="FM387" s="249"/>
      <c r="FN387" s="249"/>
      <c r="FO387" s="249"/>
      <c r="FP387" s="249"/>
      <c r="FQ387" s="249"/>
      <c r="FR387" s="249"/>
      <c r="FS387" s="249"/>
      <c r="FT387" s="249"/>
      <c r="FU387" s="249"/>
      <c r="FV387" s="249"/>
      <c r="FW387" s="249"/>
      <c r="FX387" s="249"/>
      <c r="FY387" s="249"/>
      <c r="FZ387" s="249"/>
      <c r="GA387" s="249"/>
      <c r="GB387" s="249"/>
      <c r="GC387" s="249"/>
      <c r="GD387" s="249"/>
      <c r="GE387" s="249"/>
      <c r="GF387" s="249"/>
      <c r="GG387" s="249"/>
      <c r="GH387" s="249"/>
      <c r="GI387" s="249"/>
      <c r="GJ387" s="249"/>
      <c r="GK387" s="249"/>
      <c r="GL387" s="249"/>
      <c r="GM387" s="249"/>
      <c r="GN387" s="249"/>
      <c r="GO387" s="249"/>
      <c r="GP387" s="249"/>
      <c r="GQ387" s="249"/>
      <c r="GR387" s="249"/>
      <c r="GS387" s="249"/>
      <c r="GT387" s="249"/>
      <c r="GU387" s="249"/>
      <c r="GV387" s="249"/>
      <c r="GW387" s="249"/>
      <c r="GX387" s="249"/>
      <c r="GY387" s="249"/>
      <c r="GZ387" s="249"/>
      <c r="HA387" s="249"/>
      <c r="HB387" s="249"/>
      <c r="HC387" s="249"/>
      <c r="HD387" s="249"/>
      <c r="HE387" s="249"/>
      <c r="HF387" s="249"/>
      <c r="HG387" s="249"/>
      <c r="HH387" s="249"/>
      <c r="HI387" s="249"/>
      <c r="HJ387" s="249"/>
      <c r="HK387" s="249"/>
      <c r="HL387" s="249"/>
      <c r="HM387" s="249"/>
      <c r="HN387" s="249"/>
      <c r="HO387" s="249"/>
      <c r="HP387" s="249"/>
      <c r="HQ387" s="249"/>
      <c r="HR387" s="249"/>
      <c r="HS387" s="249"/>
      <c r="HT387" s="249"/>
      <c r="HU387" s="249"/>
      <c r="HV387" s="249"/>
      <c r="HW387" s="249"/>
      <c r="HX387" s="249"/>
      <c r="HY387" s="249"/>
      <c r="HZ387" s="249"/>
      <c r="IA387" s="249"/>
      <c r="IB387" s="249"/>
      <c r="IC387" s="249"/>
      <c r="ID387" s="249"/>
      <c r="IE387" s="249"/>
      <c r="IF387" s="249"/>
      <c r="IG387" s="249"/>
      <c r="IH387" s="249"/>
      <c r="II387" s="249"/>
      <c r="IJ387" s="249"/>
      <c r="IK387" s="249"/>
      <c r="IL387" s="249"/>
      <c r="IM387" s="249"/>
      <c r="IN387" s="249"/>
      <c r="IO387" s="249"/>
      <c r="IP387" s="249"/>
      <c r="IQ387" s="249"/>
      <c r="IR387" s="249"/>
      <c r="IS387" s="249"/>
      <c r="IT387" s="249"/>
      <c r="IU387" s="249"/>
      <c r="IV387" s="249"/>
      <c r="IW387" s="249"/>
      <c r="IX387" s="249"/>
      <c r="IY387" s="249"/>
      <c r="IZ387" s="249"/>
      <c r="JA387" s="249"/>
      <c r="JB387" s="249"/>
      <c r="JC387" s="249"/>
      <c r="JD387" s="249"/>
      <c r="JE387" s="249"/>
      <c r="JF387" s="249"/>
      <c r="JG387" s="249"/>
      <c r="JH387" s="249"/>
      <c r="JI387" s="249"/>
      <c r="JJ387" s="249"/>
      <c r="JK387" s="249"/>
      <c r="JL387" s="249"/>
      <c r="JM387" s="249"/>
      <c r="JN387" s="249"/>
      <c r="JO387" s="249"/>
      <c r="JP387" s="249"/>
      <c r="JQ387" s="249"/>
      <c r="JR387" s="249"/>
      <c r="JS387" s="249"/>
      <c r="JT387" s="249"/>
      <c r="JU387" s="249"/>
      <c r="JV387" s="249"/>
      <c r="JW387" s="249"/>
      <c r="JX387" s="249"/>
      <c r="JY387" s="249"/>
      <c r="JZ387" s="249"/>
      <c r="KA387" s="249"/>
      <c r="KB387" s="249"/>
      <c r="KC387" s="249"/>
      <c r="KD387" s="249"/>
      <c r="KE387" s="249"/>
      <c r="KF387" s="249"/>
      <c r="KG387" s="249"/>
      <c r="KH387" s="249"/>
      <c r="KI387" s="249"/>
      <c r="KJ387" s="249"/>
      <c r="KK387" s="249"/>
      <c r="KL387" s="249"/>
      <c r="KM387" s="249"/>
      <c r="KN387" s="249"/>
      <c r="KO387" s="249"/>
      <c r="KP387" s="249"/>
      <c r="KQ387" s="249"/>
      <c r="KR387" s="249"/>
      <c r="KS387" s="249"/>
      <c r="KT387" s="249"/>
      <c r="KU387" s="249"/>
      <c r="KV387" s="249"/>
      <c r="KW387" s="249"/>
      <c r="KX387" s="249"/>
      <c r="KY387" s="249"/>
      <c r="KZ387" s="249"/>
      <c r="LA387" s="249"/>
      <c r="LB387" s="249"/>
      <c r="LC387" s="249"/>
      <c r="LD387" s="249"/>
      <c r="LE387" s="249"/>
      <c r="LF387" s="249"/>
      <c r="LG387" s="249"/>
      <c r="LH387" s="249"/>
      <c r="LI387" s="249"/>
      <c r="LJ387" s="249"/>
      <c r="LK387" s="249"/>
      <c r="LL387" s="249"/>
      <c r="LM387" s="249"/>
      <c r="LN387" s="249"/>
      <c r="LO387" s="249"/>
      <c r="LP387" s="249"/>
      <c r="LQ387" s="249"/>
      <c r="LR387" s="249"/>
      <c r="LS387" s="249"/>
      <c r="LT387" s="249"/>
      <c r="LU387" s="249"/>
      <c r="LV387" s="249"/>
      <c r="LW387" s="249"/>
      <c r="LX387" s="249"/>
      <c r="LY387" s="249"/>
      <c r="LZ387" s="249"/>
      <c r="MA387" s="249"/>
      <c r="MB387" s="249"/>
      <c r="MC387" s="249"/>
      <c r="MD387" s="249"/>
      <c r="ME387" s="249"/>
      <c r="MF387" s="249"/>
      <c r="MG387" s="249"/>
      <c r="MH387" s="249"/>
      <c r="MI387" s="249"/>
      <c r="MJ387" s="249"/>
      <c r="MK387" s="249"/>
      <c r="ML387" s="249"/>
      <c r="MM387" s="249"/>
      <c r="MN387" s="249"/>
      <c r="MO387" s="249"/>
      <c r="MP387" s="249"/>
      <c r="MQ387" s="249"/>
      <c r="MR387" s="249"/>
      <c r="MS387" s="249"/>
      <c r="MT387" s="249"/>
      <c r="MU387" s="249"/>
      <c r="MV387" s="249"/>
      <c r="MW387" s="249"/>
      <c r="MX387" s="249"/>
      <c r="MY387" s="249"/>
      <c r="MZ387" s="249"/>
      <c r="NA387" s="249"/>
      <c r="NB387" s="249"/>
      <c r="NC387" s="249"/>
      <c r="ND387" s="249"/>
      <c r="NE387" s="249"/>
      <c r="NF387" s="249"/>
      <c r="NG387" s="249"/>
      <c r="NH387" s="249"/>
      <c r="NI387" s="249"/>
      <c r="NJ387" s="249"/>
      <c r="NK387" s="249"/>
      <c r="NL387" s="249"/>
      <c r="NM387" s="249"/>
      <c r="NN387" s="249"/>
      <c r="NO387" s="249"/>
      <c r="NP387" s="249"/>
      <c r="NQ387" s="249"/>
      <c r="NR387" s="249"/>
      <c r="NS387" s="249"/>
      <c r="NT387" s="249"/>
      <c r="NU387" s="249"/>
      <c r="NV387" s="249"/>
      <c r="NW387" s="249"/>
      <c r="NX387" s="249"/>
      <c r="NY387" s="249"/>
      <c r="NZ387" s="249"/>
      <c r="OA387" s="249"/>
      <c r="OB387" s="249"/>
      <c r="OC387" s="249"/>
      <c r="OD387" s="249"/>
      <c r="OE387" s="249"/>
      <c r="OF387" s="249"/>
      <c r="OG387" s="249"/>
      <c r="OH387" s="249"/>
      <c r="OI387" s="249"/>
      <c r="OJ387" s="249"/>
      <c r="OK387" s="249"/>
      <c r="OL387" s="249"/>
      <c r="OM387" s="249"/>
      <c r="ON387" s="249"/>
      <c r="OO387" s="249"/>
      <c r="OP387" s="249"/>
      <c r="OQ387" s="249"/>
      <c r="OR387" s="249"/>
      <c r="OS387" s="249"/>
      <c r="OT387" s="249"/>
      <c r="OU387" s="249"/>
      <c r="OV387" s="249"/>
      <c r="OW387" s="249"/>
      <c r="OX387" s="249"/>
      <c r="OY387" s="249"/>
      <c r="OZ387" s="249"/>
      <c r="PA387" s="249"/>
      <c r="PB387" s="249"/>
      <c r="PC387" s="249"/>
      <c r="PD387" s="249"/>
      <c r="PE387" s="249"/>
      <c r="PF387" s="249"/>
      <c r="PG387" s="249"/>
      <c r="PH387" s="249"/>
      <c r="PI387" s="249"/>
      <c r="PJ387" s="249"/>
      <c r="PK387" s="249"/>
      <c r="PL387" s="249"/>
      <c r="PM387" s="249"/>
      <c r="PN387" s="249"/>
      <c r="PO387" s="249"/>
      <c r="PP387" s="249"/>
      <c r="PQ387" s="249"/>
      <c r="PR387" s="249"/>
      <c r="PS387" s="249"/>
      <c r="PT387" s="249"/>
      <c r="PU387" s="249"/>
      <c r="PV387" s="249"/>
      <c r="PW387" s="249"/>
      <c r="PX387" s="249"/>
      <c r="PY387" s="249"/>
      <c r="PZ387" s="249"/>
      <c r="QA387" s="249"/>
      <c r="QB387" s="249"/>
      <c r="QC387" s="249"/>
      <c r="QD387" s="249"/>
      <c r="QE387" s="249"/>
      <c r="QF387" s="249"/>
      <c r="QG387" s="249"/>
      <c r="QH387" s="249"/>
      <c r="QI387" s="249"/>
      <c r="QJ387" s="249"/>
      <c r="QK387" s="249"/>
      <c r="QL387" s="249"/>
      <c r="QM387" s="249"/>
      <c r="QN387" s="249"/>
      <c r="QO387" s="249"/>
      <c r="QP387" s="249"/>
      <c r="QQ387" s="249"/>
      <c r="QR387" s="249"/>
      <c r="QS387" s="249"/>
      <c r="QT387" s="249"/>
      <c r="QU387" s="249"/>
      <c r="QV387" s="249"/>
      <c r="QW387" s="249"/>
      <c r="QX387" s="249"/>
      <c r="QY387" s="249"/>
      <c r="QZ387" s="249"/>
      <c r="RA387" s="249"/>
      <c r="RB387" s="249"/>
      <c r="RC387" s="249"/>
      <c r="RD387" s="249"/>
      <c r="RE387" s="249"/>
      <c r="RF387" s="249"/>
      <c r="RG387" s="249"/>
      <c r="RH387" s="249"/>
      <c r="RI387" s="249"/>
      <c r="RJ387" s="249"/>
      <c r="RK387" s="249"/>
      <c r="RL387" s="249"/>
      <c r="RM387" s="249"/>
      <c r="RN387" s="249"/>
      <c r="RO387" s="249"/>
      <c r="RP387" s="249"/>
      <c r="RQ387" s="249"/>
      <c r="RR387" s="249"/>
      <c r="RS387" s="249"/>
      <c r="RT387" s="249"/>
      <c r="RU387" s="249"/>
      <c r="RV387" s="249"/>
      <c r="RW387" s="249"/>
      <c r="RX387" s="249"/>
      <c r="RY387" s="249"/>
      <c r="RZ387" s="249"/>
      <c r="SA387" s="249"/>
      <c r="SB387" s="249"/>
      <c r="SC387" s="249"/>
      <c r="SD387" s="249"/>
      <c r="SE387" s="249"/>
      <c r="SF387" s="249"/>
      <c r="SG387" s="249"/>
      <c r="SH387" s="249"/>
      <c r="SI387" s="249"/>
      <c r="SJ387" s="249"/>
      <c r="SK387" s="249"/>
      <c r="SL387" s="249"/>
      <c r="SM387" s="249"/>
      <c r="SN387" s="249"/>
      <c r="SO387" s="249"/>
      <c r="SP387" s="249"/>
      <c r="SQ387" s="249"/>
      <c r="SR387" s="249"/>
      <c r="SS387" s="249"/>
      <c r="ST387" s="249"/>
      <c r="SU387" s="249"/>
      <c r="SV387" s="249"/>
      <c r="SW387" s="249"/>
      <c r="SX387" s="249"/>
      <c r="SY387" s="249"/>
      <c r="SZ387" s="249"/>
      <c r="TA387" s="249"/>
      <c r="TB387" s="249"/>
      <c r="TC387" s="249"/>
      <c r="TD387" s="249"/>
      <c r="TE387" s="249"/>
      <c r="TF387" s="249"/>
      <c r="TG387" s="249"/>
      <c r="TH387" s="249"/>
      <c r="TI387" s="249"/>
      <c r="TJ387" s="249"/>
      <c r="TK387" s="249"/>
      <c r="TL387" s="249"/>
      <c r="TM387" s="249"/>
      <c r="TN387" s="249"/>
      <c r="TO387" s="249"/>
      <c r="TP387" s="249"/>
      <c r="TQ387" s="249"/>
      <c r="TR387" s="249"/>
      <c r="TS387" s="249"/>
      <c r="TT387" s="249"/>
      <c r="TU387" s="249"/>
      <c r="TV387" s="249"/>
      <c r="TW387" s="249"/>
      <c r="TX387" s="249"/>
      <c r="TY387" s="249"/>
      <c r="TZ387" s="249"/>
      <c r="UA387" s="249"/>
      <c r="UB387" s="249"/>
      <c r="UC387" s="249"/>
      <c r="UD387" s="249"/>
      <c r="UE387" s="249"/>
      <c r="UF387" s="249"/>
      <c r="UG387" s="249"/>
      <c r="UH387" s="249"/>
      <c r="UI387" s="249"/>
      <c r="UJ387" s="249"/>
      <c r="UK387" s="249"/>
      <c r="UL387" s="249"/>
      <c r="UM387" s="249"/>
      <c r="UN387" s="249"/>
      <c r="UO387" s="249"/>
      <c r="UP387" s="249"/>
      <c r="UQ387" s="249"/>
      <c r="UR387" s="249"/>
      <c r="US387" s="249"/>
      <c r="UT387" s="249"/>
      <c r="UU387" s="249"/>
      <c r="UV387" s="249"/>
      <c r="UW387" s="249"/>
      <c r="UX387" s="249"/>
      <c r="UY387" s="249"/>
      <c r="UZ387" s="249"/>
      <c r="VA387" s="249"/>
      <c r="VB387" s="249"/>
      <c r="VC387" s="249"/>
      <c r="VD387" s="249"/>
      <c r="VE387" s="249"/>
      <c r="VF387" s="249"/>
      <c r="VG387" s="249"/>
      <c r="VH387" s="249"/>
      <c r="VI387" s="249"/>
      <c r="VJ387" s="249"/>
      <c r="VK387" s="249"/>
      <c r="VL387" s="249"/>
      <c r="VM387" s="249"/>
      <c r="VN387" s="249"/>
      <c r="VO387" s="249"/>
      <c r="VP387" s="249"/>
      <c r="VQ387" s="249"/>
      <c r="VR387" s="249"/>
      <c r="VS387" s="249"/>
      <c r="VT387" s="249"/>
      <c r="VU387" s="249"/>
      <c r="VV387" s="249"/>
      <c r="VW387" s="249"/>
      <c r="VX387" s="249"/>
      <c r="VY387" s="249"/>
      <c r="VZ387" s="249"/>
      <c r="WA387" s="249"/>
      <c r="WB387" s="249"/>
      <c r="WC387" s="249"/>
      <c r="WD387" s="249"/>
      <c r="WE387" s="249"/>
      <c r="WF387" s="249"/>
      <c r="WG387" s="249"/>
      <c r="WH387" s="249"/>
      <c r="WI387" s="249"/>
      <c r="WJ387" s="249"/>
      <c r="WK387" s="249"/>
      <c r="WL387" s="249"/>
      <c r="WM387" s="249"/>
      <c r="WN387" s="249"/>
      <c r="WO387" s="249"/>
      <c r="WP387" s="249"/>
      <c r="WQ387" s="249"/>
      <c r="WR387" s="249"/>
      <c r="WS387" s="249"/>
      <c r="WT387" s="249"/>
      <c r="WU387" s="249"/>
      <c r="WV387" s="249"/>
      <c r="WW387" s="249"/>
      <c r="WX387" s="249"/>
      <c r="WY387" s="249"/>
      <c r="WZ387" s="249"/>
      <c r="XA387" s="249"/>
      <c r="XB387" s="249"/>
      <c r="XC387" s="249"/>
      <c r="XD387" s="249"/>
      <c r="XE387" s="249"/>
      <c r="XF387" s="249"/>
      <c r="XG387" s="249"/>
      <c r="XH387" s="249"/>
      <c r="XI387" s="249"/>
      <c r="XJ387" s="249"/>
      <c r="XK387" s="249"/>
      <c r="XL387" s="249"/>
      <c r="XM387" s="249"/>
      <c r="XN387" s="249"/>
      <c r="XO387" s="249"/>
      <c r="XP387" s="249"/>
      <c r="XQ387" s="249"/>
      <c r="XR387" s="249"/>
      <c r="XS387" s="249"/>
      <c r="XT387" s="249"/>
      <c r="XU387" s="249"/>
      <c r="XV387" s="249"/>
      <c r="XW387" s="249"/>
      <c r="XX387" s="249"/>
      <c r="XY387" s="249"/>
      <c r="XZ387" s="249"/>
      <c r="YA387" s="249"/>
      <c r="YB387" s="249"/>
      <c r="YC387" s="249"/>
      <c r="YD387" s="249"/>
      <c r="YE387" s="249"/>
      <c r="YF387" s="249"/>
      <c r="YG387" s="249"/>
      <c r="YH387" s="249"/>
      <c r="YI387" s="249"/>
      <c r="YJ387" s="249"/>
      <c r="YK387" s="249"/>
      <c r="YL387" s="249"/>
      <c r="YM387" s="249"/>
      <c r="YN387" s="249"/>
      <c r="YO387" s="249"/>
      <c r="YP387" s="249"/>
      <c r="YQ387" s="249"/>
      <c r="YR387" s="249"/>
      <c r="YS387" s="249"/>
      <c r="YT387" s="249"/>
      <c r="YU387" s="249"/>
      <c r="YV387" s="249"/>
      <c r="YW387" s="249"/>
      <c r="YX387" s="249"/>
      <c r="YY387" s="249"/>
      <c r="YZ387" s="249"/>
      <c r="ZA387" s="249"/>
      <c r="ZB387" s="249"/>
      <c r="ZC387" s="249"/>
      <c r="ZD387" s="249"/>
      <c r="ZE387" s="249"/>
      <c r="ZF387" s="249"/>
      <c r="ZG387" s="249"/>
      <c r="ZH387" s="249"/>
      <c r="ZI387" s="249"/>
      <c r="ZJ387" s="249"/>
      <c r="ZK387" s="249"/>
      <c r="ZL387" s="249"/>
      <c r="ZM387" s="249"/>
      <c r="ZN387" s="249"/>
      <c r="ZO387" s="249"/>
      <c r="ZP387" s="249"/>
      <c r="ZQ387" s="249"/>
      <c r="ZR387" s="249"/>
      <c r="ZS387" s="249"/>
      <c r="ZT387" s="249"/>
      <c r="ZU387" s="249"/>
      <c r="ZV387" s="249"/>
      <c r="ZW387" s="249"/>
      <c r="ZX387" s="249"/>
      <c r="ZY387" s="249"/>
      <c r="ZZ387" s="249"/>
      <c r="AAA387" s="249"/>
      <c r="AAB387" s="249"/>
      <c r="AAC387" s="249"/>
      <c r="AAD387" s="249"/>
      <c r="AAE387" s="249"/>
      <c r="AAF387" s="249"/>
      <c r="AAG387" s="249"/>
      <c r="AAH387" s="249"/>
      <c r="AAI387" s="249"/>
      <c r="AAJ387" s="249"/>
      <c r="AAK387" s="249"/>
      <c r="AAL387" s="249"/>
      <c r="AAM387" s="249"/>
      <c r="AAN387" s="249"/>
      <c r="AAO387" s="249"/>
      <c r="AAP387" s="249"/>
      <c r="AAQ387" s="249"/>
      <c r="AAR387" s="249"/>
      <c r="AAS387" s="249"/>
      <c r="AAT387" s="249"/>
      <c r="AAU387" s="249"/>
      <c r="AAV387" s="249"/>
      <c r="AAW387" s="249"/>
      <c r="AAX387" s="249"/>
      <c r="AAY387" s="249"/>
      <c r="AAZ387" s="249"/>
      <c r="ABA387" s="249"/>
      <c r="ABB387" s="249"/>
      <c r="ABC387" s="249"/>
      <c r="ABD387" s="249"/>
      <c r="ABE387" s="249"/>
      <c r="ABF387" s="249"/>
      <c r="ABG387" s="249"/>
      <c r="ABH387" s="249"/>
      <c r="ABI387" s="249"/>
      <c r="ABJ387" s="249"/>
      <c r="ABK387" s="249"/>
      <c r="ABL387" s="249"/>
      <c r="ABM387" s="249"/>
      <c r="ABN387" s="249"/>
      <c r="ABO387" s="249"/>
      <c r="ABP387" s="249"/>
      <c r="ABQ387" s="249"/>
      <c r="ABR387" s="249"/>
      <c r="ABS387" s="249"/>
      <c r="ABT387" s="249"/>
      <c r="ABU387" s="249"/>
      <c r="ABV387" s="249"/>
      <c r="ABW387" s="249"/>
      <c r="ABX387" s="249"/>
      <c r="ABY387" s="249"/>
      <c r="ABZ387" s="249"/>
      <c r="ACA387" s="249"/>
      <c r="ACB387" s="249"/>
      <c r="ACC387" s="249"/>
      <c r="ACD387" s="249"/>
      <c r="ACE387" s="249"/>
      <c r="ACF387" s="249"/>
      <c r="ACG387" s="249"/>
      <c r="ACH387" s="249"/>
      <c r="ACI387" s="249"/>
      <c r="ACJ387" s="249"/>
      <c r="ACK387" s="249"/>
      <c r="ACL387" s="249"/>
      <c r="ACM387" s="249"/>
      <c r="ACN387" s="249"/>
      <c r="ACO387" s="249"/>
      <c r="ACP387" s="249"/>
      <c r="ACQ387" s="249"/>
      <c r="ACR387" s="249"/>
      <c r="ACS387" s="249"/>
      <c r="ACT387" s="249"/>
      <c r="ACU387" s="249"/>
      <c r="ACV387" s="249"/>
      <c r="ACW387" s="249"/>
      <c r="ACX387" s="249"/>
      <c r="ACY387" s="249"/>
      <c r="ACZ387" s="249"/>
      <c r="ADA387" s="249"/>
      <c r="ADB387" s="249"/>
      <c r="ADC387" s="249"/>
      <c r="ADD387" s="249"/>
      <c r="ADE387" s="249"/>
      <c r="ADF387" s="249"/>
      <c r="ADG387" s="249"/>
      <c r="ADH387" s="249"/>
      <c r="ADI387" s="249"/>
      <c r="ADJ387" s="249"/>
      <c r="ADK387" s="249"/>
      <c r="ADL387" s="249"/>
      <c r="ADM387" s="249"/>
      <c r="ADN387" s="249"/>
      <c r="ADO387" s="249"/>
      <c r="ADP387" s="249"/>
      <c r="ADQ387" s="249"/>
      <c r="ADR387" s="249"/>
      <c r="ADS387" s="249"/>
      <c r="ADT387" s="249"/>
      <c r="ADU387" s="249"/>
      <c r="ADV387" s="249"/>
      <c r="ADW387" s="249"/>
      <c r="ADX387" s="249"/>
      <c r="ADY387" s="249"/>
      <c r="ADZ387" s="249"/>
      <c r="AEA387" s="249"/>
      <c r="AEB387" s="249"/>
      <c r="AEC387" s="249"/>
      <c r="AED387" s="249"/>
      <c r="AEE387" s="249"/>
      <c r="AEF387" s="249"/>
      <c r="AEG387" s="249"/>
      <c r="AEH387" s="249"/>
      <c r="AEI387" s="249"/>
      <c r="AEJ387" s="249"/>
      <c r="AEK387" s="249"/>
      <c r="AEL387" s="249"/>
      <c r="AEM387" s="249"/>
      <c r="AEN387" s="249"/>
      <c r="AEO387" s="249"/>
      <c r="AEP387" s="249"/>
      <c r="AEQ387" s="249"/>
      <c r="AER387" s="249"/>
      <c r="AES387" s="249"/>
      <c r="AET387" s="249"/>
      <c r="AEU387" s="249"/>
      <c r="AEV387" s="249"/>
      <c r="AEW387" s="249"/>
      <c r="AEX387" s="249"/>
      <c r="AEY387" s="249"/>
      <c r="AEZ387" s="249"/>
      <c r="AFA387" s="249"/>
      <c r="AFB387" s="249"/>
      <c r="AFC387" s="249"/>
      <c r="AFD387" s="249"/>
      <c r="AFE387" s="249"/>
      <c r="AFF387" s="249"/>
      <c r="AFG387" s="249"/>
      <c r="AFH387" s="249"/>
      <c r="AFI387" s="249"/>
      <c r="AFJ387" s="249"/>
      <c r="AFK387" s="249"/>
      <c r="AFL387" s="249"/>
      <c r="AFM387" s="249"/>
      <c r="AFN387" s="249"/>
      <c r="AFO387" s="249"/>
      <c r="AFP387" s="249"/>
      <c r="AFQ387" s="249"/>
      <c r="AFR387" s="249"/>
      <c r="AFS387" s="249"/>
      <c r="AFT387" s="249"/>
      <c r="AFU387" s="249"/>
      <c r="AFV387" s="249"/>
      <c r="AFW387" s="249"/>
      <c r="AFX387" s="249"/>
      <c r="AFY387" s="249"/>
      <c r="AFZ387" s="249"/>
      <c r="AGA387" s="249"/>
      <c r="AGB387" s="249"/>
      <c r="AGC387" s="249"/>
      <c r="AGD387" s="249"/>
      <c r="AGE387" s="249"/>
      <c r="AGF387" s="249"/>
      <c r="AGG387" s="249"/>
      <c r="AGH387" s="249"/>
      <c r="AGI387" s="249"/>
      <c r="AGJ387" s="249"/>
      <c r="AGK387" s="249"/>
      <c r="AGL387" s="249"/>
      <c r="AGM387" s="249"/>
      <c r="AGN387" s="249"/>
      <c r="AGO387" s="249"/>
      <c r="AGP387" s="249"/>
      <c r="AGQ387" s="249"/>
      <c r="AGR387" s="249"/>
      <c r="AGS387" s="249"/>
      <c r="AGT387" s="249"/>
      <c r="AGU387" s="249"/>
      <c r="AGV387" s="249"/>
      <c r="AGW387" s="249"/>
      <c r="AGX387" s="249"/>
      <c r="AGY387" s="249"/>
      <c r="AGZ387" s="249"/>
      <c r="AHA387" s="249"/>
      <c r="AHB387" s="249"/>
      <c r="AHC387" s="249"/>
      <c r="AHD387" s="249"/>
      <c r="AHE387" s="249"/>
      <c r="AHF387" s="249"/>
      <c r="AHG387" s="249"/>
      <c r="AHH387" s="249"/>
      <c r="AHI387" s="249"/>
      <c r="AHJ387" s="249"/>
      <c r="AHK387" s="249"/>
      <c r="AHL387" s="249"/>
      <c r="AHM387" s="249"/>
      <c r="AHN387" s="249"/>
      <c r="AHO387" s="249"/>
      <c r="AHP387" s="249"/>
      <c r="AHQ387" s="249"/>
      <c r="AHR387" s="249"/>
      <c r="AHS387" s="249"/>
      <c r="AHT387" s="249"/>
      <c r="AHU387" s="249"/>
      <c r="AHV387" s="249"/>
      <c r="AHW387" s="249"/>
      <c r="AHX387" s="249"/>
      <c r="AHY387" s="249"/>
      <c r="AHZ387" s="249"/>
      <c r="AIA387" s="249"/>
      <c r="AIB387" s="249"/>
      <c r="AIC387" s="249"/>
      <c r="AID387" s="249"/>
      <c r="AIE387" s="249"/>
      <c r="AIF387" s="249"/>
      <c r="AIG387" s="249"/>
      <c r="AIH387" s="249"/>
      <c r="AII387" s="249"/>
      <c r="AIJ387" s="249"/>
      <c r="AIK387" s="249"/>
      <c r="AIL387" s="249"/>
      <c r="AIM387" s="249"/>
      <c r="AIN387" s="249"/>
      <c r="AIO387" s="249"/>
      <c r="AIP387" s="249"/>
      <c r="AIQ387" s="249"/>
      <c r="AIR387" s="249"/>
      <c r="AIS387" s="249"/>
      <c r="AIT387" s="249"/>
      <c r="AIU387" s="249"/>
      <c r="AIV387" s="249"/>
      <c r="AIW387" s="249"/>
      <c r="AIX387" s="249"/>
      <c r="AIY387" s="249"/>
      <c r="AIZ387" s="249"/>
      <c r="AJA387" s="249"/>
      <c r="AJB387" s="249"/>
      <c r="AJC387" s="249"/>
      <c r="AJD387" s="249"/>
      <c r="AJE387" s="249"/>
      <c r="AJF387" s="249"/>
      <c r="AJG387" s="249"/>
      <c r="AJH387" s="249"/>
      <c r="AJI387" s="249"/>
      <c r="AJJ387" s="249"/>
      <c r="AJK387" s="249"/>
      <c r="AJL387" s="249"/>
      <c r="AJM387" s="249"/>
      <c r="AJN387" s="249"/>
      <c r="AJO387" s="249"/>
      <c r="AJP387" s="249"/>
      <c r="AJQ387" s="249"/>
      <c r="AJR387" s="249"/>
      <c r="AJS387" s="249"/>
      <c r="AJT387" s="249"/>
      <c r="AJU387" s="249"/>
      <c r="AJV387" s="249"/>
      <c r="AJW387" s="249"/>
      <c r="AJX387" s="249"/>
      <c r="AJY387" s="249"/>
      <c r="AJZ387" s="249"/>
      <c r="AKA387" s="249"/>
      <c r="AKB387" s="249"/>
      <c r="AKC387" s="249"/>
      <c r="AKD387" s="249"/>
      <c r="AKE387" s="249"/>
      <c r="AKF387" s="249"/>
      <c r="AKG387" s="249"/>
      <c r="AKH387" s="249"/>
      <c r="AKI387" s="249"/>
      <c r="AKJ387" s="249"/>
      <c r="AKK387" s="249"/>
      <c r="AKL387" s="249"/>
      <c r="AKM387" s="249"/>
      <c r="AKN387" s="249"/>
      <c r="AKO387" s="249"/>
      <c r="AKP387" s="249"/>
      <c r="AKQ387" s="249"/>
      <c r="AKR387" s="249"/>
      <c r="AKS387" s="249"/>
      <c r="AKT387" s="249"/>
      <c r="AKU387" s="249"/>
      <c r="AKV387" s="249"/>
      <c r="AKW387" s="249"/>
      <c r="AKX387" s="249"/>
      <c r="AKY387" s="249"/>
      <c r="AKZ387" s="249"/>
      <c r="ALA387" s="249"/>
      <c r="ALB387" s="249"/>
      <c r="ALC387" s="249"/>
      <c r="ALD387" s="249"/>
      <c r="ALE387" s="249"/>
      <c r="ALF387" s="249"/>
      <c r="ALG387" s="249"/>
      <c r="ALH387" s="249"/>
      <c r="ALI387" s="249"/>
      <c r="ALJ387" s="249"/>
      <c r="ALK387" s="249"/>
      <c r="ALL387" s="249"/>
      <c r="ALM387" s="249"/>
      <c r="ALN387" s="249"/>
      <c r="ALO387" s="249"/>
      <c r="ALP387" s="249"/>
      <c r="ALQ387" s="249"/>
      <c r="ALR387" s="249"/>
      <c r="ALS387" s="249"/>
      <c r="ALT387" s="249"/>
      <c r="ALU387" s="249"/>
      <c r="ALV387" s="249"/>
      <c r="ALW387" s="249"/>
      <c r="ALX387" s="249"/>
      <c r="ALY387" s="249"/>
      <c r="ALZ387" s="249"/>
      <c r="AMA387" s="249"/>
      <c r="AMB387" s="249"/>
      <c r="AMC387" s="249"/>
      <c r="AMD387" s="249"/>
      <c r="AME387" s="249"/>
      <c r="AMF387" s="249"/>
      <c r="AMG387" s="249"/>
      <c r="AMH387" s="249"/>
      <c r="AMI387" s="249"/>
      <c r="AMJ387" s="249"/>
      <c r="AMK387" s="249"/>
      <c r="AML387" s="249"/>
      <c r="AMM387" s="249"/>
      <c r="AMN387" s="249"/>
      <c r="AMO387" s="249"/>
      <c r="AMP387" s="249"/>
      <c r="AMQ387" s="249"/>
      <c r="AMR387" s="249"/>
      <c r="AMS387" s="249"/>
      <c r="AMT387" s="249"/>
      <c r="AMU387" s="249"/>
      <c r="AMV387" s="249"/>
      <c r="AMW387" s="249"/>
      <c r="AMX387" s="249"/>
      <c r="AMY387" s="249"/>
      <c r="AMZ387" s="249"/>
      <c r="ANA387" s="249"/>
      <c r="ANB387" s="249"/>
      <c r="ANC387" s="249"/>
      <c r="AND387" s="249"/>
      <c r="ANE387" s="249"/>
      <c r="ANF387" s="249"/>
      <c r="ANG387" s="249"/>
      <c r="ANH387" s="249"/>
      <c r="ANI387" s="249"/>
      <c r="ANJ387" s="249"/>
      <c r="ANK387" s="249"/>
      <c r="ANL387" s="249"/>
      <c r="ANM387" s="249"/>
      <c r="ANN387" s="249"/>
      <c r="ANO387" s="249"/>
      <c r="ANP387" s="249"/>
      <c r="ANQ387" s="249"/>
      <c r="ANR387" s="249"/>
      <c r="ANS387" s="249"/>
      <c r="ANT387" s="249"/>
      <c r="ANU387" s="249"/>
      <c r="ANV387" s="249"/>
      <c r="ANW387" s="249"/>
      <c r="ANX387" s="249"/>
      <c r="ANY387" s="249"/>
      <c r="ANZ387" s="249"/>
      <c r="AOA387" s="249"/>
      <c r="AOB387" s="249"/>
      <c r="AOC387" s="249"/>
      <c r="AOD387" s="249"/>
      <c r="AOE387" s="249"/>
      <c r="AOF387" s="249"/>
      <c r="AOG387" s="249"/>
      <c r="AOH387" s="249"/>
      <c r="AOI387" s="249"/>
      <c r="AOJ387" s="249"/>
      <c r="AOK387" s="249"/>
      <c r="AOL387" s="249"/>
      <c r="AOM387" s="249"/>
      <c r="AON387" s="249"/>
      <c r="AOO387" s="249"/>
      <c r="AOP387" s="249"/>
      <c r="AOQ387" s="249"/>
      <c r="AOR387" s="249"/>
      <c r="AOS387" s="249"/>
      <c r="AOT387" s="249"/>
      <c r="AOU387" s="249"/>
      <c r="AOV387" s="249"/>
      <c r="AOW387" s="249"/>
      <c r="AOX387" s="249"/>
      <c r="AOY387" s="249"/>
      <c r="AOZ387" s="249"/>
      <c r="APA387" s="249"/>
      <c r="APB387" s="249"/>
      <c r="APC387" s="249"/>
      <c r="APD387" s="249"/>
      <c r="APE387" s="249"/>
      <c r="APF387" s="249"/>
      <c r="APG387" s="249"/>
      <c r="APH387" s="249"/>
      <c r="API387" s="249"/>
      <c r="APJ387" s="249"/>
      <c r="APK387" s="249"/>
      <c r="APL387" s="249"/>
      <c r="APM387" s="249"/>
      <c r="APN387" s="249"/>
      <c r="APO387" s="249"/>
      <c r="APP387" s="249"/>
      <c r="APQ387" s="249"/>
      <c r="APR387" s="249"/>
      <c r="APS387" s="249"/>
      <c r="APT387" s="249"/>
      <c r="APU387" s="249"/>
      <c r="APV387" s="249"/>
      <c r="APW387" s="249"/>
      <c r="APX387" s="249"/>
      <c r="APY387" s="249"/>
      <c r="APZ387" s="249"/>
      <c r="AQA387" s="249"/>
      <c r="AQB387" s="249"/>
      <c r="AQC387" s="249"/>
      <c r="AQD387" s="249"/>
      <c r="AQE387" s="249"/>
      <c r="AQF387" s="249"/>
      <c r="AQG387" s="249"/>
      <c r="AQH387" s="249"/>
      <c r="AQI387" s="249"/>
      <c r="AQJ387" s="249"/>
      <c r="AQK387" s="249"/>
      <c r="AQL387" s="249"/>
      <c r="AQM387" s="249"/>
      <c r="AQN387" s="249"/>
      <c r="AQO387" s="249"/>
      <c r="AQP387" s="249"/>
      <c r="AQQ387" s="249"/>
      <c r="AQR387" s="249"/>
      <c r="AQS387" s="249"/>
      <c r="AQT387" s="249"/>
      <c r="AQU387" s="249"/>
      <c r="AQV387" s="249"/>
      <c r="AQW387" s="249"/>
      <c r="AQX387" s="249"/>
      <c r="AQY387" s="249"/>
      <c r="AQZ387" s="249"/>
      <c r="ARA387" s="249"/>
      <c r="ARB387" s="249"/>
      <c r="ARC387" s="249"/>
      <c r="ARD387" s="249"/>
      <c r="ARE387" s="249"/>
      <c r="ARF387" s="249"/>
      <c r="ARG387" s="249"/>
      <c r="ARH387" s="249"/>
      <c r="ARI387" s="249"/>
      <c r="ARJ387" s="249"/>
      <c r="ARK387" s="249"/>
      <c r="ARL387" s="249"/>
      <c r="ARM387" s="249"/>
      <c r="ARN387" s="249"/>
      <c r="ARO387" s="249"/>
      <c r="ARP387" s="249"/>
      <c r="ARQ387" s="249"/>
      <c r="ARR387" s="249"/>
      <c r="ARS387" s="249"/>
      <c r="ART387" s="249"/>
      <c r="ARU387" s="249"/>
      <c r="ARV387" s="249"/>
      <c r="ARW387" s="249"/>
      <c r="ARX387" s="249"/>
      <c r="ARY387" s="249"/>
      <c r="ARZ387" s="249"/>
      <c r="ASA387" s="249"/>
      <c r="ASB387" s="249"/>
      <c r="ASC387" s="249"/>
      <c r="ASD387" s="249"/>
      <c r="ASE387" s="249"/>
      <c r="ASF387" s="249"/>
      <c r="ASG387" s="249"/>
      <c r="ASH387" s="249"/>
      <c r="ASI387" s="249"/>
      <c r="ASJ387" s="249"/>
      <c r="ASK387" s="249"/>
      <c r="ASL387" s="249"/>
      <c r="ASM387" s="249"/>
      <c r="ASN387" s="249"/>
      <c r="ASO387" s="249"/>
      <c r="ASP387" s="249"/>
      <c r="ASQ387" s="249"/>
      <c r="ASR387" s="249"/>
      <c r="ASS387" s="249"/>
      <c r="AST387" s="249"/>
      <c r="ASU387" s="249"/>
      <c r="ASV387" s="249"/>
      <c r="ASW387" s="249"/>
      <c r="ASX387" s="249"/>
      <c r="ASY387" s="249"/>
      <c r="ASZ387" s="249"/>
      <c r="ATA387" s="249"/>
      <c r="ATB387" s="249"/>
      <c r="ATC387" s="249"/>
      <c r="ATD387" s="249"/>
      <c r="ATE387" s="249"/>
      <c r="ATF387" s="249"/>
      <c r="ATG387" s="249"/>
      <c r="ATH387" s="249"/>
      <c r="ATI387" s="249"/>
      <c r="ATJ387" s="249"/>
      <c r="ATK387" s="249"/>
      <c r="ATL387" s="249"/>
      <c r="ATM387" s="249"/>
      <c r="ATN387" s="249"/>
      <c r="ATO387" s="249"/>
      <c r="ATP387" s="249"/>
      <c r="ATQ387" s="249"/>
      <c r="ATR387" s="249"/>
      <c r="ATS387" s="249"/>
      <c r="ATT387" s="249"/>
      <c r="ATU387" s="249"/>
      <c r="ATV387" s="249"/>
      <c r="ATW387" s="249"/>
      <c r="ATX387" s="249"/>
      <c r="ATY387" s="249"/>
      <c r="ATZ387" s="249"/>
      <c r="AUA387" s="249"/>
      <c r="AUB387" s="249"/>
      <c r="AUC387" s="249"/>
      <c r="AUD387" s="249"/>
      <c r="AUE387" s="249"/>
      <c r="AUF387" s="249"/>
      <c r="AUG387" s="249"/>
      <c r="AUH387" s="249"/>
      <c r="AUI387" s="249"/>
      <c r="AUJ387" s="249"/>
      <c r="AUK387" s="249"/>
      <c r="AUL387" s="249"/>
      <c r="AUM387" s="249"/>
      <c r="AUN387" s="249"/>
      <c r="AUO387" s="249"/>
      <c r="AUP387" s="249"/>
      <c r="AUQ387" s="249"/>
      <c r="AUR387" s="249"/>
      <c r="AUS387" s="249"/>
      <c r="AUT387" s="249"/>
      <c r="AUU387" s="249"/>
      <c r="AUV387" s="249"/>
      <c r="AUW387" s="249"/>
      <c r="AUX387" s="249"/>
      <c r="AUY387" s="249"/>
      <c r="AUZ387" s="249"/>
      <c r="AVA387" s="249"/>
      <c r="AVB387" s="249"/>
      <c r="AVC387" s="249"/>
      <c r="AVD387" s="249"/>
      <c r="AVE387" s="249"/>
      <c r="AVF387" s="249"/>
      <c r="AVG387" s="249"/>
      <c r="AVH387" s="249"/>
      <c r="AVI387" s="249"/>
      <c r="AVJ387" s="249"/>
      <c r="AVK387" s="249"/>
      <c r="AVL387" s="249"/>
      <c r="AVM387" s="249"/>
      <c r="AVN387" s="249"/>
      <c r="AVO387" s="249"/>
      <c r="AVP387" s="249"/>
      <c r="AVQ387" s="249"/>
      <c r="AVR387" s="249"/>
      <c r="AVS387" s="249"/>
      <c r="AVT387" s="249"/>
      <c r="AVU387" s="249"/>
      <c r="AVV387" s="249"/>
      <c r="AVW387" s="249"/>
      <c r="AVX387" s="249"/>
      <c r="AVY387" s="249"/>
      <c r="AVZ387" s="249"/>
      <c r="AWA387" s="249"/>
      <c r="AWB387" s="249"/>
      <c r="AWC387" s="249"/>
      <c r="AWD387" s="249"/>
      <c r="AWE387" s="249"/>
      <c r="AWF387" s="249"/>
      <c r="AWG387" s="249"/>
      <c r="AWH387" s="249"/>
      <c r="AWI387" s="249"/>
      <c r="AWJ387" s="249"/>
      <c r="AWK387" s="249"/>
      <c r="AWL387" s="249"/>
      <c r="AWM387" s="249"/>
      <c r="AWN387" s="249"/>
      <c r="AWO387" s="249"/>
      <c r="AWP387" s="249"/>
      <c r="AWQ387" s="249"/>
      <c r="AWR387" s="249"/>
      <c r="AWS387" s="249"/>
      <c r="AWT387" s="249"/>
      <c r="AWU387" s="249"/>
      <c r="AWV387" s="249"/>
      <c r="AWW387" s="249"/>
      <c r="AWX387" s="249"/>
      <c r="AWY387" s="249"/>
      <c r="AWZ387" s="249"/>
      <c r="AXA387" s="249"/>
      <c r="AXB387" s="249"/>
      <c r="AXC387" s="249"/>
      <c r="AXD387" s="249"/>
      <c r="AXE387" s="249"/>
      <c r="AXF387" s="249"/>
      <c r="AXG387" s="249"/>
      <c r="AXH387" s="249"/>
      <c r="AXI387" s="249"/>
      <c r="AXJ387" s="249"/>
      <c r="AXK387" s="249"/>
      <c r="AXL387" s="249"/>
      <c r="AXM387" s="249"/>
      <c r="AXN387" s="249"/>
      <c r="AXO387" s="249"/>
      <c r="AXP387" s="249"/>
      <c r="AXQ387" s="249"/>
      <c r="AXR387" s="249"/>
      <c r="AXS387" s="249"/>
      <c r="AXT387" s="249"/>
      <c r="AXU387" s="249"/>
      <c r="AXV387" s="249"/>
      <c r="AXW387" s="249"/>
      <c r="AXX387" s="249"/>
      <c r="AXY387" s="249"/>
      <c r="AXZ387" s="249"/>
      <c r="AYA387" s="249"/>
      <c r="AYB387" s="249"/>
      <c r="AYC387" s="249"/>
      <c r="AYD387" s="249"/>
      <c r="AYE387" s="249"/>
      <c r="AYF387" s="249"/>
      <c r="AYG387" s="249"/>
      <c r="AYH387" s="249"/>
      <c r="AYI387" s="249"/>
      <c r="AYJ387" s="249"/>
      <c r="AYK387" s="249"/>
      <c r="AYL387" s="249"/>
      <c r="AYM387" s="249"/>
      <c r="AYN387" s="249"/>
      <c r="AYO387" s="249"/>
      <c r="AYP387" s="249"/>
      <c r="AYQ387" s="249"/>
      <c r="AYR387" s="249"/>
      <c r="AYS387" s="249"/>
      <c r="AYT387" s="249"/>
      <c r="AYU387" s="249"/>
      <c r="AYV387" s="249"/>
      <c r="AYW387" s="249"/>
      <c r="AYX387" s="249"/>
      <c r="AYY387" s="249"/>
      <c r="AYZ387" s="249"/>
      <c r="AZA387" s="249"/>
      <c r="AZB387" s="249"/>
      <c r="AZC387" s="249"/>
      <c r="AZD387" s="249"/>
      <c r="AZE387" s="249"/>
      <c r="AZF387" s="249"/>
      <c r="AZG387" s="249"/>
      <c r="AZH387" s="249"/>
      <c r="AZI387" s="249"/>
      <c r="AZJ387" s="249"/>
      <c r="AZK387" s="249"/>
      <c r="AZL387" s="249"/>
      <c r="AZM387" s="249"/>
      <c r="AZN387" s="249"/>
      <c r="AZO387" s="249"/>
      <c r="AZP387" s="249"/>
      <c r="AZQ387" s="249"/>
      <c r="AZR387" s="249"/>
      <c r="AZS387" s="249"/>
      <c r="AZT387" s="249"/>
      <c r="AZU387" s="249"/>
      <c r="AZV387" s="249"/>
      <c r="AZW387" s="249"/>
      <c r="AZX387" s="249"/>
      <c r="AZY387" s="249"/>
      <c r="AZZ387" s="249"/>
      <c r="BAA387" s="249"/>
      <c r="BAB387" s="249"/>
      <c r="BAC387" s="249"/>
      <c r="BAD387" s="249"/>
      <c r="BAE387" s="249"/>
      <c r="BAF387" s="249"/>
      <c r="BAG387" s="249"/>
      <c r="BAH387" s="249"/>
      <c r="BAI387" s="249"/>
      <c r="BAJ387" s="249"/>
      <c r="BAK387" s="249"/>
      <c r="BAL387" s="249"/>
      <c r="BAM387" s="249"/>
      <c r="BAN387" s="249"/>
      <c r="BAO387" s="249"/>
      <c r="BAP387" s="249"/>
      <c r="BAQ387" s="249"/>
      <c r="BAR387" s="249"/>
      <c r="BAS387" s="249"/>
      <c r="BAT387" s="249"/>
      <c r="BAU387" s="249"/>
      <c r="BAV387" s="249"/>
      <c r="BAW387" s="249"/>
      <c r="BAX387" s="249"/>
      <c r="BAY387" s="249"/>
      <c r="BAZ387" s="249"/>
      <c r="BBA387" s="249"/>
      <c r="BBB387" s="249"/>
      <c r="BBC387" s="249"/>
      <c r="BBD387" s="249"/>
      <c r="BBE387" s="249"/>
      <c r="BBF387" s="249"/>
      <c r="BBG387" s="249"/>
      <c r="BBH387" s="249"/>
      <c r="BBI387" s="249"/>
      <c r="BBJ387" s="249"/>
      <c r="BBK387" s="249"/>
      <c r="BBL387" s="249"/>
      <c r="BBM387" s="249"/>
      <c r="BBN387" s="249"/>
      <c r="BBO387" s="249"/>
      <c r="BBP387" s="249"/>
      <c r="BBQ387" s="249"/>
      <c r="BBR387" s="249"/>
      <c r="BBS387" s="249"/>
      <c r="BBT387" s="249"/>
      <c r="BBU387" s="249"/>
      <c r="BBV387" s="249"/>
      <c r="BBW387" s="249"/>
      <c r="BBX387" s="249"/>
      <c r="BBY387" s="249"/>
      <c r="BBZ387" s="249"/>
      <c r="BCA387" s="249"/>
      <c r="BCB387" s="249"/>
      <c r="BCC387" s="249"/>
      <c r="BCD387" s="249"/>
      <c r="BCE387" s="249"/>
      <c r="BCF387" s="249"/>
      <c r="BCG387" s="249"/>
      <c r="BCH387" s="249"/>
      <c r="BCI387" s="249"/>
      <c r="BCJ387" s="249"/>
      <c r="BCK387" s="249"/>
      <c r="BCL387" s="249"/>
      <c r="BCM387" s="249"/>
      <c r="BCN387" s="249"/>
      <c r="BCO387" s="249"/>
      <c r="BCP387" s="249"/>
      <c r="BCQ387" s="249"/>
      <c r="BCR387" s="249"/>
      <c r="BCS387" s="249"/>
      <c r="BCT387" s="249"/>
      <c r="BCU387" s="249"/>
      <c r="BCV387" s="249"/>
      <c r="BCW387" s="249"/>
      <c r="BCX387" s="249"/>
      <c r="BCY387" s="249"/>
      <c r="BCZ387" s="249"/>
      <c r="BDA387" s="249"/>
      <c r="BDB387" s="249"/>
      <c r="BDC387" s="249"/>
      <c r="BDD387" s="249"/>
      <c r="BDE387" s="249"/>
      <c r="BDF387" s="249"/>
      <c r="BDG387" s="249"/>
      <c r="BDH387" s="249"/>
      <c r="BDI387" s="249"/>
      <c r="BDJ387" s="249"/>
      <c r="BDK387" s="249"/>
      <c r="BDL387" s="249"/>
      <c r="BDM387" s="249"/>
      <c r="BDN387" s="249"/>
      <c r="BDO387" s="249"/>
      <c r="BDP387" s="249"/>
      <c r="BDQ387" s="249"/>
      <c r="BDR387" s="249"/>
      <c r="BDS387" s="249"/>
      <c r="BDT387" s="249"/>
      <c r="BDU387" s="249"/>
      <c r="BDV387" s="249"/>
      <c r="BDW387" s="249"/>
      <c r="BDX387" s="249"/>
      <c r="BDY387" s="249"/>
      <c r="BDZ387" s="249"/>
      <c r="BEA387" s="249"/>
      <c r="BEB387" s="249"/>
      <c r="BEC387" s="249"/>
      <c r="BED387" s="249"/>
      <c r="BEE387" s="249"/>
      <c r="BEF387" s="249"/>
      <c r="BEG387" s="249"/>
      <c r="BEH387" s="249"/>
      <c r="BEI387" s="249"/>
      <c r="BEJ387" s="249"/>
      <c r="BEK387" s="249"/>
      <c r="BEL387" s="249"/>
      <c r="BEM387" s="249"/>
      <c r="BEN387" s="249"/>
      <c r="BEO387" s="249"/>
      <c r="BEP387" s="249"/>
      <c r="BEQ387" s="249"/>
      <c r="BER387" s="249"/>
      <c r="BES387" s="249"/>
      <c r="BET387" s="249"/>
      <c r="BEU387" s="249"/>
      <c r="BEV387" s="249"/>
      <c r="BEW387" s="249"/>
      <c r="BEX387" s="249"/>
      <c r="BEY387" s="249"/>
      <c r="BEZ387" s="249"/>
      <c r="BFA387" s="249"/>
      <c r="BFB387" s="249"/>
      <c r="BFC387" s="249"/>
      <c r="BFD387" s="249"/>
      <c r="BFE387" s="249"/>
      <c r="BFF387" s="249"/>
      <c r="BFG387" s="249"/>
      <c r="BFH387" s="249"/>
      <c r="BFI387" s="249"/>
      <c r="BFJ387" s="249"/>
      <c r="BFK387" s="249"/>
      <c r="BFL387" s="249"/>
      <c r="BFM387" s="249"/>
      <c r="BFN387" s="249"/>
      <c r="BFO387" s="249"/>
      <c r="BFP387" s="249"/>
      <c r="BFQ387" s="249"/>
      <c r="BFR387" s="249"/>
      <c r="BFS387" s="249"/>
      <c r="BFT387" s="249"/>
      <c r="BFU387" s="249"/>
      <c r="BFV387" s="249"/>
      <c r="BFW387" s="249"/>
      <c r="BFX387" s="249"/>
      <c r="BFY387" s="249"/>
      <c r="BFZ387" s="249"/>
      <c r="BGA387" s="249"/>
      <c r="BGB387" s="249"/>
      <c r="BGC387" s="249"/>
      <c r="BGD387" s="249"/>
      <c r="BGE387" s="249"/>
      <c r="BGF387" s="249"/>
      <c r="BGG387" s="249"/>
      <c r="BGH387" s="249"/>
      <c r="BGI387" s="249"/>
      <c r="BGJ387" s="249"/>
      <c r="BGK387" s="249"/>
      <c r="BGL387" s="249"/>
      <c r="BGM387" s="249"/>
      <c r="BGN387" s="249"/>
      <c r="BGO387" s="249"/>
      <c r="BGP387" s="249"/>
      <c r="BGQ387" s="249"/>
      <c r="BGR387" s="249"/>
      <c r="BGS387" s="249"/>
      <c r="BGT387" s="249"/>
      <c r="BGU387" s="249"/>
      <c r="BGV387" s="249"/>
      <c r="BGW387" s="249"/>
      <c r="BGX387" s="249"/>
      <c r="BGY387" s="249"/>
      <c r="BGZ387" s="249"/>
      <c r="BHA387" s="249"/>
      <c r="BHB387" s="249"/>
      <c r="BHC387" s="249"/>
      <c r="BHD387" s="249"/>
      <c r="BHE387" s="249"/>
      <c r="BHF387" s="249"/>
      <c r="BHG387" s="249"/>
      <c r="BHH387" s="249"/>
      <c r="BHI387" s="249"/>
      <c r="BHJ387" s="249"/>
      <c r="BHK387" s="249"/>
      <c r="BHL387" s="249"/>
      <c r="BHM387" s="249"/>
      <c r="BHN387" s="249"/>
      <c r="BHO387" s="249"/>
      <c r="BHP387" s="249"/>
      <c r="BHQ387" s="249"/>
      <c r="BHR387" s="249"/>
      <c r="BHS387" s="249"/>
      <c r="BHT387" s="249"/>
      <c r="BHU387" s="249"/>
      <c r="BHV387" s="249"/>
      <c r="BHW387" s="249"/>
      <c r="BHX387" s="249"/>
      <c r="BHY387" s="249"/>
      <c r="BHZ387" s="249"/>
      <c r="BIA387" s="249"/>
      <c r="BIB387" s="249"/>
      <c r="BIC387" s="249"/>
      <c r="BID387" s="249"/>
      <c r="BIE387" s="249"/>
      <c r="BIF387" s="249"/>
      <c r="BIG387" s="249"/>
      <c r="BIH387" s="249"/>
      <c r="BII387" s="249"/>
      <c r="BIJ387" s="249"/>
      <c r="BIK387" s="249"/>
      <c r="BIL387" s="249"/>
      <c r="BIM387" s="249"/>
      <c r="BIN387" s="249"/>
      <c r="BIO387" s="249"/>
      <c r="BIP387" s="249"/>
      <c r="BIQ387" s="249"/>
      <c r="BIR387" s="249"/>
      <c r="BIS387" s="249"/>
      <c r="BIT387" s="249"/>
      <c r="BIU387" s="249"/>
      <c r="BIV387" s="249"/>
      <c r="BIW387" s="249"/>
      <c r="BIX387" s="249"/>
      <c r="BIY387" s="249"/>
      <c r="BIZ387" s="249"/>
      <c r="BJA387" s="249"/>
      <c r="BJB387" s="249"/>
      <c r="BJC387" s="249"/>
      <c r="BJD387" s="249"/>
      <c r="BJE387" s="249"/>
      <c r="BJF387" s="249"/>
      <c r="BJG387" s="249"/>
      <c r="BJH387" s="249"/>
      <c r="BJI387" s="249"/>
      <c r="BJJ387" s="249"/>
      <c r="BJK387" s="249"/>
      <c r="BJL387" s="249"/>
      <c r="BJM387" s="249"/>
      <c r="BJN387" s="249"/>
      <c r="BJO387" s="249"/>
      <c r="BJP387" s="249"/>
      <c r="BJQ387" s="249"/>
      <c r="BJR387" s="249"/>
      <c r="BJS387" s="249"/>
      <c r="BJT387" s="249"/>
      <c r="BJU387" s="249"/>
      <c r="BJV387" s="249"/>
      <c r="BJW387" s="249"/>
      <c r="BJX387" s="249"/>
      <c r="BJY387" s="249"/>
      <c r="BJZ387" s="249"/>
      <c r="BKA387" s="249"/>
      <c r="BKB387" s="249"/>
      <c r="BKC387" s="249"/>
      <c r="BKD387" s="249"/>
      <c r="BKE387" s="249"/>
      <c r="BKF387" s="249"/>
      <c r="BKG387" s="249"/>
      <c r="BKH387" s="249"/>
      <c r="BKI387" s="249"/>
      <c r="BKJ387" s="249"/>
      <c r="BKK387" s="249"/>
      <c r="BKL387" s="249"/>
      <c r="BKM387" s="249"/>
      <c r="BKN387" s="249"/>
      <c r="BKO387" s="249"/>
      <c r="BKP387" s="249"/>
      <c r="BKQ387" s="249"/>
      <c r="BKR387" s="249"/>
      <c r="BKS387" s="249"/>
      <c r="BKT387" s="249"/>
      <c r="BKU387" s="249"/>
      <c r="BKV387" s="249"/>
      <c r="BKW387" s="249"/>
      <c r="BKX387" s="249"/>
      <c r="BKY387" s="249"/>
      <c r="BKZ387" s="249"/>
      <c r="BLA387" s="249"/>
      <c r="BLB387" s="249"/>
      <c r="BLC387" s="249"/>
      <c r="BLD387" s="249"/>
      <c r="BLE387" s="249"/>
      <c r="BLF387" s="249"/>
      <c r="BLG387" s="249"/>
      <c r="BLH387" s="249"/>
      <c r="BLI387" s="249"/>
      <c r="BLJ387" s="249"/>
      <c r="BLK387" s="249"/>
      <c r="BLL387" s="249"/>
      <c r="BLM387" s="249"/>
      <c r="BLN387" s="249"/>
      <c r="BLO387" s="249"/>
      <c r="BLP387" s="249"/>
      <c r="BLQ387" s="249"/>
      <c r="BLR387" s="249"/>
      <c r="BLS387" s="249"/>
      <c r="BLT387" s="249"/>
      <c r="BLU387" s="249"/>
      <c r="BLV387" s="249"/>
      <c r="BLW387" s="249"/>
      <c r="BLX387" s="249"/>
      <c r="BLY387" s="249"/>
      <c r="BLZ387" s="249"/>
      <c r="BMA387" s="249"/>
      <c r="BMB387" s="249"/>
      <c r="BMC387" s="249"/>
      <c r="BMD387" s="249"/>
      <c r="BME387" s="249"/>
      <c r="BMF387" s="249"/>
      <c r="BMG387" s="249"/>
      <c r="BMH387" s="249"/>
      <c r="BMI387" s="249"/>
      <c r="BMJ387" s="249"/>
      <c r="BMK387" s="249"/>
      <c r="BML387" s="249"/>
      <c r="BMM387" s="249"/>
      <c r="BMN387" s="249"/>
      <c r="BMO387" s="249"/>
      <c r="BMP387" s="249"/>
      <c r="BMQ387" s="249"/>
      <c r="BMR387" s="249"/>
      <c r="BMS387" s="249"/>
      <c r="BMT387" s="249"/>
      <c r="BMU387" s="249"/>
      <c r="BMV387" s="249"/>
      <c r="BMW387" s="249"/>
      <c r="BMX387" s="249"/>
      <c r="BMY387" s="249"/>
      <c r="BMZ387" s="249"/>
      <c r="BNA387" s="249"/>
      <c r="BNB387" s="249"/>
      <c r="BNC387" s="249"/>
      <c r="BND387" s="249"/>
      <c r="BNE387" s="249"/>
      <c r="BNF387" s="249"/>
      <c r="BNG387" s="249"/>
      <c r="BNH387" s="249"/>
      <c r="BNI387" s="249"/>
      <c r="BNJ387" s="249"/>
      <c r="BNK387" s="249"/>
      <c r="BNL387" s="249"/>
      <c r="BNM387" s="249"/>
      <c r="BNN387" s="249"/>
      <c r="BNO387" s="249"/>
      <c r="BNP387" s="249"/>
      <c r="BNQ387" s="249"/>
      <c r="BNR387" s="249"/>
      <c r="BNS387" s="249"/>
      <c r="BNT387" s="249"/>
      <c r="BNU387" s="249"/>
      <c r="BNV387" s="249"/>
      <c r="BNW387" s="249"/>
      <c r="BNX387" s="249"/>
      <c r="BNY387" s="249"/>
      <c r="BNZ387" s="249"/>
      <c r="BOA387" s="249"/>
      <c r="BOB387" s="249"/>
      <c r="BOC387" s="249"/>
      <c r="BOD387" s="249"/>
      <c r="BOE387" s="249"/>
      <c r="BOF387" s="249"/>
      <c r="BOG387" s="249"/>
      <c r="BOH387" s="249"/>
      <c r="BOI387" s="249"/>
      <c r="BOJ387" s="249"/>
      <c r="BOK387" s="249"/>
      <c r="BOL387" s="249"/>
      <c r="BOM387" s="249"/>
      <c r="BON387" s="249"/>
      <c r="BOO387" s="249"/>
      <c r="BOP387" s="249"/>
      <c r="BOQ387" s="249"/>
      <c r="BOR387" s="249"/>
      <c r="BOS387" s="249"/>
      <c r="BOT387" s="249"/>
      <c r="BOU387" s="249"/>
      <c r="BOV387" s="249"/>
      <c r="BOW387" s="249"/>
      <c r="BOX387" s="249"/>
      <c r="BOY387" s="249"/>
      <c r="BOZ387" s="249"/>
      <c r="BPA387" s="249"/>
      <c r="BPB387" s="249"/>
      <c r="BPC387" s="249"/>
      <c r="BPD387" s="249"/>
      <c r="BPE387" s="249"/>
      <c r="BPF387" s="249"/>
      <c r="BPG387" s="249"/>
      <c r="BPH387" s="249"/>
      <c r="BPI387" s="249"/>
      <c r="BPJ387" s="249"/>
      <c r="BPK387" s="249"/>
      <c r="BPL387" s="249"/>
      <c r="BPM387" s="249"/>
      <c r="BPN387" s="249"/>
      <c r="BPO387" s="249"/>
      <c r="BPP387" s="249"/>
      <c r="BPQ387" s="249"/>
      <c r="BPR387" s="249"/>
      <c r="BPS387" s="249"/>
      <c r="BPT387" s="249"/>
      <c r="BPU387" s="249"/>
      <c r="BPV387" s="249"/>
      <c r="BPW387" s="249"/>
      <c r="BPX387" s="249"/>
      <c r="BPY387" s="249"/>
      <c r="BPZ387" s="249"/>
      <c r="BQA387" s="249"/>
      <c r="BQB387" s="249"/>
      <c r="BQC387" s="249"/>
      <c r="BQD387" s="249"/>
      <c r="BQE387" s="249"/>
      <c r="BQF387" s="249"/>
      <c r="BQG387" s="249"/>
      <c r="BQH387" s="249"/>
      <c r="BQI387" s="249"/>
      <c r="BQJ387" s="249"/>
      <c r="BQK387" s="249"/>
      <c r="BQL387" s="249"/>
      <c r="BQM387" s="249"/>
      <c r="BQN387" s="249"/>
      <c r="BQO387" s="249"/>
      <c r="BQP387" s="249"/>
      <c r="BQQ387" s="249"/>
      <c r="BQR387" s="249"/>
      <c r="BQS387" s="249"/>
      <c r="BQT387" s="249"/>
      <c r="BQU387" s="249"/>
      <c r="BQV387" s="249"/>
      <c r="BQW387" s="249"/>
      <c r="BQX387" s="249"/>
      <c r="BQY387" s="249"/>
      <c r="BQZ387" s="249"/>
      <c r="BRA387" s="249"/>
      <c r="BRB387" s="249"/>
      <c r="BRC387" s="249"/>
      <c r="BRD387" s="249"/>
      <c r="BRE387" s="249"/>
      <c r="BRF387" s="249"/>
      <c r="BRG387" s="249"/>
      <c r="BRH387" s="249"/>
      <c r="BRI387" s="249"/>
      <c r="BRJ387" s="249"/>
      <c r="BRK387" s="249"/>
      <c r="BRL387" s="249"/>
      <c r="BRM387" s="249"/>
      <c r="BRN387" s="249"/>
      <c r="BRO387" s="249"/>
      <c r="BRP387" s="249"/>
      <c r="BRQ387" s="249"/>
      <c r="BRR387" s="249"/>
      <c r="BRS387" s="249"/>
      <c r="BRT387" s="249"/>
      <c r="BRU387" s="249"/>
      <c r="BRV387" s="249"/>
      <c r="BRW387" s="249"/>
      <c r="BRX387" s="249"/>
      <c r="BRY387" s="249"/>
      <c r="BRZ387" s="249"/>
      <c r="BSA387" s="249"/>
      <c r="BSB387" s="249"/>
      <c r="BSC387" s="249"/>
      <c r="BSD387" s="249"/>
      <c r="BSE387" s="249"/>
      <c r="BSF387" s="249"/>
      <c r="BSG387" s="249"/>
      <c r="BSH387" s="249"/>
      <c r="BSI387" s="249"/>
      <c r="BSJ387" s="249"/>
      <c r="BSK387" s="249"/>
      <c r="BSL387" s="249"/>
      <c r="BSM387" s="249"/>
      <c r="BSN387" s="249"/>
      <c r="BSO387" s="249"/>
      <c r="BSP387" s="249"/>
      <c r="BSQ387" s="249"/>
      <c r="BSR387" s="249"/>
      <c r="BSS387" s="249"/>
      <c r="BST387" s="249"/>
      <c r="BSU387" s="249"/>
      <c r="BSV387" s="249"/>
      <c r="BSW387" s="249"/>
      <c r="BSX387" s="249"/>
      <c r="BSY387" s="249"/>
      <c r="BSZ387" s="249"/>
      <c r="BTA387" s="249"/>
      <c r="BTB387" s="249"/>
      <c r="BTC387" s="249"/>
      <c r="BTD387" s="249"/>
      <c r="BTE387" s="249"/>
      <c r="BTF387" s="249"/>
      <c r="BTG387" s="249"/>
      <c r="BTH387" s="249"/>
      <c r="BTI387" s="249"/>
      <c r="BTJ387" s="249"/>
      <c r="BTK387" s="249"/>
      <c r="BTL387" s="249"/>
      <c r="BTM387" s="249"/>
      <c r="BTN387" s="249"/>
      <c r="BTO387" s="249"/>
      <c r="BTP387" s="249"/>
      <c r="BTQ387" s="249"/>
      <c r="BTR387" s="249"/>
      <c r="BTS387" s="249"/>
      <c r="BTT387" s="249"/>
      <c r="BTU387" s="249"/>
      <c r="BTV387" s="249"/>
      <c r="BTW387" s="249"/>
      <c r="BTX387" s="249"/>
      <c r="BTY387" s="249"/>
      <c r="BTZ387" s="249"/>
      <c r="BUA387" s="249"/>
      <c r="BUB387" s="249"/>
      <c r="BUC387" s="249"/>
      <c r="BUD387" s="249"/>
      <c r="BUE387" s="249"/>
      <c r="BUF387" s="249"/>
      <c r="BUG387" s="249"/>
      <c r="BUH387" s="249"/>
      <c r="BUI387" s="249"/>
      <c r="BUJ387" s="249"/>
      <c r="BUK387" s="249"/>
      <c r="BUL387" s="249"/>
      <c r="BUM387" s="249"/>
      <c r="BUN387" s="249"/>
      <c r="BUO387" s="249"/>
      <c r="BUP387" s="249"/>
      <c r="BUQ387" s="249"/>
      <c r="BUR387" s="249"/>
      <c r="BUS387" s="249"/>
      <c r="BUT387" s="249"/>
      <c r="BUU387" s="249"/>
      <c r="BUV387" s="249"/>
      <c r="BUW387" s="249"/>
      <c r="BUX387" s="249"/>
      <c r="BUY387" s="249"/>
      <c r="BUZ387" s="249"/>
      <c r="BVA387" s="249"/>
      <c r="BVB387" s="249"/>
      <c r="BVC387" s="249"/>
      <c r="BVD387" s="249"/>
      <c r="BVE387" s="249"/>
      <c r="BVF387" s="249"/>
      <c r="BVG387" s="249"/>
      <c r="BVH387" s="249"/>
      <c r="BVI387" s="249"/>
      <c r="BVJ387" s="249"/>
      <c r="BVK387" s="249"/>
      <c r="BVL387" s="249"/>
      <c r="BVM387" s="249"/>
      <c r="BVN387" s="249"/>
      <c r="BVO387" s="249"/>
      <c r="BVP387" s="249"/>
      <c r="BVQ387" s="249"/>
      <c r="BVR387" s="249"/>
      <c r="BVS387" s="249"/>
      <c r="BVT387" s="249"/>
      <c r="BVU387" s="249"/>
      <c r="BVV387" s="249"/>
      <c r="BVW387" s="249"/>
      <c r="BVX387" s="249"/>
      <c r="BVY387" s="249"/>
      <c r="BVZ387" s="249"/>
      <c r="BWA387" s="249"/>
      <c r="BWB387" s="249"/>
      <c r="BWC387" s="249"/>
      <c r="BWD387" s="249"/>
      <c r="BWE387" s="249"/>
      <c r="BWF387" s="249"/>
      <c r="BWG387" s="249"/>
      <c r="BWH387" s="249"/>
      <c r="BWI387" s="249"/>
      <c r="BWJ387" s="249"/>
      <c r="BWK387" s="249"/>
      <c r="BWL387" s="249"/>
      <c r="BWM387" s="249"/>
      <c r="BWN387" s="249"/>
      <c r="BWO387" s="249"/>
      <c r="BWP387" s="249"/>
      <c r="BWQ387" s="249"/>
      <c r="BWR387" s="249"/>
      <c r="BWS387" s="249"/>
      <c r="BWT387" s="249"/>
      <c r="BWU387" s="249"/>
      <c r="BWV387" s="249"/>
      <c r="BWW387" s="249"/>
      <c r="BWX387" s="249"/>
      <c r="BWY387" s="249"/>
      <c r="BWZ387" s="249"/>
      <c r="BXA387" s="249"/>
      <c r="BXB387" s="249"/>
      <c r="BXC387" s="249"/>
      <c r="BXD387" s="249"/>
      <c r="BXE387" s="249"/>
      <c r="BXF387" s="249"/>
      <c r="BXG387" s="249"/>
      <c r="BXH387" s="249"/>
      <c r="BXI387" s="249"/>
      <c r="BXJ387" s="249"/>
      <c r="BXK387" s="249"/>
      <c r="BXL387" s="249"/>
      <c r="BXM387" s="249"/>
      <c r="BXN387" s="249"/>
      <c r="BXO387" s="249"/>
      <c r="BXP387" s="249"/>
      <c r="BXQ387" s="249"/>
      <c r="BXR387" s="249"/>
      <c r="BXS387" s="249"/>
      <c r="BXT387" s="249"/>
      <c r="BXU387" s="249"/>
      <c r="BXV387" s="249"/>
      <c r="BXW387" s="249"/>
      <c r="BXX387" s="249"/>
      <c r="BXY387" s="249"/>
      <c r="BXZ387" s="249"/>
      <c r="BYA387" s="249"/>
      <c r="BYB387" s="249"/>
      <c r="BYC387" s="249"/>
      <c r="BYD387" s="249"/>
      <c r="BYE387" s="249"/>
      <c r="BYF387" s="249"/>
      <c r="BYG387" s="249"/>
      <c r="BYH387" s="249"/>
      <c r="BYI387" s="249"/>
      <c r="BYJ387" s="249"/>
      <c r="BYK387" s="249"/>
      <c r="BYL387" s="249"/>
      <c r="BYM387" s="249"/>
      <c r="BYN387" s="249"/>
      <c r="BYO387" s="249"/>
      <c r="BYP387" s="249"/>
      <c r="BYQ387" s="249"/>
      <c r="BYR387" s="249"/>
      <c r="BYS387" s="249"/>
      <c r="BYT387" s="249"/>
      <c r="BYU387" s="249"/>
      <c r="BYV387" s="249"/>
      <c r="BYW387" s="249"/>
      <c r="BYX387" s="249"/>
      <c r="BYY387" s="249"/>
      <c r="BYZ387" s="249"/>
      <c r="BZA387" s="249"/>
      <c r="BZB387" s="249"/>
      <c r="BZC387" s="249"/>
      <c r="BZD387" s="249"/>
      <c r="BZE387" s="249"/>
      <c r="BZF387" s="249"/>
      <c r="BZG387" s="249"/>
      <c r="BZH387" s="249"/>
      <c r="BZI387" s="249"/>
      <c r="BZJ387" s="249"/>
      <c r="BZK387" s="249"/>
      <c r="BZL387" s="249"/>
      <c r="BZM387" s="249"/>
      <c r="BZN387" s="249"/>
      <c r="BZO387" s="249"/>
      <c r="BZP387" s="249"/>
      <c r="BZQ387" s="249"/>
      <c r="BZR387" s="249"/>
      <c r="BZS387" s="249"/>
      <c r="BZT387" s="249"/>
      <c r="BZU387" s="249"/>
      <c r="BZV387" s="249"/>
      <c r="BZW387" s="249"/>
      <c r="BZX387" s="249"/>
      <c r="BZY387" s="249"/>
      <c r="BZZ387" s="249"/>
      <c r="CAA387" s="249"/>
      <c r="CAB387" s="249"/>
      <c r="CAC387" s="249"/>
      <c r="CAD387" s="249"/>
      <c r="CAE387" s="249"/>
      <c r="CAF387" s="249"/>
      <c r="CAG387" s="249"/>
      <c r="CAH387" s="249"/>
      <c r="CAI387" s="249"/>
      <c r="CAJ387" s="249"/>
      <c r="CAK387" s="249"/>
      <c r="CAL387" s="249"/>
      <c r="CAM387" s="249"/>
      <c r="CAN387" s="249"/>
      <c r="CAO387" s="249"/>
      <c r="CAP387" s="249"/>
      <c r="CAQ387" s="249"/>
      <c r="CAR387" s="249"/>
      <c r="CAS387" s="249"/>
      <c r="CAT387" s="249"/>
      <c r="CAU387" s="249"/>
      <c r="CAV387" s="249"/>
      <c r="CAW387" s="249"/>
      <c r="CAX387" s="249"/>
      <c r="CAY387" s="249"/>
      <c r="CAZ387" s="249"/>
      <c r="CBA387" s="249"/>
      <c r="CBB387" s="249"/>
      <c r="CBC387" s="249"/>
      <c r="CBD387" s="249"/>
      <c r="CBE387" s="249"/>
      <c r="CBF387" s="249"/>
      <c r="CBG387" s="249"/>
      <c r="CBH387" s="249"/>
      <c r="CBI387" s="249"/>
      <c r="CBJ387" s="249"/>
      <c r="CBK387" s="249"/>
      <c r="CBL387" s="249"/>
      <c r="CBM387" s="249"/>
      <c r="CBN387" s="249"/>
      <c r="CBO387" s="249"/>
      <c r="CBP387" s="249"/>
      <c r="CBQ387" s="249"/>
      <c r="CBR387" s="249"/>
      <c r="CBS387" s="249"/>
      <c r="CBT387" s="249"/>
      <c r="CBU387" s="249"/>
      <c r="CBV387" s="249"/>
      <c r="CBW387" s="249"/>
      <c r="CBX387" s="249"/>
      <c r="CBY387" s="249"/>
      <c r="CBZ387" s="249"/>
      <c r="CCA387" s="249"/>
      <c r="CCB387" s="249"/>
      <c r="CCC387" s="249"/>
      <c r="CCD387" s="249"/>
      <c r="CCE387" s="249"/>
      <c r="CCF387" s="249"/>
      <c r="CCG387" s="249"/>
      <c r="CCH387" s="249"/>
      <c r="CCI387" s="249"/>
      <c r="CCJ387" s="249"/>
      <c r="CCK387" s="249"/>
      <c r="CCL387" s="249"/>
      <c r="CCM387" s="249"/>
      <c r="CCN387" s="249"/>
      <c r="CCO387" s="249"/>
      <c r="CCP387" s="249"/>
      <c r="CCQ387" s="249"/>
      <c r="CCR387" s="249"/>
      <c r="CCS387" s="249"/>
      <c r="CCT387" s="249"/>
      <c r="CCU387" s="249"/>
      <c r="CCV387" s="249"/>
      <c r="CCW387" s="249"/>
      <c r="CCX387" s="249"/>
      <c r="CCY387" s="249"/>
      <c r="CCZ387" s="249"/>
      <c r="CDA387" s="249"/>
      <c r="CDB387" s="249"/>
      <c r="CDC387" s="249"/>
      <c r="CDD387" s="249"/>
      <c r="CDE387" s="249"/>
      <c r="CDF387" s="249"/>
      <c r="CDG387" s="249"/>
      <c r="CDH387" s="249"/>
      <c r="CDI387" s="249"/>
      <c r="CDJ387" s="249"/>
      <c r="CDK387" s="249"/>
      <c r="CDL387" s="249"/>
      <c r="CDM387" s="249"/>
      <c r="CDN387" s="249"/>
      <c r="CDO387" s="249"/>
      <c r="CDP387" s="249"/>
      <c r="CDQ387" s="249"/>
      <c r="CDR387" s="249"/>
      <c r="CDS387" s="249"/>
      <c r="CDT387" s="249"/>
      <c r="CDU387" s="249"/>
      <c r="CDV387" s="249"/>
      <c r="CDW387" s="249"/>
      <c r="CDX387" s="249"/>
      <c r="CDY387" s="249"/>
      <c r="CDZ387" s="249"/>
      <c r="CEA387" s="249"/>
      <c r="CEB387" s="249"/>
      <c r="CEC387" s="249"/>
      <c r="CED387" s="249"/>
      <c r="CEE387" s="249"/>
      <c r="CEF387" s="249"/>
      <c r="CEG387" s="249"/>
      <c r="CEH387" s="249"/>
      <c r="CEI387" s="249"/>
      <c r="CEJ387" s="249"/>
      <c r="CEK387" s="249"/>
      <c r="CEL387" s="249"/>
      <c r="CEM387" s="249"/>
      <c r="CEN387" s="249"/>
      <c r="CEO387" s="249"/>
      <c r="CEP387" s="249"/>
      <c r="CEQ387" s="249"/>
      <c r="CER387" s="249"/>
      <c r="CES387" s="249"/>
      <c r="CET387" s="249"/>
      <c r="CEU387" s="249"/>
      <c r="CEV387" s="249"/>
      <c r="CEW387" s="249"/>
      <c r="CEX387" s="249"/>
      <c r="CEY387" s="249"/>
      <c r="CEZ387" s="249"/>
      <c r="CFA387" s="249"/>
      <c r="CFB387" s="249"/>
      <c r="CFC387" s="249"/>
      <c r="CFD387" s="249"/>
      <c r="CFE387" s="249"/>
      <c r="CFF387" s="249"/>
      <c r="CFG387" s="249"/>
      <c r="CFH387" s="249"/>
      <c r="CFI387" s="249"/>
      <c r="CFJ387" s="249"/>
      <c r="CFK387" s="249"/>
      <c r="CFL387" s="249"/>
      <c r="CFM387" s="249"/>
      <c r="CFN387" s="249"/>
      <c r="CFO387" s="249"/>
      <c r="CFP387" s="249"/>
      <c r="CFQ387" s="249"/>
      <c r="CFR387" s="249"/>
      <c r="CFS387" s="249"/>
      <c r="CFT387" s="249"/>
      <c r="CFU387" s="249"/>
      <c r="CFV387" s="249"/>
      <c r="CFW387" s="249"/>
      <c r="CFX387" s="249"/>
      <c r="CFY387" s="249"/>
      <c r="CFZ387" s="249"/>
      <c r="CGA387" s="249"/>
      <c r="CGB387" s="249"/>
      <c r="CGC387" s="249"/>
      <c r="CGD387" s="249"/>
      <c r="CGE387" s="249"/>
      <c r="CGF387" s="249"/>
      <c r="CGG387" s="249"/>
      <c r="CGH387" s="249"/>
      <c r="CGI387" s="249"/>
      <c r="CGJ387" s="249"/>
      <c r="CGK387" s="249"/>
      <c r="CGL387" s="249"/>
      <c r="CGM387" s="249"/>
      <c r="CGN387" s="249"/>
      <c r="CGO387" s="249"/>
      <c r="CGP387" s="249"/>
      <c r="CGQ387" s="249"/>
      <c r="CGR387" s="249"/>
      <c r="CGS387" s="249"/>
      <c r="CGT387" s="249"/>
      <c r="CGU387" s="249"/>
      <c r="CGV387" s="249"/>
      <c r="CGW387" s="249"/>
      <c r="CGX387" s="249"/>
      <c r="CGY387" s="249"/>
      <c r="CGZ387" s="249"/>
      <c r="CHA387" s="249"/>
      <c r="CHB387" s="249"/>
      <c r="CHC387" s="249"/>
      <c r="CHD387" s="249"/>
      <c r="CHE387" s="249"/>
      <c r="CHF387" s="249"/>
      <c r="CHG387" s="249"/>
      <c r="CHH387" s="249"/>
      <c r="CHI387" s="249"/>
      <c r="CHJ387" s="249"/>
      <c r="CHK387" s="249"/>
      <c r="CHL387" s="249"/>
      <c r="CHM387" s="249"/>
      <c r="CHN387" s="249"/>
      <c r="CHO387" s="249"/>
      <c r="CHP387" s="249"/>
      <c r="CHQ387" s="249"/>
      <c r="CHR387" s="249"/>
      <c r="CHS387" s="249"/>
      <c r="CHT387" s="249"/>
      <c r="CHU387" s="249"/>
      <c r="CHV387" s="249"/>
      <c r="CHW387" s="249"/>
      <c r="CHX387" s="249"/>
      <c r="CHY387" s="249"/>
      <c r="CHZ387" s="249"/>
      <c r="CIA387" s="249"/>
      <c r="CIB387" s="249"/>
      <c r="CIC387" s="249"/>
      <c r="CID387" s="249"/>
      <c r="CIE387" s="249"/>
      <c r="CIF387" s="249"/>
      <c r="CIG387" s="249"/>
      <c r="CIH387" s="249"/>
      <c r="CII387" s="249"/>
      <c r="CIJ387" s="249"/>
      <c r="CIK387" s="249"/>
      <c r="CIL387" s="249"/>
      <c r="CIM387" s="249"/>
      <c r="CIN387" s="249"/>
      <c r="CIO387" s="249"/>
      <c r="CIP387" s="249"/>
      <c r="CIQ387" s="249"/>
      <c r="CIR387" s="249"/>
      <c r="CIS387" s="249"/>
      <c r="CIT387" s="249"/>
      <c r="CIU387" s="249"/>
      <c r="CIV387" s="249"/>
      <c r="CIW387" s="249"/>
      <c r="CIX387" s="249"/>
      <c r="CIY387" s="249"/>
      <c r="CIZ387" s="249"/>
      <c r="CJA387" s="249"/>
      <c r="CJB387" s="249"/>
      <c r="CJC387" s="249"/>
      <c r="CJD387" s="249"/>
      <c r="CJE387" s="249"/>
      <c r="CJF387" s="249"/>
      <c r="CJG387" s="249"/>
      <c r="CJH387" s="249"/>
      <c r="CJI387" s="249"/>
      <c r="CJJ387" s="249"/>
      <c r="CJK387" s="249"/>
      <c r="CJL387" s="249"/>
      <c r="CJM387" s="249"/>
      <c r="CJN387" s="249"/>
      <c r="CJO387" s="249"/>
      <c r="CJP387" s="249"/>
      <c r="CJQ387" s="249"/>
      <c r="CJR387" s="249"/>
      <c r="CJS387" s="249"/>
      <c r="CJT387" s="249"/>
      <c r="CJU387" s="249"/>
      <c r="CJV387" s="249"/>
      <c r="CJW387" s="249"/>
      <c r="CJX387" s="249"/>
      <c r="CJY387" s="249"/>
      <c r="CJZ387" s="249"/>
      <c r="CKA387" s="249"/>
      <c r="CKB387" s="249"/>
      <c r="CKC387" s="249"/>
      <c r="CKD387" s="249"/>
      <c r="CKE387" s="249"/>
      <c r="CKF387" s="249"/>
      <c r="CKG387" s="249"/>
      <c r="CKH387" s="249"/>
      <c r="CKI387" s="249"/>
      <c r="CKJ387" s="249"/>
      <c r="CKK387" s="249"/>
      <c r="CKL387" s="249"/>
      <c r="CKM387" s="249"/>
      <c r="CKN387" s="249"/>
      <c r="CKO387" s="249"/>
      <c r="CKP387" s="249"/>
      <c r="CKQ387" s="249"/>
      <c r="CKR387" s="249"/>
      <c r="CKS387" s="249"/>
      <c r="CKT387" s="249"/>
      <c r="CKU387" s="249"/>
      <c r="CKV387" s="249"/>
      <c r="CKW387" s="249"/>
      <c r="CKX387" s="249"/>
      <c r="CKY387" s="249"/>
      <c r="CKZ387" s="249"/>
      <c r="CLA387" s="249"/>
      <c r="CLB387" s="249"/>
      <c r="CLC387" s="249"/>
      <c r="CLD387" s="249"/>
      <c r="CLE387" s="249"/>
      <c r="CLF387" s="249"/>
      <c r="CLG387" s="249"/>
      <c r="CLH387" s="249"/>
      <c r="CLI387" s="249"/>
      <c r="CLJ387" s="249"/>
      <c r="CLK387" s="249"/>
      <c r="CLL387" s="249"/>
      <c r="CLM387" s="249"/>
      <c r="CLN387" s="249"/>
      <c r="CLO387" s="249"/>
      <c r="CLP387" s="249"/>
      <c r="CLQ387" s="249"/>
      <c r="CLR387" s="249"/>
      <c r="CLS387" s="249"/>
      <c r="CLT387" s="249"/>
      <c r="CLU387" s="249"/>
      <c r="CLV387" s="249"/>
      <c r="CLW387" s="249"/>
      <c r="CLX387" s="249"/>
      <c r="CLY387" s="249"/>
      <c r="CLZ387" s="249"/>
      <c r="CMA387" s="249"/>
      <c r="CMB387" s="249"/>
      <c r="CMC387" s="249"/>
      <c r="CMD387" s="249"/>
      <c r="CME387" s="249"/>
      <c r="CMF387" s="249"/>
      <c r="CMG387" s="249"/>
      <c r="CMH387" s="249"/>
      <c r="CMI387" s="249"/>
      <c r="CMJ387" s="249"/>
      <c r="CMK387" s="249"/>
      <c r="CML387" s="249"/>
      <c r="CMM387" s="249"/>
      <c r="CMN387" s="249"/>
      <c r="CMO387" s="249"/>
      <c r="CMP387" s="249"/>
      <c r="CMQ387" s="249"/>
      <c r="CMR387" s="249"/>
      <c r="CMS387" s="249"/>
      <c r="CMT387" s="249"/>
      <c r="CMU387" s="249"/>
      <c r="CMV387" s="249"/>
      <c r="CMW387" s="249"/>
      <c r="CMX387" s="249"/>
      <c r="CMY387" s="249"/>
      <c r="CMZ387" s="249"/>
      <c r="CNA387" s="249"/>
      <c r="CNB387" s="249"/>
      <c r="CNC387" s="249"/>
      <c r="CND387" s="249"/>
      <c r="CNE387" s="249"/>
      <c r="CNF387" s="249"/>
      <c r="CNG387" s="249"/>
      <c r="CNH387" s="249"/>
      <c r="CNI387" s="249"/>
      <c r="CNJ387" s="249"/>
      <c r="CNK387" s="249"/>
      <c r="CNL387" s="249"/>
      <c r="CNM387" s="249"/>
      <c r="CNN387" s="249"/>
      <c r="CNO387" s="249"/>
      <c r="CNP387" s="249"/>
      <c r="CNQ387" s="249"/>
      <c r="CNR387" s="249"/>
      <c r="CNS387" s="249"/>
      <c r="CNT387" s="249"/>
      <c r="CNU387" s="249"/>
      <c r="CNV387" s="249"/>
      <c r="CNW387" s="249"/>
      <c r="CNX387" s="249"/>
      <c r="CNY387" s="249"/>
      <c r="CNZ387" s="249"/>
      <c r="COA387" s="249"/>
      <c r="COB387" s="249"/>
      <c r="COC387" s="249"/>
      <c r="COD387" s="249"/>
      <c r="COE387" s="249"/>
      <c r="COF387" s="249"/>
      <c r="COG387" s="249"/>
      <c r="COH387" s="249"/>
      <c r="COI387" s="249"/>
      <c r="COJ387" s="249"/>
      <c r="COK387" s="249"/>
      <c r="COL387" s="249"/>
      <c r="COM387" s="249"/>
      <c r="CON387" s="249"/>
      <c r="COO387" s="249"/>
      <c r="COP387" s="249"/>
      <c r="COQ387" s="249"/>
      <c r="COR387" s="249"/>
      <c r="COS387" s="249"/>
      <c r="COT387" s="249"/>
      <c r="COU387" s="249"/>
      <c r="COV387" s="249"/>
      <c r="COW387" s="249"/>
      <c r="COX387" s="249"/>
      <c r="COY387" s="249"/>
      <c r="COZ387" s="249"/>
      <c r="CPA387" s="249"/>
      <c r="CPB387" s="249"/>
      <c r="CPC387" s="249"/>
      <c r="CPD387" s="249"/>
      <c r="CPE387" s="249"/>
      <c r="CPF387" s="249"/>
      <c r="CPG387" s="249"/>
      <c r="CPH387" s="249"/>
      <c r="CPI387" s="249"/>
      <c r="CPJ387" s="249"/>
      <c r="CPK387" s="249"/>
      <c r="CPL387" s="249"/>
      <c r="CPM387" s="249"/>
      <c r="CPN387" s="249"/>
      <c r="CPO387" s="249"/>
      <c r="CPP387" s="249"/>
      <c r="CPQ387" s="249"/>
      <c r="CPR387" s="249"/>
      <c r="CPS387" s="249"/>
      <c r="CPT387" s="249"/>
      <c r="CPU387" s="249"/>
      <c r="CPV387" s="249"/>
      <c r="CPW387" s="249"/>
      <c r="CPX387" s="249"/>
      <c r="CPY387" s="249"/>
      <c r="CPZ387" s="249"/>
      <c r="CQA387" s="249"/>
      <c r="CQB387" s="249"/>
      <c r="CQC387" s="249"/>
      <c r="CQD387" s="249"/>
      <c r="CQE387" s="249"/>
      <c r="CQF387" s="249"/>
      <c r="CQG387" s="249"/>
      <c r="CQH387" s="249"/>
      <c r="CQI387" s="249"/>
      <c r="CQJ387" s="249"/>
      <c r="CQK387" s="249"/>
      <c r="CQL387" s="249"/>
      <c r="CQM387" s="249"/>
      <c r="CQN387" s="249"/>
      <c r="CQO387" s="249"/>
      <c r="CQP387" s="249"/>
      <c r="CQQ387" s="249"/>
      <c r="CQR387" s="249"/>
      <c r="CQS387" s="249"/>
      <c r="CQT387" s="249"/>
      <c r="CQU387" s="249"/>
      <c r="CQV387" s="249"/>
      <c r="CQW387" s="249"/>
      <c r="CQX387" s="249"/>
      <c r="CQY387" s="249"/>
      <c r="CQZ387" s="249"/>
      <c r="CRA387" s="249"/>
      <c r="CRB387" s="249"/>
      <c r="CRC387" s="249"/>
      <c r="CRD387" s="249"/>
      <c r="CRE387" s="249"/>
      <c r="CRF387" s="249"/>
      <c r="CRG387" s="249"/>
      <c r="CRH387" s="249"/>
      <c r="CRI387" s="249"/>
      <c r="CRJ387" s="249"/>
      <c r="CRK387" s="249"/>
      <c r="CRL387" s="249"/>
      <c r="CRM387" s="249"/>
      <c r="CRN387" s="249"/>
      <c r="CRO387" s="249"/>
      <c r="CRP387" s="249"/>
      <c r="CRQ387" s="249"/>
      <c r="CRR387" s="249"/>
      <c r="CRS387" s="249"/>
      <c r="CRT387" s="249"/>
      <c r="CRU387" s="249"/>
      <c r="CRV387" s="249"/>
      <c r="CRW387" s="249"/>
      <c r="CRX387" s="249"/>
      <c r="CRY387" s="249"/>
      <c r="CRZ387" s="249"/>
      <c r="CSA387" s="249"/>
      <c r="CSB387" s="249"/>
      <c r="CSC387" s="249"/>
      <c r="CSD387" s="249"/>
      <c r="CSE387" s="249"/>
      <c r="CSF387" s="249"/>
      <c r="CSG387" s="249"/>
      <c r="CSH387" s="249"/>
      <c r="CSI387" s="249"/>
      <c r="CSJ387" s="249"/>
      <c r="CSK387" s="249"/>
      <c r="CSL387" s="249"/>
      <c r="CSM387" s="249"/>
      <c r="CSN387" s="249"/>
      <c r="CSO387" s="249"/>
      <c r="CSP387" s="249"/>
      <c r="CSQ387" s="249"/>
      <c r="CSR387" s="249"/>
      <c r="CSS387" s="249"/>
      <c r="CST387" s="249"/>
      <c r="CSU387" s="249"/>
      <c r="CSV387" s="249"/>
      <c r="CSW387" s="249"/>
      <c r="CSX387" s="249"/>
      <c r="CSY387" s="249"/>
      <c r="CSZ387" s="249"/>
      <c r="CTA387" s="249"/>
      <c r="CTB387" s="249"/>
      <c r="CTC387" s="249"/>
      <c r="CTD387" s="249"/>
      <c r="CTE387" s="249"/>
      <c r="CTF387" s="249"/>
      <c r="CTG387" s="249"/>
      <c r="CTH387" s="249"/>
      <c r="CTI387" s="249"/>
      <c r="CTJ387" s="249"/>
      <c r="CTK387" s="249"/>
      <c r="CTL387" s="249"/>
      <c r="CTM387" s="249"/>
      <c r="CTN387" s="249"/>
      <c r="CTO387" s="249"/>
      <c r="CTP387" s="249"/>
      <c r="CTQ387" s="249"/>
      <c r="CTR387" s="249"/>
      <c r="CTS387" s="249"/>
      <c r="CTT387" s="249"/>
      <c r="CTU387" s="249"/>
      <c r="CTV387" s="249"/>
      <c r="CTW387" s="249"/>
      <c r="CTX387" s="249"/>
      <c r="CTY387" s="249"/>
      <c r="CTZ387" s="249"/>
      <c r="CUA387" s="249"/>
      <c r="CUB387" s="249"/>
      <c r="CUC387" s="249"/>
      <c r="CUD387" s="249"/>
      <c r="CUE387" s="249"/>
      <c r="CUF387" s="249"/>
      <c r="CUG387" s="249"/>
      <c r="CUH387" s="249"/>
      <c r="CUI387" s="249"/>
      <c r="CUJ387" s="249"/>
      <c r="CUK387" s="249"/>
      <c r="CUL387" s="249"/>
      <c r="CUM387" s="249"/>
      <c r="CUN387" s="249"/>
      <c r="CUO387" s="249"/>
      <c r="CUP387" s="249"/>
      <c r="CUQ387" s="249"/>
      <c r="CUR387" s="249"/>
      <c r="CUS387" s="249"/>
      <c r="CUT387" s="249"/>
      <c r="CUU387" s="249"/>
      <c r="CUV387" s="249"/>
      <c r="CUW387" s="249"/>
      <c r="CUX387" s="249"/>
      <c r="CUY387" s="249"/>
      <c r="CUZ387" s="249"/>
      <c r="CVA387" s="249"/>
      <c r="CVB387" s="249"/>
      <c r="CVC387" s="249"/>
      <c r="CVD387" s="249"/>
      <c r="CVE387" s="249"/>
      <c r="CVF387" s="249"/>
      <c r="CVG387" s="249"/>
      <c r="CVH387" s="249"/>
      <c r="CVI387" s="249"/>
      <c r="CVJ387" s="249"/>
      <c r="CVK387" s="249"/>
      <c r="CVL387" s="249"/>
      <c r="CVM387" s="249"/>
      <c r="CVN387" s="249"/>
      <c r="CVO387" s="249"/>
      <c r="CVP387" s="249"/>
      <c r="CVQ387" s="249"/>
      <c r="CVR387" s="249"/>
      <c r="CVS387" s="249"/>
      <c r="CVT387" s="249"/>
      <c r="CVU387" s="249"/>
      <c r="CVV387" s="249"/>
      <c r="CVW387" s="249"/>
      <c r="CVX387" s="249"/>
      <c r="CVY387" s="249"/>
      <c r="CVZ387" s="249"/>
      <c r="CWA387" s="249"/>
      <c r="CWB387" s="249"/>
      <c r="CWC387" s="249"/>
      <c r="CWD387" s="249"/>
      <c r="CWE387" s="249"/>
      <c r="CWF387" s="249"/>
      <c r="CWG387" s="249"/>
      <c r="CWH387" s="249"/>
      <c r="CWI387" s="249"/>
      <c r="CWJ387" s="249"/>
      <c r="CWK387" s="249"/>
      <c r="CWL387" s="249"/>
      <c r="CWM387" s="249"/>
      <c r="CWN387" s="249"/>
      <c r="CWO387" s="249"/>
      <c r="CWP387" s="249"/>
      <c r="CWQ387" s="249"/>
      <c r="CWR387" s="249"/>
      <c r="CWS387" s="249"/>
      <c r="CWT387" s="249"/>
      <c r="CWU387" s="249"/>
      <c r="CWV387" s="249"/>
      <c r="CWW387" s="249"/>
      <c r="CWX387" s="249"/>
      <c r="CWY387" s="249"/>
      <c r="CWZ387" s="249"/>
      <c r="CXA387" s="249"/>
      <c r="CXB387" s="249"/>
      <c r="CXC387" s="249"/>
      <c r="CXD387" s="249"/>
      <c r="CXE387" s="249"/>
      <c r="CXF387" s="249"/>
      <c r="CXG387" s="249"/>
      <c r="CXH387" s="249"/>
      <c r="CXI387" s="249"/>
      <c r="CXJ387" s="249"/>
      <c r="CXK387" s="249"/>
      <c r="CXL387" s="249"/>
      <c r="CXM387" s="249"/>
      <c r="CXN387" s="249"/>
      <c r="CXO387" s="249"/>
      <c r="CXP387" s="249"/>
      <c r="CXQ387" s="249"/>
      <c r="CXR387" s="249"/>
      <c r="CXS387" s="249"/>
      <c r="CXT387" s="249"/>
      <c r="CXU387" s="249"/>
      <c r="CXV387" s="249"/>
      <c r="CXW387" s="249"/>
      <c r="CXX387" s="249"/>
      <c r="CXY387" s="249"/>
      <c r="CXZ387" s="249"/>
      <c r="CYA387" s="249"/>
      <c r="CYB387" s="249"/>
      <c r="CYC387" s="249"/>
      <c r="CYD387" s="249"/>
      <c r="CYE387" s="249"/>
      <c r="CYF387" s="249"/>
      <c r="CYG387" s="249"/>
      <c r="CYH387" s="249"/>
      <c r="CYI387" s="249"/>
      <c r="CYJ387" s="249"/>
      <c r="CYK387" s="249"/>
      <c r="CYL387" s="249"/>
      <c r="CYM387" s="249"/>
      <c r="CYN387" s="249"/>
      <c r="CYO387" s="249"/>
      <c r="CYP387" s="249"/>
      <c r="CYQ387" s="249"/>
      <c r="CYR387" s="249"/>
      <c r="CYS387" s="249"/>
      <c r="CYT387" s="249"/>
      <c r="CYU387" s="249"/>
      <c r="CYV387" s="249"/>
      <c r="CYW387" s="249"/>
      <c r="CYX387" s="249"/>
      <c r="CYY387" s="249"/>
      <c r="CYZ387" s="249"/>
      <c r="CZA387" s="249"/>
      <c r="CZB387" s="249"/>
      <c r="CZC387" s="249"/>
      <c r="CZD387" s="249"/>
      <c r="CZE387" s="249"/>
      <c r="CZF387" s="249"/>
      <c r="CZG387" s="249"/>
      <c r="CZH387" s="249"/>
      <c r="CZI387" s="249"/>
      <c r="CZJ387" s="249"/>
      <c r="CZK387" s="249"/>
      <c r="CZL387" s="249"/>
      <c r="CZM387" s="249"/>
      <c r="CZN387" s="249"/>
      <c r="CZO387" s="249"/>
      <c r="CZP387" s="249"/>
      <c r="CZQ387" s="249"/>
      <c r="CZR387" s="249"/>
      <c r="CZS387" s="249"/>
      <c r="CZT387" s="249"/>
      <c r="CZU387" s="249"/>
      <c r="CZV387" s="249"/>
      <c r="CZW387" s="249"/>
      <c r="CZX387" s="249"/>
      <c r="CZY387" s="249"/>
      <c r="CZZ387" s="249"/>
      <c r="DAA387" s="249"/>
      <c r="DAB387" s="249"/>
      <c r="DAC387" s="249"/>
      <c r="DAD387" s="249"/>
      <c r="DAE387" s="249"/>
      <c r="DAF387" s="249"/>
      <c r="DAG387" s="249"/>
      <c r="DAH387" s="249"/>
      <c r="DAI387" s="249"/>
      <c r="DAJ387" s="249"/>
      <c r="DAK387" s="249"/>
      <c r="DAL387" s="249"/>
      <c r="DAM387" s="249"/>
      <c r="DAN387" s="249"/>
      <c r="DAO387" s="249"/>
      <c r="DAP387" s="249"/>
      <c r="DAQ387" s="249"/>
      <c r="DAR387" s="249"/>
      <c r="DAS387" s="249"/>
      <c r="DAT387" s="249"/>
      <c r="DAU387" s="249"/>
      <c r="DAV387" s="249"/>
      <c r="DAW387" s="249"/>
      <c r="DAX387" s="249"/>
      <c r="DAY387" s="249"/>
      <c r="DAZ387" s="249"/>
      <c r="DBA387" s="249"/>
      <c r="DBB387" s="249"/>
      <c r="DBC387" s="249"/>
      <c r="DBD387" s="249"/>
      <c r="DBE387" s="249"/>
      <c r="DBF387" s="249"/>
      <c r="DBG387" s="249"/>
      <c r="DBH387" s="249"/>
      <c r="DBI387" s="249"/>
      <c r="DBJ387" s="249"/>
      <c r="DBK387" s="249"/>
      <c r="DBL387" s="249"/>
      <c r="DBM387" s="249"/>
      <c r="DBN387" s="249"/>
      <c r="DBO387" s="249"/>
      <c r="DBP387" s="249"/>
      <c r="DBQ387" s="249"/>
      <c r="DBR387" s="249"/>
      <c r="DBS387" s="249"/>
      <c r="DBT387" s="249"/>
      <c r="DBU387" s="249"/>
      <c r="DBV387" s="249"/>
      <c r="DBW387" s="249"/>
      <c r="DBX387" s="249"/>
      <c r="DBY387" s="249"/>
      <c r="DBZ387" s="249"/>
      <c r="DCA387" s="249"/>
      <c r="DCB387" s="249"/>
      <c r="DCC387" s="249"/>
      <c r="DCD387" s="249"/>
      <c r="DCE387" s="249"/>
      <c r="DCF387" s="249"/>
      <c r="DCG387" s="249"/>
      <c r="DCH387" s="249"/>
      <c r="DCI387" s="249"/>
      <c r="DCJ387" s="249"/>
      <c r="DCK387" s="249"/>
      <c r="DCL387" s="249"/>
      <c r="DCM387" s="249"/>
      <c r="DCN387" s="249"/>
      <c r="DCO387" s="249"/>
      <c r="DCP387" s="249"/>
      <c r="DCQ387" s="249"/>
      <c r="DCR387" s="249"/>
      <c r="DCS387" s="249"/>
      <c r="DCT387" s="249"/>
      <c r="DCU387" s="249"/>
      <c r="DCV387" s="249"/>
      <c r="DCW387" s="249"/>
      <c r="DCX387" s="249"/>
      <c r="DCY387" s="249"/>
      <c r="DCZ387" s="249"/>
      <c r="DDA387" s="249"/>
      <c r="DDB387" s="249"/>
      <c r="DDC387" s="249"/>
      <c r="DDD387" s="249"/>
      <c r="DDE387" s="249"/>
      <c r="DDF387" s="249"/>
      <c r="DDG387" s="249"/>
      <c r="DDH387" s="249"/>
      <c r="DDI387" s="249"/>
      <c r="DDJ387" s="249"/>
      <c r="DDK387" s="249"/>
      <c r="DDL387" s="249"/>
      <c r="DDM387" s="249"/>
      <c r="DDN387" s="249"/>
      <c r="DDO387" s="249"/>
      <c r="DDP387" s="249"/>
      <c r="DDQ387" s="249"/>
      <c r="DDR387" s="249"/>
      <c r="DDS387" s="249"/>
      <c r="DDT387" s="249"/>
      <c r="DDU387" s="249"/>
      <c r="DDV387" s="249"/>
      <c r="DDW387" s="249"/>
      <c r="DDX387" s="249"/>
      <c r="DDY387" s="249"/>
      <c r="DDZ387" s="249"/>
      <c r="DEA387" s="249"/>
      <c r="DEB387" s="249"/>
      <c r="DEC387" s="249"/>
      <c r="DED387" s="249"/>
      <c r="DEE387" s="249"/>
      <c r="DEF387" s="249"/>
      <c r="DEG387" s="249"/>
      <c r="DEH387" s="249"/>
      <c r="DEI387" s="249"/>
      <c r="DEJ387" s="249"/>
      <c r="DEK387" s="249"/>
      <c r="DEL387" s="249"/>
      <c r="DEM387" s="249"/>
      <c r="DEN387" s="249"/>
      <c r="DEO387" s="249"/>
      <c r="DEP387" s="249"/>
      <c r="DEQ387" s="249"/>
      <c r="DER387" s="249"/>
      <c r="DES387" s="249"/>
      <c r="DET387" s="249"/>
      <c r="DEU387" s="249"/>
      <c r="DEV387" s="249"/>
      <c r="DEW387" s="249"/>
      <c r="DEX387" s="249"/>
      <c r="DEY387" s="249"/>
      <c r="DEZ387" s="249"/>
      <c r="DFA387" s="249"/>
      <c r="DFB387" s="249"/>
      <c r="DFC387" s="249"/>
      <c r="DFD387" s="249"/>
      <c r="DFE387" s="249"/>
      <c r="DFF387" s="249"/>
      <c r="DFG387" s="249"/>
      <c r="DFH387" s="249"/>
      <c r="DFI387" s="249"/>
      <c r="DFJ387" s="249"/>
      <c r="DFK387" s="249"/>
      <c r="DFL387" s="249"/>
      <c r="DFM387" s="249"/>
      <c r="DFN387" s="249"/>
      <c r="DFO387" s="249"/>
      <c r="DFP387" s="249"/>
      <c r="DFQ387" s="249"/>
      <c r="DFR387" s="249"/>
      <c r="DFS387" s="249"/>
      <c r="DFT387" s="249"/>
      <c r="DFU387" s="249"/>
      <c r="DFV387" s="249"/>
      <c r="DFW387" s="249"/>
      <c r="DFX387" s="249"/>
      <c r="DFY387" s="249"/>
      <c r="DFZ387" s="249"/>
      <c r="DGA387" s="249"/>
      <c r="DGB387" s="249"/>
      <c r="DGC387" s="249"/>
      <c r="DGD387" s="249"/>
      <c r="DGE387" s="249"/>
      <c r="DGF387" s="249"/>
      <c r="DGG387" s="249"/>
      <c r="DGH387" s="249"/>
      <c r="DGI387" s="249"/>
      <c r="DGJ387" s="249"/>
      <c r="DGK387" s="249"/>
      <c r="DGL387" s="249"/>
      <c r="DGM387" s="249"/>
      <c r="DGN387" s="249"/>
      <c r="DGO387" s="249"/>
      <c r="DGP387" s="249"/>
      <c r="DGQ387" s="249"/>
      <c r="DGR387" s="249"/>
      <c r="DGS387" s="249"/>
      <c r="DGT387" s="249"/>
      <c r="DGU387" s="249"/>
      <c r="DGV387" s="249"/>
      <c r="DGW387" s="249"/>
      <c r="DGX387" s="249"/>
      <c r="DGY387" s="249"/>
      <c r="DGZ387" s="249"/>
      <c r="DHA387" s="249"/>
      <c r="DHB387" s="249"/>
      <c r="DHC387" s="249"/>
      <c r="DHD387" s="249"/>
      <c r="DHE387" s="249"/>
      <c r="DHF387" s="249"/>
      <c r="DHG387" s="249"/>
      <c r="DHH387" s="249"/>
      <c r="DHI387" s="249"/>
      <c r="DHJ387" s="249"/>
      <c r="DHK387" s="249"/>
      <c r="DHL387" s="249"/>
      <c r="DHM387" s="249"/>
      <c r="DHN387" s="249"/>
      <c r="DHO387" s="249"/>
      <c r="DHP387" s="249"/>
      <c r="DHQ387" s="249"/>
      <c r="DHR387" s="249"/>
      <c r="DHS387" s="249"/>
      <c r="DHT387" s="249"/>
      <c r="DHU387" s="249"/>
      <c r="DHV387" s="249"/>
      <c r="DHW387" s="249"/>
      <c r="DHX387" s="249"/>
      <c r="DHY387" s="249"/>
      <c r="DHZ387" s="249"/>
      <c r="DIA387" s="249"/>
      <c r="DIB387" s="249"/>
      <c r="DIC387" s="249"/>
      <c r="DID387" s="249"/>
      <c r="DIE387" s="249"/>
      <c r="DIF387" s="249"/>
      <c r="DIG387" s="249"/>
      <c r="DIH387" s="249"/>
      <c r="DII387" s="249"/>
      <c r="DIJ387" s="249"/>
      <c r="DIK387" s="249"/>
      <c r="DIL387" s="249"/>
      <c r="DIM387" s="249"/>
      <c r="DIN387" s="249"/>
      <c r="DIO387" s="249"/>
      <c r="DIP387" s="249"/>
      <c r="DIQ387" s="249"/>
      <c r="DIR387" s="249"/>
      <c r="DIS387" s="249"/>
      <c r="DIT387" s="249"/>
      <c r="DIU387" s="249"/>
      <c r="DIV387" s="249"/>
      <c r="DIW387" s="249"/>
      <c r="DIX387" s="249"/>
      <c r="DIY387" s="249"/>
      <c r="DIZ387" s="249"/>
      <c r="DJA387" s="249"/>
      <c r="DJB387" s="249"/>
      <c r="DJC387" s="249"/>
      <c r="DJD387" s="249"/>
      <c r="DJE387" s="249"/>
      <c r="DJF387" s="249"/>
      <c r="DJG387" s="249"/>
      <c r="DJH387" s="249"/>
      <c r="DJI387" s="249"/>
      <c r="DJJ387" s="249"/>
      <c r="DJK387" s="249"/>
      <c r="DJL387" s="249"/>
      <c r="DJM387" s="249"/>
      <c r="DJN387" s="249"/>
      <c r="DJO387" s="249"/>
      <c r="DJP387" s="249"/>
      <c r="DJQ387" s="249"/>
      <c r="DJR387" s="249"/>
      <c r="DJS387" s="249"/>
      <c r="DJT387" s="249"/>
      <c r="DJU387" s="249"/>
      <c r="DJV387" s="249"/>
      <c r="DJW387" s="249"/>
      <c r="DJX387" s="249"/>
      <c r="DJY387" s="249"/>
      <c r="DJZ387" s="249"/>
      <c r="DKA387" s="249"/>
      <c r="DKB387" s="249"/>
      <c r="DKC387" s="249"/>
      <c r="DKD387" s="249"/>
      <c r="DKE387" s="249"/>
      <c r="DKF387" s="249"/>
      <c r="DKG387" s="249"/>
      <c r="DKH387" s="249"/>
      <c r="DKI387" s="249"/>
      <c r="DKJ387" s="249"/>
      <c r="DKK387" s="249"/>
      <c r="DKL387" s="249"/>
      <c r="DKM387" s="249"/>
      <c r="DKN387" s="249"/>
      <c r="DKO387" s="249"/>
      <c r="DKP387" s="249"/>
      <c r="DKQ387" s="249"/>
      <c r="DKR387" s="249"/>
      <c r="DKS387" s="249"/>
      <c r="DKT387" s="249"/>
      <c r="DKU387" s="249"/>
      <c r="DKV387" s="249"/>
      <c r="DKW387" s="249"/>
      <c r="DKX387" s="249"/>
      <c r="DKY387" s="249"/>
      <c r="DKZ387" s="249"/>
      <c r="DLA387" s="249"/>
      <c r="DLB387" s="249"/>
      <c r="DLC387" s="249"/>
      <c r="DLD387" s="249"/>
      <c r="DLE387" s="249"/>
      <c r="DLF387" s="249"/>
      <c r="DLG387" s="249"/>
      <c r="DLH387" s="249"/>
      <c r="DLI387" s="249"/>
      <c r="DLJ387" s="249"/>
      <c r="DLK387" s="249"/>
      <c r="DLL387" s="249"/>
      <c r="DLM387" s="249"/>
      <c r="DLN387" s="249"/>
      <c r="DLO387" s="249"/>
      <c r="DLP387" s="249"/>
      <c r="DLQ387" s="249"/>
      <c r="DLR387" s="249"/>
      <c r="DLS387" s="249"/>
      <c r="DLT387" s="249"/>
      <c r="DLU387" s="249"/>
      <c r="DLV387" s="249"/>
      <c r="DLW387" s="249"/>
      <c r="DLX387" s="249"/>
      <c r="DLY387" s="249"/>
      <c r="DLZ387" s="249"/>
      <c r="DMA387" s="249"/>
      <c r="DMB387" s="249"/>
      <c r="DMC387" s="249"/>
      <c r="DMD387" s="249"/>
      <c r="DME387" s="249"/>
      <c r="DMF387" s="249"/>
      <c r="DMG387" s="249"/>
      <c r="DMH387" s="249"/>
      <c r="DMI387" s="249"/>
      <c r="DMJ387" s="249"/>
      <c r="DMK387" s="249"/>
      <c r="DML387" s="249"/>
      <c r="DMM387" s="249"/>
      <c r="DMN387" s="249"/>
      <c r="DMO387" s="249"/>
      <c r="DMP387" s="249"/>
      <c r="DMQ387" s="249"/>
      <c r="DMR387" s="249"/>
      <c r="DMS387" s="249"/>
      <c r="DMT387" s="249"/>
      <c r="DMU387" s="249"/>
      <c r="DMV387" s="249"/>
      <c r="DMW387" s="249"/>
      <c r="DMX387" s="249"/>
      <c r="DMY387" s="249"/>
      <c r="DMZ387" s="249"/>
      <c r="DNA387" s="249"/>
      <c r="DNB387" s="249"/>
      <c r="DNC387" s="249"/>
      <c r="DND387" s="249"/>
      <c r="DNE387" s="249"/>
      <c r="DNF387" s="249"/>
      <c r="DNG387" s="249"/>
      <c r="DNH387" s="249"/>
      <c r="DNI387" s="249"/>
      <c r="DNJ387" s="249"/>
      <c r="DNK387" s="249"/>
      <c r="DNL387" s="249"/>
      <c r="DNM387" s="249"/>
      <c r="DNN387" s="249"/>
      <c r="DNO387" s="249"/>
      <c r="DNP387" s="249"/>
      <c r="DNQ387" s="249"/>
      <c r="DNR387" s="249"/>
      <c r="DNS387" s="249"/>
      <c r="DNT387" s="249"/>
      <c r="DNU387" s="249"/>
      <c r="DNV387" s="249"/>
      <c r="DNW387" s="249"/>
      <c r="DNX387" s="249"/>
      <c r="DNY387" s="249"/>
      <c r="DNZ387" s="249"/>
      <c r="DOA387" s="249"/>
      <c r="DOB387" s="249"/>
      <c r="DOC387" s="249"/>
      <c r="DOD387" s="249"/>
      <c r="DOE387" s="249"/>
      <c r="DOF387" s="249"/>
      <c r="DOG387" s="249"/>
      <c r="DOH387" s="249"/>
      <c r="DOI387" s="249"/>
      <c r="DOJ387" s="249"/>
      <c r="DOK387" s="249"/>
      <c r="DOL387" s="249"/>
      <c r="DOM387" s="249"/>
      <c r="DON387" s="249"/>
      <c r="DOO387" s="249"/>
      <c r="DOP387" s="249"/>
      <c r="DOQ387" s="249"/>
      <c r="DOR387" s="249"/>
      <c r="DOS387" s="249"/>
      <c r="DOT387" s="249"/>
      <c r="DOU387" s="249"/>
      <c r="DOV387" s="249"/>
      <c r="DOW387" s="249"/>
      <c r="DOX387" s="249"/>
      <c r="DOY387" s="249"/>
      <c r="DOZ387" s="249"/>
      <c r="DPA387" s="249"/>
      <c r="DPB387" s="249"/>
      <c r="DPC387" s="249"/>
      <c r="DPD387" s="249"/>
      <c r="DPE387" s="249"/>
      <c r="DPF387" s="249"/>
      <c r="DPG387" s="249"/>
      <c r="DPH387" s="249"/>
      <c r="DPI387" s="249"/>
      <c r="DPJ387" s="249"/>
      <c r="DPK387" s="249"/>
      <c r="DPL387" s="249"/>
      <c r="DPM387" s="249"/>
      <c r="DPN387" s="249"/>
      <c r="DPO387" s="249"/>
      <c r="DPP387" s="249"/>
      <c r="DPQ387" s="249"/>
      <c r="DPR387" s="249"/>
      <c r="DPS387" s="249"/>
      <c r="DPT387" s="249"/>
      <c r="DPU387" s="249"/>
      <c r="DPV387" s="249"/>
      <c r="DPW387" s="249"/>
      <c r="DPX387" s="249"/>
      <c r="DPY387" s="249"/>
      <c r="DPZ387" s="249"/>
      <c r="DQA387" s="249"/>
      <c r="DQB387" s="249"/>
      <c r="DQC387" s="249"/>
      <c r="DQD387" s="249"/>
      <c r="DQE387" s="249"/>
      <c r="DQF387" s="249"/>
      <c r="DQG387" s="249"/>
      <c r="DQH387" s="249"/>
      <c r="DQI387" s="249"/>
      <c r="DQJ387" s="249"/>
      <c r="DQK387" s="249"/>
      <c r="DQL387" s="249"/>
      <c r="DQM387" s="249"/>
      <c r="DQN387" s="249"/>
      <c r="DQO387" s="249"/>
      <c r="DQP387" s="249"/>
      <c r="DQQ387" s="249"/>
      <c r="DQR387" s="249"/>
      <c r="DQS387" s="249"/>
      <c r="DQT387" s="249"/>
      <c r="DQU387" s="249"/>
      <c r="DQV387" s="249"/>
      <c r="DQW387" s="249"/>
      <c r="DQX387" s="249"/>
      <c r="DQY387" s="249"/>
      <c r="DQZ387" s="249"/>
      <c r="DRA387" s="249"/>
      <c r="DRB387" s="249"/>
      <c r="DRC387" s="249"/>
      <c r="DRD387" s="249"/>
      <c r="DRE387" s="249"/>
      <c r="DRF387" s="249"/>
      <c r="DRG387" s="249"/>
      <c r="DRH387" s="249"/>
      <c r="DRI387" s="249"/>
      <c r="DRJ387" s="249"/>
      <c r="DRK387" s="249"/>
      <c r="DRL387" s="249"/>
      <c r="DRM387" s="249"/>
      <c r="DRN387" s="249"/>
      <c r="DRO387" s="249"/>
      <c r="DRP387" s="249"/>
      <c r="DRQ387" s="249"/>
      <c r="DRR387" s="249"/>
      <c r="DRS387" s="249"/>
      <c r="DRT387" s="249"/>
      <c r="DRU387" s="249"/>
      <c r="DRV387" s="249"/>
      <c r="DRW387" s="249"/>
      <c r="DRX387" s="249"/>
      <c r="DRY387" s="249"/>
      <c r="DRZ387" s="249"/>
      <c r="DSA387" s="249"/>
      <c r="DSB387" s="249"/>
      <c r="DSC387" s="249"/>
      <c r="DSD387" s="249"/>
      <c r="DSE387" s="249"/>
      <c r="DSF387" s="249"/>
      <c r="DSG387" s="249"/>
      <c r="DSH387" s="249"/>
      <c r="DSI387" s="249"/>
      <c r="DSJ387" s="249"/>
      <c r="DSK387" s="249"/>
      <c r="DSL387" s="249"/>
      <c r="DSM387" s="249"/>
      <c r="DSN387" s="249"/>
      <c r="DSO387" s="249"/>
      <c r="DSP387" s="249"/>
      <c r="DSQ387" s="249"/>
      <c r="DSR387" s="249"/>
      <c r="DSS387" s="249"/>
      <c r="DST387" s="249"/>
      <c r="DSU387" s="249"/>
      <c r="DSV387" s="249"/>
      <c r="DSW387" s="249"/>
      <c r="DSX387" s="249"/>
      <c r="DSY387" s="249"/>
      <c r="DSZ387" s="249"/>
      <c r="DTA387" s="249"/>
      <c r="DTB387" s="249"/>
      <c r="DTC387" s="249"/>
      <c r="DTD387" s="249"/>
      <c r="DTE387" s="249"/>
      <c r="DTF387" s="249"/>
      <c r="DTG387" s="249"/>
      <c r="DTH387" s="249"/>
      <c r="DTI387" s="249"/>
      <c r="DTJ387" s="249"/>
      <c r="DTK387" s="249"/>
      <c r="DTL387" s="249"/>
      <c r="DTM387" s="249"/>
      <c r="DTN387" s="249"/>
      <c r="DTO387" s="249"/>
      <c r="DTP387" s="249"/>
      <c r="DTQ387" s="249"/>
      <c r="DTR387" s="249"/>
      <c r="DTS387" s="249"/>
      <c r="DTT387" s="249"/>
      <c r="DTU387" s="249"/>
      <c r="DTV387" s="249"/>
      <c r="DTW387" s="249"/>
      <c r="DTX387" s="249"/>
      <c r="DTY387" s="249"/>
      <c r="DTZ387" s="249"/>
      <c r="DUA387" s="249"/>
      <c r="DUB387" s="249"/>
      <c r="DUC387" s="249"/>
      <c r="DUD387" s="249"/>
      <c r="DUE387" s="249"/>
      <c r="DUF387" s="249"/>
      <c r="DUG387" s="249"/>
      <c r="DUH387" s="249"/>
      <c r="DUI387" s="249"/>
      <c r="DUJ387" s="249"/>
      <c r="DUK387" s="249"/>
      <c r="DUL387" s="249"/>
      <c r="DUM387" s="249"/>
      <c r="DUN387" s="249"/>
      <c r="DUO387" s="249"/>
      <c r="DUP387" s="249"/>
      <c r="DUQ387" s="249"/>
      <c r="DUR387" s="249"/>
      <c r="DUS387" s="249"/>
      <c r="DUT387" s="249"/>
      <c r="DUU387" s="249"/>
      <c r="DUV387" s="249"/>
      <c r="DUW387" s="249"/>
      <c r="DUX387" s="249"/>
      <c r="DUY387" s="249"/>
      <c r="DUZ387" s="249"/>
      <c r="DVA387" s="249"/>
      <c r="DVB387" s="249"/>
      <c r="DVC387" s="249"/>
      <c r="DVD387" s="249"/>
      <c r="DVE387" s="249"/>
      <c r="DVF387" s="249"/>
      <c r="DVG387" s="249"/>
      <c r="DVH387" s="249"/>
      <c r="DVI387" s="249"/>
      <c r="DVJ387" s="249"/>
      <c r="DVK387" s="249"/>
      <c r="DVL387" s="249"/>
      <c r="DVM387" s="249"/>
      <c r="DVN387" s="249"/>
      <c r="DVO387" s="249"/>
      <c r="DVP387" s="249"/>
      <c r="DVQ387" s="249"/>
      <c r="DVR387" s="249"/>
      <c r="DVS387" s="249"/>
      <c r="DVT387" s="249"/>
      <c r="DVU387" s="249"/>
      <c r="DVV387" s="249"/>
      <c r="DVW387" s="249"/>
      <c r="DVX387" s="249"/>
      <c r="DVY387" s="249"/>
      <c r="DVZ387" s="249"/>
      <c r="DWA387" s="249"/>
      <c r="DWB387" s="249"/>
      <c r="DWC387" s="249"/>
      <c r="DWD387" s="249"/>
      <c r="DWE387" s="249"/>
      <c r="DWF387" s="249"/>
      <c r="DWG387" s="249"/>
      <c r="DWH387" s="249"/>
      <c r="DWI387" s="249"/>
      <c r="DWJ387" s="249"/>
      <c r="DWK387" s="249"/>
      <c r="DWL387" s="249"/>
      <c r="DWM387" s="249"/>
      <c r="DWN387" s="249"/>
      <c r="DWO387" s="249"/>
      <c r="DWP387" s="249"/>
      <c r="DWQ387" s="249"/>
      <c r="DWR387" s="249"/>
      <c r="DWS387" s="249"/>
      <c r="DWT387" s="249"/>
      <c r="DWU387" s="249"/>
      <c r="DWV387" s="249"/>
      <c r="DWW387" s="249"/>
      <c r="DWX387" s="249"/>
      <c r="DWY387" s="249"/>
      <c r="DWZ387" s="249"/>
      <c r="DXA387" s="249"/>
      <c r="DXB387" s="249"/>
      <c r="DXC387" s="249"/>
      <c r="DXD387" s="249"/>
      <c r="DXE387" s="249"/>
      <c r="DXF387" s="249"/>
      <c r="DXG387" s="249"/>
      <c r="DXH387" s="249"/>
      <c r="DXI387" s="249"/>
      <c r="DXJ387" s="249"/>
      <c r="DXK387" s="249"/>
      <c r="DXL387" s="249"/>
      <c r="DXM387" s="249"/>
      <c r="DXN387" s="249"/>
      <c r="DXO387" s="249"/>
      <c r="DXP387" s="249"/>
      <c r="DXQ387" s="249"/>
      <c r="DXR387" s="249"/>
      <c r="DXS387" s="249"/>
      <c r="DXT387" s="249"/>
      <c r="DXU387" s="249"/>
      <c r="DXV387" s="249"/>
      <c r="DXW387" s="249"/>
      <c r="DXX387" s="249"/>
      <c r="DXY387" s="249"/>
      <c r="DXZ387" s="249"/>
      <c r="DYA387" s="249"/>
      <c r="DYB387" s="249"/>
      <c r="DYC387" s="249"/>
      <c r="DYD387" s="249"/>
      <c r="DYE387" s="249"/>
      <c r="DYF387" s="249"/>
      <c r="DYG387" s="249"/>
      <c r="DYH387" s="249"/>
      <c r="DYI387" s="249"/>
      <c r="DYJ387" s="249"/>
      <c r="DYK387" s="249"/>
      <c r="DYL387" s="249"/>
      <c r="DYM387" s="249"/>
      <c r="DYN387" s="249"/>
      <c r="DYO387" s="249"/>
      <c r="DYP387" s="249"/>
      <c r="DYQ387" s="249"/>
      <c r="DYR387" s="249"/>
      <c r="DYS387" s="249"/>
      <c r="DYT387" s="249"/>
      <c r="DYU387" s="249"/>
      <c r="DYV387" s="249"/>
      <c r="DYW387" s="249"/>
      <c r="DYX387" s="249"/>
      <c r="DYY387" s="249"/>
      <c r="DYZ387" s="249"/>
      <c r="DZA387" s="249"/>
      <c r="DZB387" s="249"/>
      <c r="DZC387" s="249"/>
      <c r="DZD387" s="249"/>
      <c r="DZE387" s="249"/>
      <c r="DZF387" s="249"/>
      <c r="DZG387" s="249"/>
      <c r="DZH387" s="249"/>
      <c r="DZI387" s="249"/>
      <c r="DZJ387" s="249"/>
      <c r="DZK387" s="249"/>
      <c r="DZL387" s="249"/>
      <c r="DZM387" s="249"/>
      <c r="DZN387" s="249"/>
      <c r="DZO387" s="249"/>
      <c r="DZP387" s="249"/>
      <c r="DZQ387" s="249"/>
      <c r="DZR387" s="249"/>
      <c r="DZS387" s="249"/>
      <c r="DZT387" s="249"/>
      <c r="DZU387" s="249"/>
      <c r="DZV387" s="249"/>
      <c r="DZW387" s="249"/>
      <c r="DZX387" s="249"/>
      <c r="DZY387" s="249"/>
      <c r="DZZ387" s="249"/>
      <c r="EAA387" s="249"/>
      <c r="EAB387" s="249"/>
      <c r="EAC387" s="249"/>
      <c r="EAD387" s="249"/>
      <c r="EAE387" s="249"/>
      <c r="EAF387" s="249"/>
      <c r="EAG387" s="249"/>
      <c r="EAH387" s="249"/>
      <c r="EAI387" s="249"/>
      <c r="EAJ387" s="249"/>
      <c r="EAK387" s="249"/>
      <c r="EAL387" s="249"/>
      <c r="EAM387" s="249"/>
      <c r="EAN387" s="249"/>
      <c r="EAO387" s="249"/>
      <c r="EAP387" s="249"/>
      <c r="EAQ387" s="249"/>
      <c r="EAR387" s="249"/>
      <c r="EAS387" s="249"/>
      <c r="EAT387" s="249"/>
      <c r="EAU387" s="249"/>
      <c r="EAV387" s="249"/>
      <c r="EAW387" s="249"/>
      <c r="EAX387" s="249"/>
      <c r="EAY387" s="249"/>
      <c r="EAZ387" s="249"/>
      <c r="EBA387" s="249"/>
      <c r="EBB387" s="249"/>
      <c r="EBC387" s="249"/>
      <c r="EBD387" s="249"/>
      <c r="EBE387" s="249"/>
      <c r="EBF387" s="249"/>
      <c r="EBG387" s="249"/>
      <c r="EBH387" s="249"/>
      <c r="EBI387" s="249"/>
      <c r="EBJ387" s="249"/>
      <c r="EBK387" s="249"/>
      <c r="EBL387" s="249"/>
      <c r="EBM387" s="249"/>
      <c r="EBN387" s="249"/>
      <c r="EBO387" s="249"/>
      <c r="EBP387" s="249"/>
      <c r="EBQ387" s="249"/>
      <c r="EBR387" s="249"/>
      <c r="EBS387" s="249"/>
      <c r="EBT387" s="249"/>
      <c r="EBU387" s="249"/>
      <c r="EBV387" s="249"/>
      <c r="EBW387" s="249"/>
      <c r="EBX387" s="249"/>
      <c r="EBY387" s="249"/>
      <c r="EBZ387" s="249"/>
      <c r="ECA387" s="249"/>
      <c r="ECB387" s="249"/>
      <c r="ECC387" s="249"/>
      <c r="ECD387" s="249"/>
      <c r="ECE387" s="249"/>
      <c r="ECF387" s="249"/>
      <c r="ECG387" s="249"/>
      <c r="ECH387" s="249"/>
      <c r="ECI387" s="249"/>
      <c r="ECJ387" s="249"/>
      <c r="ECK387" s="249"/>
      <c r="ECL387" s="249"/>
      <c r="ECM387" s="249"/>
      <c r="ECN387" s="249"/>
      <c r="ECO387" s="249"/>
      <c r="ECP387" s="249"/>
      <c r="ECQ387" s="249"/>
      <c r="ECR387" s="249"/>
      <c r="ECS387" s="249"/>
      <c r="ECT387" s="249"/>
      <c r="ECU387" s="249"/>
      <c r="ECV387" s="249"/>
      <c r="ECW387" s="249"/>
      <c r="ECX387" s="249"/>
      <c r="ECY387" s="249"/>
      <c r="ECZ387" s="249"/>
      <c r="EDA387" s="249"/>
      <c r="EDB387" s="249"/>
      <c r="EDC387" s="249"/>
      <c r="EDD387" s="249"/>
      <c r="EDE387" s="249"/>
      <c r="EDF387" s="249"/>
      <c r="EDG387" s="249"/>
      <c r="EDH387" s="249"/>
      <c r="EDI387" s="249"/>
      <c r="EDJ387" s="249"/>
      <c r="EDK387" s="249"/>
      <c r="EDL387" s="249"/>
      <c r="EDM387" s="249"/>
      <c r="EDN387" s="249"/>
      <c r="EDO387" s="249"/>
      <c r="EDP387" s="249"/>
      <c r="EDQ387" s="249"/>
      <c r="EDR387" s="249"/>
      <c r="EDS387" s="249"/>
      <c r="EDT387" s="249"/>
      <c r="EDU387" s="249"/>
      <c r="EDV387" s="249"/>
      <c r="EDW387" s="249"/>
      <c r="EDX387" s="249"/>
      <c r="EDY387" s="249"/>
      <c r="EDZ387" s="249"/>
      <c r="EEA387" s="249"/>
      <c r="EEB387" s="249"/>
      <c r="EEC387" s="249"/>
      <c r="EED387" s="249"/>
      <c r="EEE387" s="249"/>
      <c r="EEF387" s="249"/>
      <c r="EEG387" s="249"/>
      <c r="EEH387" s="249"/>
      <c r="EEI387" s="249"/>
      <c r="EEJ387" s="249"/>
      <c r="EEK387" s="249"/>
      <c r="EEL387" s="249"/>
      <c r="EEM387" s="249"/>
      <c r="EEN387" s="249"/>
      <c r="EEO387" s="249"/>
      <c r="EEP387" s="249"/>
      <c r="EEQ387" s="249"/>
      <c r="EER387" s="249"/>
      <c r="EES387" s="249"/>
      <c r="EET387" s="249"/>
      <c r="EEU387" s="249"/>
      <c r="EEV387" s="249"/>
      <c r="EEW387" s="249"/>
      <c r="EEX387" s="249"/>
      <c r="EEY387" s="249"/>
      <c r="EEZ387" s="249"/>
      <c r="EFA387" s="249"/>
      <c r="EFB387" s="249"/>
      <c r="EFC387" s="249"/>
      <c r="EFD387" s="249"/>
      <c r="EFE387" s="249"/>
      <c r="EFF387" s="249"/>
      <c r="EFG387" s="249"/>
      <c r="EFH387" s="249"/>
      <c r="EFI387" s="249"/>
      <c r="EFJ387" s="249"/>
      <c r="EFK387" s="249"/>
      <c r="EFL387" s="249"/>
      <c r="EFM387" s="249"/>
      <c r="EFN387" s="249"/>
      <c r="EFO387" s="249"/>
      <c r="EFP387" s="249"/>
      <c r="EFQ387" s="249"/>
      <c r="EFR387" s="249"/>
      <c r="EFS387" s="249"/>
      <c r="EFT387" s="249"/>
      <c r="EFU387" s="249"/>
      <c r="EFV387" s="249"/>
      <c r="EFW387" s="249"/>
      <c r="EFX387" s="249"/>
      <c r="EFY387" s="249"/>
      <c r="EFZ387" s="249"/>
      <c r="EGA387" s="249"/>
      <c r="EGB387" s="249"/>
      <c r="EGC387" s="249"/>
      <c r="EGD387" s="249"/>
      <c r="EGE387" s="249"/>
      <c r="EGF387" s="249"/>
      <c r="EGG387" s="249"/>
      <c r="EGH387" s="249"/>
      <c r="EGI387" s="249"/>
      <c r="EGJ387" s="249"/>
      <c r="EGK387" s="249"/>
      <c r="EGL387" s="249"/>
      <c r="EGM387" s="249"/>
      <c r="EGN387" s="249"/>
      <c r="EGO387" s="249"/>
      <c r="EGP387" s="249"/>
      <c r="EGQ387" s="249"/>
      <c r="EGR387" s="249"/>
      <c r="EGS387" s="249"/>
      <c r="EGT387" s="249"/>
      <c r="EGU387" s="249"/>
      <c r="EGV387" s="249"/>
      <c r="EGW387" s="249"/>
      <c r="EGX387" s="249"/>
      <c r="EGY387" s="249"/>
      <c r="EGZ387" s="249"/>
      <c r="EHA387" s="249"/>
      <c r="EHB387" s="249"/>
      <c r="EHC387" s="249"/>
      <c r="EHD387" s="249"/>
      <c r="EHE387" s="249"/>
      <c r="EHF387" s="249"/>
      <c r="EHG387" s="249"/>
      <c r="EHH387" s="249"/>
      <c r="EHI387" s="249"/>
      <c r="EHJ387" s="249"/>
      <c r="EHK387" s="249"/>
      <c r="EHL387" s="249"/>
      <c r="EHM387" s="249"/>
      <c r="EHN387" s="249"/>
      <c r="EHO387" s="249"/>
      <c r="EHP387" s="249"/>
      <c r="EHQ387" s="249"/>
      <c r="EHR387" s="249"/>
      <c r="EHS387" s="249"/>
      <c r="EHT387" s="249"/>
      <c r="EHU387" s="249"/>
      <c r="EHV387" s="249"/>
      <c r="EHW387" s="249"/>
      <c r="EHX387" s="249"/>
      <c r="EHY387" s="249"/>
      <c r="EHZ387" s="249"/>
      <c r="EIA387" s="249"/>
      <c r="EIB387" s="249"/>
      <c r="EIC387" s="249"/>
      <c r="EID387" s="249"/>
      <c r="EIE387" s="249"/>
      <c r="EIF387" s="249"/>
      <c r="EIG387" s="249"/>
      <c r="EIH387" s="249"/>
      <c r="EII387" s="249"/>
      <c r="EIJ387" s="249"/>
      <c r="EIK387" s="249"/>
      <c r="EIL387" s="249"/>
      <c r="EIM387" s="249"/>
      <c r="EIN387" s="249"/>
      <c r="EIO387" s="249"/>
      <c r="EIP387" s="249"/>
      <c r="EIQ387" s="249"/>
      <c r="EIR387" s="249"/>
      <c r="EIS387" s="249"/>
      <c r="EIT387" s="249"/>
      <c r="EIU387" s="249"/>
      <c r="EIV387" s="249"/>
      <c r="EIW387" s="249"/>
      <c r="EIX387" s="249"/>
      <c r="EIY387" s="249"/>
      <c r="EIZ387" s="249"/>
      <c r="EJA387" s="249"/>
      <c r="EJB387" s="249"/>
      <c r="EJC387" s="249"/>
      <c r="EJD387" s="249"/>
      <c r="EJE387" s="249"/>
      <c r="EJF387" s="249"/>
      <c r="EJG387" s="249"/>
      <c r="EJH387" s="249"/>
      <c r="EJI387" s="249"/>
      <c r="EJJ387" s="249"/>
      <c r="EJK387" s="249"/>
      <c r="EJL387" s="249"/>
      <c r="EJM387" s="249"/>
      <c r="EJN387" s="249"/>
      <c r="EJO387" s="249"/>
      <c r="EJP387" s="249"/>
      <c r="EJQ387" s="249"/>
      <c r="EJR387" s="249"/>
      <c r="EJS387" s="249"/>
      <c r="EJT387" s="249"/>
      <c r="EJU387" s="249"/>
      <c r="EJV387" s="249"/>
      <c r="EJW387" s="249"/>
      <c r="EJX387" s="249"/>
      <c r="EJY387" s="249"/>
      <c r="EJZ387" s="249"/>
      <c r="EKA387" s="249"/>
      <c r="EKB387" s="249"/>
      <c r="EKC387" s="249"/>
      <c r="EKD387" s="249"/>
      <c r="EKE387" s="249"/>
      <c r="EKF387" s="249"/>
      <c r="EKG387" s="249"/>
      <c r="EKH387" s="249"/>
      <c r="EKI387" s="249"/>
      <c r="EKJ387" s="249"/>
      <c r="EKK387" s="249"/>
      <c r="EKL387" s="249"/>
      <c r="EKM387" s="249"/>
      <c r="EKN387" s="249"/>
      <c r="EKO387" s="249"/>
      <c r="EKP387" s="249"/>
      <c r="EKQ387" s="249"/>
      <c r="EKR387" s="249"/>
      <c r="EKS387" s="249"/>
      <c r="EKT387" s="249"/>
      <c r="EKU387" s="249"/>
      <c r="EKV387" s="249"/>
      <c r="EKW387" s="249"/>
      <c r="EKX387" s="249"/>
      <c r="EKY387" s="249"/>
      <c r="EKZ387" s="249"/>
      <c r="ELA387" s="249"/>
      <c r="ELB387" s="249"/>
      <c r="ELC387" s="249"/>
      <c r="ELD387" s="249"/>
      <c r="ELE387" s="249"/>
      <c r="ELF387" s="249"/>
      <c r="ELG387" s="249"/>
      <c r="ELH387" s="249"/>
      <c r="ELI387" s="249"/>
      <c r="ELJ387" s="249"/>
      <c r="ELK387" s="249"/>
      <c r="ELL387" s="249"/>
      <c r="ELM387" s="249"/>
      <c r="ELN387" s="249"/>
      <c r="ELO387" s="249"/>
      <c r="ELP387" s="249"/>
      <c r="ELQ387" s="249"/>
      <c r="ELR387" s="249"/>
      <c r="ELS387" s="249"/>
      <c r="ELT387" s="249"/>
      <c r="ELU387" s="249"/>
      <c r="ELV387" s="249"/>
      <c r="ELW387" s="249"/>
      <c r="ELX387" s="249"/>
      <c r="ELY387" s="249"/>
      <c r="ELZ387" s="249"/>
      <c r="EMA387" s="249"/>
      <c r="EMB387" s="249"/>
      <c r="EMC387" s="249"/>
      <c r="EMD387" s="249"/>
      <c r="EME387" s="249"/>
      <c r="EMF387" s="249"/>
      <c r="EMG387" s="249"/>
      <c r="EMH387" s="249"/>
      <c r="EMI387" s="249"/>
      <c r="EMJ387" s="249"/>
      <c r="EMK387" s="249"/>
      <c r="EML387" s="249"/>
      <c r="EMM387" s="249"/>
      <c r="EMN387" s="249"/>
      <c r="EMO387" s="249"/>
      <c r="EMP387" s="249"/>
      <c r="EMQ387" s="249"/>
      <c r="EMR387" s="249"/>
      <c r="EMS387" s="249"/>
      <c r="EMT387" s="249"/>
      <c r="EMU387" s="249"/>
      <c r="EMV387" s="249"/>
      <c r="EMW387" s="249"/>
      <c r="EMX387" s="249"/>
      <c r="EMY387" s="249"/>
      <c r="EMZ387" s="249"/>
      <c r="ENA387" s="249"/>
      <c r="ENB387" s="249"/>
      <c r="ENC387" s="249"/>
      <c r="END387" s="249"/>
      <c r="ENE387" s="249"/>
      <c r="ENF387" s="249"/>
      <c r="ENG387" s="249"/>
      <c r="ENH387" s="249"/>
      <c r="ENI387" s="249"/>
      <c r="ENJ387" s="249"/>
      <c r="ENK387" s="249"/>
      <c r="ENL387" s="249"/>
      <c r="ENM387" s="249"/>
      <c r="ENN387" s="249"/>
      <c r="ENO387" s="249"/>
      <c r="ENP387" s="249"/>
      <c r="ENQ387" s="249"/>
      <c r="ENR387" s="249"/>
      <c r="ENS387" s="249"/>
      <c r="ENT387" s="249"/>
      <c r="ENU387" s="249"/>
      <c r="ENV387" s="249"/>
      <c r="ENW387" s="249"/>
      <c r="ENX387" s="249"/>
      <c r="ENY387" s="249"/>
      <c r="ENZ387" s="249"/>
      <c r="EOA387" s="249"/>
      <c r="EOB387" s="249"/>
      <c r="EOC387" s="249"/>
      <c r="EOD387" s="249"/>
      <c r="EOE387" s="249"/>
      <c r="EOF387" s="249"/>
      <c r="EOG387" s="249"/>
      <c r="EOH387" s="249"/>
      <c r="EOI387" s="249"/>
      <c r="EOJ387" s="249"/>
      <c r="EOK387" s="249"/>
      <c r="EOL387" s="249"/>
      <c r="EOM387" s="249"/>
      <c r="EON387" s="249"/>
      <c r="EOO387" s="249"/>
      <c r="EOP387" s="249"/>
      <c r="EOQ387" s="249"/>
      <c r="EOR387" s="249"/>
      <c r="EOS387" s="249"/>
      <c r="EOT387" s="249"/>
      <c r="EOU387" s="249"/>
      <c r="EOV387" s="249"/>
      <c r="EOW387" s="249"/>
      <c r="EOX387" s="249"/>
      <c r="EOY387" s="249"/>
      <c r="EOZ387" s="249"/>
      <c r="EPA387" s="249"/>
      <c r="EPB387" s="249"/>
      <c r="EPC387" s="249"/>
      <c r="EPD387" s="249"/>
      <c r="EPE387" s="249"/>
      <c r="EPF387" s="249"/>
      <c r="EPG387" s="249"/>
      <c r="EPH387" s="249"/>
      <c r="EPI387" s="249"/>
      <c r="EPJ387" s="249"/>
      <c r="EPK387" s="249"/>
      <c r="EPL387" s="249"/>
      <c r="EPM387" s="249"/>
      <c r="EPN387" s="249"/>
      <c r="EPO387" s="249"/>
      <c r="EPP387" s="249"/>
      <c r="EPQ387" s="249"/>
      <c r="EPR387" s="249"/>
      <c r="EPS387" s="249"/>
      <c r="EPT387" s="249"/>
      <c r="EPU387" s="249"/>
      <c r="EPV387" s="249"/>
      <c r="EPW387" s="249"/>
      <c r="EPX387" s="249"/>
      <c r="EPY387" s="249"/>
      <c r="EPZ387" s="249"/>
      <c r="EQA387" s="249"/>
      <c r="EQB387" s="249"/>
      <c r="EQC387" s="249"/>
      <c r="EQD387" s="249"/>
      <c r="EQE387" s="249"/>
      <c r="EQF387" s="249"/>
      <c r="EQG387" s="249"/>
      <c r="EQH387" s="249"/>
      <c r="EQI387" s="249"/>
      <c r="EQJ387" s="249"/>
      <c r="EQK387" s="249"/>
      <c r="EQL387" s="249"/>
      <c r="EQM387" s="249"/>
      <c r="EQN387" s="249"/>
      <c r="EQO387" s="249"/>
      <c r="EQP387" s="249"/>
      <c r="EQQ387" s="249"/>
      <c r="EQR387" s="249"/>
      <c r="EQS387" s="249"/>
      <c r="EQT387" s="249"/>
      <c r="EQU387" s="249"/>
      <c r="EQV387" s="249"/>
      <c r="EQW387" s="249"/>
      <c r="EQX387" s="249"/>
      <c r="EQY387" s="249"/>
      <c r="EQZ387" s="249"/>
      <c r="ERA387" s="249"/>
      <c r="ERB387" s="249"/>
      <c r="ERC387" s="249"/>
      <c r="ERD387" s="249"/>
      <c r="ERE387" s="249"/>
      <c r="ERF387" s="249"/>
      <c r="ERG387" s="249"/>
      <c r="ERH387" s="249"/>
      <c r="ERI387" s="249"/>
      <c r="ERJ387" s="249"/>
      <c r="ERK387" s="249"/>
      <c r="ERL387" s="249"/>
      <c r="ERM387" s="249"/>
      <c r="ERN387" s="249"/>
      <c r="ERO387" s="249"/>
      <c r="ERP387" s="249"/>
      <c r="ERQ387" s="249"/>
      <c r="ERR387" s="249"/>
      <c r="ERS387" s="249"/>
      <c r="ERT387" s="249"/>
      <c r="ERU387" s="249"/>
      <c r="ERV387" s="249"/>
      <c r="ERW387" s="249"/>
      <c r="ERX387" s="249"/>
      <c r="ERY387" s="249"/>
      <c r="ERZ387" s="249"/>
      <c r="ESA387" s="249"/>
      <c r="ESB387" s="249"/>
      <c r="ESC387" s="249"/>
      <c r="ESD387" s="249"/>
      <c r="ESE387" s="249"/>
      <c r="ESF387" s="249"/>
      <c r="ESG387" s="249"/>
      <c r="ESH387" s="249"/>
      <c r="ESI387" s="249"/>
      <c r="ESJ387" s="249"/>
      <c r="ESK387" s="249"/>
      <c r="ESL387" s="249"/>
      <c r="ESM387" s="249"/>
      <c r="ESN387" s="249"/>
      <c r="ESO387" s="249"/>
      <c r="ESP387" s="249"/>
      <c r="ESQ387" s="249"/>
      <c r="ESR387" s="249"/>
      <c r="ESS387" s="249"/>
      <c r="EST387" s="249"/>
      <c r="ESU387" s="249"/>
      <c r="ESV387" s="249"/>
      <c r="ESW387" s="249"/>
      <c r="ESX387" s="249"/>
      <c r="ESY387" s="249"/>
      <c r="ESZ387" s="249"/>
      <c r="ETA387" s="249"/>
      <c r="ETB387" s="249"/>
      <c r="ETC387" s="249"/>
      <c r="ETD387" s="249"/>
      <c r="ETE387" s="249"/>
      <c r="ETF387" s="249"/>
      <c r="ETG387" s="249"/>
      <c r="ETH387" s="249"/>
      <c r="ETI387" s="249"/>
      <c r="ETJ387" s="249"/>
      <c r="ETK387" s="249"/>
      <c r="ETL387" s="249"/>
      <c r="ETM387" s="249"/>
      <c r="ETN387" s="249"/>
      <c r="ETO387" s="249"/>
      <c r="ETP387" s="249"/>
      <c r="ETQ387" s="249"/>
      <c r="ETR387" s="249"/>
      <c r="ETS387" s="249"/>
      <c r="ETT387" s="249"/>
      <c r="ETU387" s="249"/>
      <c r="ETV387" s="249"/>
      <c r="ETW387" s="249"/>
      <c r="ETX387" s="249"/>
      <c r="ETY387" s="249"/>
      <c r="ETZ387" s="249"/>
      <c r="EUA387" s="249"/>
      <c r="EUB387" s="249"/>
      <c r="EUC387" s="249"/>
      <c r="EUD387" s="249"/>
      <c r="EUE387" s="249"/>
      <c r="EUF387" s="249"/>
      <c r="EUG387" s="249"/>
      <c r="EUH387" s="249"/>
      <c r="EUI387" s="249"/>
      <c r="EUJ387" s="249"/>
      <c r="EUK387" s="249"/>
      <c r="EUL387" s="249"/>
      <c r="EUM387" s="249"/>
      <c r="EUN387" s="249"/>
      <c r="EUO387" s="249"/>
      <c r="EUP387" s="249"/>
      <c r="EUQ387" s="249"/>
      <c r="EUR387" s="249"/>
      <c r="EUS387" s="249"/>
      <c r="EUT387" s="249"/>
      <c r="EUU387" s="249"/>
      <c r="EUV387" s="249"/>
      <c r="EUW387" s="249"/>
      <c r="EUX387" s="249"/>
      <c r="EUY387" s="249"/>
      <c r="EUZ387" s="249"/>
      <c r="EVA387" s="249"/>
      <c r="EVB387" s="249"/>
      <c r="EVC387" s="249"/>
      <c r="EVD387" s="249"/>
      <c r="EVE387" s="249"/>
      <c r="EVF387" s="249"/>
      <c r="EVG387" s="249"/>
      <c r="EVH387" s="249"/>
      <c r="EVI387" s="249"/>
      <c r="EVJ387" s="249"/>
      <c r="EVK387" s="249"/>
      <c r="EVL387" s="249"/>
      <c r="EVM387" s="249"/>
      <c r="EVN387" s="249"/>
      <c r="EVO387" s="249"/>
      <c r="EVP387" s="249"/>
      <c r="EVQ387" s="249"/>
      <c r="EVR387" s="249"/>
      <c r="EVS387" s="249"/>
      <c r="EVT387" s="249"/>
      <c r="EVU387" s="249"/>
      <c r="EVV387" s="249"/>
      <c r="EVW387" s="249"/>
      <c r="EVX387" s="249"/>
      <c r="EVY387" s="249"/>
      <c r="EVZ387" s="249"/>
      <c r="EWA387" s="249"/>
      <c r="EWB387" s="249"/>
      <c r="EWC387" s="249"/>
      <c r="EWD387" s="249"/>
      <c r="EWE387" s="249"/>
      <c r="EWF387" s="249"/>
      <c r="EWG387" s="249"/>
      <c r="EWH387" s="249"/>
      <c r="EWI387" s="249"/>
      <c r="EWJ387" s="249"/>
      <c r="EWK387" s="249"/>
      <c r="EWL387" s="249"/>
      <c r="EWM387" s="249"/>
      <c r="EWN387" s="249"/>
      <c r="EWO387" s="249"/>
      <c r="EWP387" s="249"/>
      <c r="EWQ387" s="249"/>
      <c r="EWR387" s="249"/>
      <c r="EWS387" s="249"/>
      <c r="EWT387" s="249"/>
      <c r="EWU387" s="249"/>
      <c r="EWV387" s="249"/>
      <c r="EWW387" s="249"/>
      <c r="EWX387" s="249"/>
      <c r="EWY387" s="249"/>
      <c r="EWZ387" s="249"/>
      <c r="EXA387" s="249"/>
      <c r="EXB387" s="249"/>
      <c r="EXC387" s="249"/>
      <c r="EXD387" s="249"/>
      <c r="EXE387" s="249"/>
      <c r="EXF387" s="249"/>
      <c r="EXG387" s="249"/>
      <c r="EXH387" s="249"/>
      <c r="EXI387" s="249"/>
      <c r="EXJ387" s="249"/>
      <c r="EXK387" s="249"/>
      <c r="EXL387" s="249"/>
      <c r="EXM387" s="249"/>
      <c r="EXN387" s="249"/>
      <c r="EXO387" s="249"/>
      <c r="EXP387" s="249"/>
      <c r="EXQ387" s="249"/>
      <c r="EXR387" s="249"/>
      <c r="EXS387" s="249"/>
      <c r="EXT387" s="249"/>
      <c r="EXU387" s="249"/>
      <c r="EXV387" s="249"/>
      <c r="EXW387" s="249"/>
      <c r="EXX387" s="249"/>
      <c r="EXY387" s="249"/>
      <c r="EXZ387" s="249"/>
      <c r="EYA387" s="249"/>
      <c r="EYB387" s="249"/>
      <c r="EYC387" s="249"/>
      <c r="EYD387" s="249"/>
      <c r="EYE387" s="249"/>
      <c r="EYF387" s="249"/>
      <c r="EYG387" s="249"/>
      <c r="EYH387" s="249"/>
      <c r="EYI387" s="249"/>
      <c r="EYJ387" s="249"/>
      <c r="EYK387" s="249"/>
      <c r="EYL387" s="249"/>
      <c r="EYM387" s="249"/>
      <c r="EYN387" s="249"/>
      <c r="EYO387" s="249"/>
      <c r="EYP387" s="249"/>
      <c r="EYQ387" s="249"/>
      <c r="EYR387" s="249"/>
      <c r="EYS387" s="249"/>
      <c r="EYT387" s="249"/>
      <c r="EYU387" s="249"/>
      <c r="EYV387" s="249"/>
      <c r="EYW387" s="249"/>
      <c r="EYX387" s="249"/>
      <c r="EYY387" s="249"/>
      <c r="EYZ387" s="249"/>
      <c r="EZA387" s="249"/>
      <c r="EZB387" s="249"/>
      <c r="EZC387" s="249"/>
      <c r="EZD387" s="249"/>
      <c r="EZE387" s="249"/>
      <c r="EZF387" s="249"/>
      <c r="EZG387" s="249"/>
      <c r="EZH387" s="249"/>
      <c r="EZI387" s="249"/>
      <c r="EZJ387" s="249"/>
      <c r="EZK387" s="249"/>
      <c r="EZL387" s="249"/>
      <c r="EZM387" s="249"/>
      <c r="EZN387" s="249"/>
      <c r="EZO387" s="249"/>
      <c r="EZP387" s="249"/>
      <c r="EZQ387" s="249"/>
      <c r="EZR387" s="249"/>
      <c r="EZS387" s="249"/>
      <c r="EZT387" s="249"/>
      <c r="EZU387" s="249"/>
      <c r="EZV387" s="249"/>
      <c r="EZW387" s="249"/>
      <c r="EZX387" s="249"/>
      <c r="EZY387" s="249"/>
      <c r="EZZ387" s="249"/>
      <c r="FAA387" s="249"/>
      <c r="FAB387" s="249"/>
      <c r="FAC387" s="249"/>
      <c r="FAD387" s="249"/>
      <c r="FAE387" s="249"/>
      <c r="FAF387" s="249"/>
      <c r="FAG387" s="249"/>
      <c r="FAH387" s="249"/>
      <c r="FAI387" s="249"/>
      <c r="FAJ387" s="249"/>
      <c r="FAK387" s="249"/>
      <c r="FAL387" s="249"/>
      <c r="FAM387" s="249"/>
      <c r="FAN387" s="249"/>
      <c r="FAO387" s="249"/>
      <c r="FAP387" s="249"/>
      <c r="FAQ387" s="249"/>
      <c r="FAR387" s="249"/>
      <c r="FAS387" s="249"/>
      <c r="FAT387" s="249"/>
      <c r="FAU387" s="249"/>
      <c r="FAV387" s="249"/>
      <c r="FAW387" s="249"/>
      <c r="FAX387" s="249"/>
      <c r="FAY387" s="249"/>
      <c r="FAZ387" s="249"/>
      <c r="FBA387" s="249"/>
      <c r="FBB387" s="249"/>
      <c r="FBC387" s="249"/>
      <c r="FBD387" s="249"/>
      <c r="FBE387" s="249"/>
      <c r="FBF387" s="249"/>
      <c r="FBG387" s="249"/>
      <c r="FBH387" s="249"/>
      <c r="FBI387" s="249"/>
      <c r="FBJ387" s="249"/>
      <c r="FBK387" s="249"/>
      <c r="FBL387" s="249"/>
      <c r="FBM387" s="249"/>
      <c r="FBN387" s="249"/>
      <c r="FBO387" s="249"/>
      <c r="FBP387" s="249"/>
      <c r="FBQ387" s="249"/>
      <c r="FBR387" s="249"/>
      <c r="FBS387" s="249"/>
      <c r="FBT387" s="249"/>
      <c r="FBU387" s="249"/>
      <c r="FBV387" s="249"/>
      <c r="FBW387" s="249"/>
      <c r="FBX387" s="249"/>
      <c r="FBY387" s="249"/>
      <c r="FBZ387" s="249"/>
      <c r="FCA387" s="249"/>
      <c r="FCB387" s="249"/>
      <c r="FCC387" s="249"/>
      <c r="FCD387" s="249"/>
      <c r="FCE387" s="249"/>
      <c r="FCF387" s="249"/>
      <c r="FCG387" s="249"/>
      <c r="FCH387" s="249"/>
      <c r="FCI387" s="249"/>
      <c r="FCJ387" s="249"/>
      <c r="FCK387" s="249"/>
      <c r="FCL387" s="249"/>
      <c r="FCM387" s="249"/>
      <c r="FCN387" s="249"/>
      <c r="FCO387" s="249"/>
      <c r="FCP387" s="249"/>
      <c r="FCQ387" s="249"/>
      <c r="FCR387" s="249"/>
      <c r="FCS387" s="249"/>
      <c r="FCT387" s="249"/>
      <c r="FCU387" s="249"/>
      <c r="FCV387" s="249"/>
      <c r="FCW387" s="249"/>
      <c r="FCX387" s="249"/>
      <c r="FCY387" s="249"/>
      <c r="FCZ387" s="249"/>
      <c r="FDA387" s="249"/>
      <c r="FDB387" s="249"/>
      <c r="FDC387" s="249"/>
      <c r="FDD387" s="249"/>
      <c r="FDE387" s="249"/>
      <c r="FDF387" s="249"/>
      <c r="FDG387" s="249"/>
      <c r="FDH387" s="249"/>
      <c r="FDI387" s="249"/>
      <c r="FDJ387" s="249"/>
      <c r="FDK387" s="249"/>
      <c r="FDL387" s="249"/>
      <c r="FDM387" s="249"/>
      <c r="FDN387" s="249"/>
      <c r="FDO387" s="249"/>
      <c r="FDP387" s="249"/>
      <c r="FDQ387" s="249"/>
      <c r="FDR387" s="249"/>
      <c r="FDS387" s="249"/>
      <c r="FDT387" s="249"/>
      <c r="FDU387" s="249"/>
      <c r="FDV387" s="249"/>
      <c r="FDW387" s="249"/>
      <c r="FDX387" s="249"/>
      <c r="FDY387" s="249"/>
      <c r="FDZ387" s="249"/>
      <c r="FEA387" s="249"/>
      <c r="FEB387" s="249"/>
      <c r="FEC387" s="249"/>
      <c r="FED387" s="249"/>
      <c r="FEE387" s="249"/>
      <c r="FEF387" s="249"/>
      <c r="FEG387" s="249"/>
      <c r="FEH387" s="249"/>
      <c r="FEI387" s="249"/>
      <c r="FEJ387" s="249"/>
      <c r="FEK387" s="249"/>
      <c r="FEL387" s="249"/>
      <c r="FEM387" s="249"/>
      <c r="FEN387" s="249"/>
      <c r="FEO387" s="249"/>
      <c r="FEP387" s="249"/>
      <c r="FEQ387" s="249"/>
      <c r="FER387" s="249"/>
      <c r="FES387" s="249"/>
      <c r="FET387" s="249"/>
      <c r="FEU387" s="249"/>
      <c r="FEV387" s="249"/>
      <c r="FEW387" s="249"/>
      <c r="FEX387" s="249"/>
      <c r="FEY387" s="249"/>
      <c r="FEZ387" s="249"/>
      <c r="FFA387" s="249"/>
      <c r="FFB387" s="249"/>
      <c r="FFC387" s="249"/>
      <c r="FFD387" s="249"/>
      <c r="FFE387" s="249"/>
      <c r="FFF387" s="249"/>
      <c r="FFG387" s="249"/>
      <c r="FFH387" s="249"/>
      <c r="FFI387" s="249"/>
      <c r="FFJ387" s="249"/>
      <c r="FFK387" s="249"/>
      <c r="FFL387" s="249"/>
      <c r="FFM387" s="249"/>
      <c r="FFN387" s="249"/>
      <c r="FFO387" s="249"/>
      <c r="FFP387" s="249"/>
      <c r="FFQ387" s="249"/>
      <c r="FFR387" s="249"/>
      <c r="FFS387" s="249"/>
      <c r="FFT387" s="249"/>
      <c r="FFU387" s="249"/>
      <c r="FFV387" s="249"/>
      <c r="FFW387" s="249"/>
      <c r="FFX387" s="249"/>
      <c r="FFY387" s="249"/>
      <c r="FFZ387" s="249"/>
      <c r="FGA387" s="249"/>
      <c r="FGB387" s="249"/>
      <c r="FGC387" s="249"/>
      <c r="FGD387" s="249"/>
      <c r="FGE387" s="249"/>
      <c r="FGF387" s="249"/>
      <c r="FGG387" s="249"/>
      <c r="FGH387" s="249"/>
      <c r="FGI387" s="249"/>
      <c r="FGJ387" s="249"/>
      <c r="FGK387" s="249"/>
      <c r="FGL387" s="249"/>
      <c r="FGM387" s="249"/>
      <c r="FGN387" s="249"/>
      <c r="FGO387" s="249"/>
      <c r="FGP387" s="249"/>
      <c r="FGQ387" s="249"/>
      <c r="FGR387" s="249"/>
      <c r="FGS387" s="249"/>
      <c r="FGT387" s="249"/>
      <c r="FGU387" s="249"/>
      <c r="FGV387" s="249"/>
      <c r="FGW387" s="249"/>
      <c r="FGX387" s="249"/>
      <c r="FGY387" s="249"/>
      <c r="FGZ387" s="249"/>
      <c r="FHA387" s="249"/>
      <c r="FHB387" s="249"/>
      <c r="FHC387" s="249"/>
      <c r="FHD387" s="249"/>
      <c r="FHE387" s="249"/>
      <c r="FHF387" s="249"/>
      <c r="FHG387" s="249"/>
      <c r="FHH387" s="249"/>
      <c r="FHI387" s="249"/>
      <c r="FHJ387" s="249"/>
      <c r="FHK387" s="249"/>
      <c r="FHL387" s="249"/>
      <c r="FHM387" s="249"/>
      <c r="FHN387" s="249"/>
      <c r="FHO387" s="249"/>
      <c r="FHP387" s="249"/>
      <c r="FHQ387" s="249"/>
      <c r="FHR387" s="249"/>
      <c r="FHS387" s="249"/>
      <c r="FHT387" s="249"/>
      <c r="FHU387" s="249"/>
      <c r="FHV387" s="249"/>
      <c r="FHW387" s="249"/>
      <c r="FHX387" s="249"/>
      <c r="FHY387" s="249"/>
      <c r="FHZ387" s="249"/>
      <c r="FIA387" s="249"/>
      <c r="FIB387" s="249"/>
      <c r="FIC387" s="249"/>
      <c r="FID387" s="249"/>
      <c r="FIE387" s="249"/>
      <c r="FIF387" s="249"/>
      <c r="FIG387" s="249"/>
      <c r="FIH387" s="249"/>
      <c r="FII387" s="249"/>
      <c r="FIJ387" s="249"/>
      <c r="FIK387" s="249"/>
      <c r="FIL387" s="249"/>
      <c r="FIM387" s="249"/>
      <c r="FIN387" s="249"/>
      <c r="FIO387" s="249"/>
      <c r="FIP387" s="249"/>
      <c r="FIQ387" s="249"/>
      <c r="FIR387" s="249"/>
      <c r="FIS387" s="249"/>
      <c r="FIT387" s="249"/>
      <c r="FIU387" s="249"/>
      <c r="FIV387" s="249"/>
      <c r="FIW387" s="249"/>
      <c r="FIX387" s="249"/>
      <c r="FIY387" s="249"/>
      <c r="FIZ387" s="249"/>
      <c r="FJA387" s="249"/>
      <c r="FJB387" s="249"/>
      <c r="FJC387" s="249"/>
      <c r="FJD387" s="249"/>
      <c r="FJE387" s="249"/>
      <c r="FJF387" s="249"/>
      <c r="FJG387" s="249"/>
      <c r="FJH387" s="249"/>
      <c r="FJI387" s="249"/>
      <c r="FJJ387" s="249"/>
      <c r="FJK387" s="249"/>
      <c r="FJL387" s="249"/>
      <c r="FJM387" s="249"/>
      <c r="FJN387" s="249"/>
      <c r="FJO387" s="249"/>
      <c r="FJP387" s="249"/>
      <c r="FJQ387" s="249"/>
      <c r="FJR387" s="249"/>
      <c r="FJS387" s="249"/>
      <c r="FJT387" s="249"/>
      <c r="FJU387" s="249"/>
      <c r="FJV387" s="249"/>
      <c r="FJW387" s="249"/>
      <c r="FJX387" s="249"/>
      <c r="FJY387" s="249"/>
      <c r="FJZ387" s="249"/>
      <c r="FKA387" s="249"/>
      <c r="FKB387" s="249"/>
      <c r="FKC387" s="249"/>
      <c r="FKD387" s="249"/>
      <c r="FKE387" s="249"/>
      <c r="FKF387" s="249"/>
      <c r="FKG387" s="249"/>
      <c r="FKH387" s="249"/>
      <c r="FKI387" s="249"/>
      <c r="FKJ387" s="249"/>
      <c r="FKK387" s="249"/>
      <c r="FKL387" s="249"/>
      <c r="FKM387" s="249"/>
      <c r="FKN387" s="249"/>
      <c r="FKO387" s="249"/>
      <c r="FKP387" s="249"/>
      <c r="FKQ387" s="249"/>
      <c r="FKR387" s="249"/>
      <c r="FKS387" s="249"/>
      <c r="FKT387" s="249"/>
      <c r="FKU387" s="249"/>
      <c r="FKV387" s="249"/>
      <c r="FKW387" s="249"/>
      <c r="FKX387" s="249"/>
      <c r="FKY387" s="249"/>
      <c r="FKZ387" s="249"/>
      <c r="FLA387" s="249"/>
      <c r="FLB387" s="249"/>
      <c r="FLC387" s="249"/>
      <c r="FLD387" s="249"/>
      <c r="FLE387" s="249"/>
      <c r="FLF387" s="249"/>
      <c r="FLG387" s="249"/>
      <c r="FLH387" s="249"/>
      <c r="FLI387" s="249"/>
      <c r="FLJ387" s="249"/>
      <c r="FLK387" s="249"/>
      <c r="FLL387" s="249"/>
      <c r="FLM387" s="249"/>
      <c r="FLN387" s="249"/>
      <c r="FLO387" s="249"/>
      <c r="FLP387" s="249"/>
      <c r="FLQ387" s="249"/>
      <c r="FLR387" s="249"/>
      <c r="FLS387" s="249"/>
      <c r="FLT387" s="249"/>
      <c r="FLU387" s="249"/>
      <c r="FLV387" s="249"/>
      <c r="FLW387" s="249"/>
      <c r="FLX387" s="249"/>
      <c r="FLY387" s="249"/>
      <c r="FLZ387" s="249"/>
      <c r="FMA387" s="249"/>
      <c r="FMB387" s="249"/>
      <c r="FMC387" s="249"/>
      <c r="FMD387" s="249"/>
      <c r="FME387" s="249"/>
      <c r="FMF387" s="249"/>
      <c r="FMG387" s="249"/>
      <c r="FMH387" s="249"/>
      <c r="FMI387" s="249"/>
      <c r="FMJ387" s="249"/>
      <c r="FMK387" s="249"/>
      <c r="FML387" s="249"/>
      <c r="FMM387" s="249"/>
      <c r="FMN387" s="249"/>
      <c r="FMO387" s="249"/>
      <c r="FMP387" s="249"/>
      <c r="FMQ387" s="249"/>
      <c r="FMR387" s="249"/>
      <c r="FMS387" s="249"/>
      <c r="FMT387" s="249"/>
      <c r="FMU387" s="249"/>
      <c r="FMV387" s="249"/>
      <c r="FMW387" s="249"/>
      <c r="FMX387" s="249"/>
      <c r="FMY387" s="249"/>
      <c r="FMZ387" s="249"/>
      <c r="FNA387" s="249"/>
      <c r="FNB387" s="249"/>
      <c r="FNC387" s="249"/>
      <c r="FND387" s="249"/>
      <c r="FNE387" s="249"/>
      <c r="FNF387" s="249"/>
      <c r="FNG387" s="249"/>
      <c r="FNH387" s="249"/>
      <c r="FNI387" s="249"/>
      <c r="FNJ387" s="249"/>
      <c r="FNK387" s="249"/>
      <c r="FNL387" s="249"/>
      <c r="FNM387" s="249"/>
      <c r="FNN387" s="249"/>
      <c r="FNO387" s="249"/>
      <c r="FNP387" s="249"/>
      <c r="FNQ387" s="249"/>
      <c r="FNR387" s="249"/>
      <c r="FNS387" s="249"/>
      <c r="FNT387" s="249"/>
      <c r="FNU387" s="249"/>
      <c r="FNV387" s="249"/>
      <c r="FNW387" s="249"/>
      <c r="FNX387" s="249"/>
      <c r="FNY387" s="249"/>
      <c r="FNZ387" s="249"/>
      <c r="FOA387" s="249"/>
      <c r="FOB387" s="249"/>
      <c r="FOC387" s="249"/>
      <c r="FOD387" s="249"/>
      <c r="FOE387" s="249"/>
      <c r="FOF387" s="249"/>
      <c r="FOG387" s="249"/>
      <c r="FOH387" s="249"/>
      <c r="FOI387" s="249"/>
      <c r="FOJ387" s="249"/>
      <c r="FOK387" s="249"/>
      <c r="FOL387" s="249"/>
      <c r="FOM387" s="249"/>
      <c r="FON387" s="249"/>
      <c r="FOO387" s="249"/>
      <c r="FOP387" s="249"/>
      <c r="FOQ387" s="249"/>
      <c r="FOR387" s="249"/>
      <c r="FOS387" s="249"/>
      <c r="FOT387" s="249"/>
      <c r="FOU387" s="249"/>
      <c r="FOV387" s="249"/>
      <c r="FOW387" s="249"/>
      <c r="FOX387" s="249"/>
      <c r="FOY387" s="249"/>
      <c r="FOZ387" s="249"/>
      <c r="FPA387" s="249"/>
      <c r="FPB387" s="249"/>
      <c r="FPC387" s="249"/>
      <c r="FPD387" s="249"/>
      <c r="FPE387" s="249"/>
      <c r="FPF387" s="249"/>
      <c r="FPG387" s="249"/>
      <c r="FPH387" s="249"/>
      <c r="FPI387" s="249"/>
      <c r="FPJ387" s="249"/>
      <c r="FPK387" s="249"/>
      <c r="FPL387" s="249"/>
      <c r="FPM387" s="249"/>
      <c r="FPN387" s="249"/>
      <c r="FPO387" s="249"/>
      <c r="FPP387" s="249"/>
      <c r="FPQ387" s="249"/>
      <c r="FPR387" s="249"/>
      <c r="FPS387" s="249"/>
      <c r="FPT387" s="249"/>
      <c r="FPU387" s="249"/>
      <c r="FPV387" s="249"/>
      <c r="FPW387" s="249"/>
      <c r="FPX387" s="249"/>
      <c r="FPY387" s="249"/>
      <c r="FPZ387" s="249"/>
      <c r="FQA387" s="249"/>
      <c r="FQB387" s="249"/>
      <c r="FQC387" s="249"/>
      <c r="FQD387" s="249"/>
      <c r="FQE387" s="249"/>
      <c r="FQF387" s="249"/>
      <c r="FQG387" s="249"/>
      <c r="FQH387" s="249"/>
      <c r="FQI387" s="249"/>
      <c r="FQJ387" s="249"/>
      <c r="FQK387" s="249"/>
      <c r="FQL387" s="249"/>
      <c r="FQM387" s="249"/>
      <c r="FQN387" s="249"/>
      <c r="FQO387" s="249"/>
      <c r="FQP387" s="249"/>
      <c r="FQQ387" s="249"/>
      <c r="FQR387" s="249"/>
      <c r="FQS387" s="249"/>
      <c r="FQT387" s="249"/>
      <c r="FQU387" s="249"/>
      <c r="FQV387" s="249"/>
      <c r="FQW387" s="249"/>
      <c r="FQX387" s="249"/>
      <c r="FQY387" s="249"/>
      <c r="FQZ387" s="249"/>
      <c r="FRA387" s="249"/>
      <c r="FRB387" s="249"/>
      <c r="FRC387" s="249"/>
      <c r="FRD387" s="249"/>
      <c r="FRE387" s="249"/>
      <c r="FRF387" s="249"/>
      <c r="FRG387" s="249"/>
      <c r="FRH387" s="249"/>
      <c r="FRI387" s="249"/>
      <c r="FRJ387" s="249"/>
      <c r="FRK387" s="249"/>
      <c r="FRL387" s="249"/>
      <c r="FRM387" s="249"/>
      <c r="FRN387" s="249"/>
      <c r="FRO387" s="249"/>
      <c r="FRP387" s="249"/>
      <c r="FRQ387" s="249"/>
      <c r="FRR387" s="249"/>
      <c r="FRS387" s="249"/>
      <c r="FRT387" s="249"/>
      <c r="FRU387" s="249"/>
      <c r="FRV387" s="249"/>
      <c r="FRW387" s="249"/>
      <c r="FRX387" s="249"/>
      <c r="FRY387" s="249"/>
      <c r="FRZ387" s="249"/>
      <c r="FSA387" s="249"/>
      <c r="FSB387" s="249"/>
      <c r="FSC387" s="249"/>
      <c r="FSD387" s="249"/>
      <c r="FSE387" s="249"/>
      <c r="FSF387" s="249"/>
      <c r="FSG387" s="249"/>
      <c r="FSH387" s="249"/>
      <c r="FSI387" s="249"/>
      <c r="FSJ387" s="249"/>
      <c r="FSK387" s="249"/>
      <c r="FSL387" s="249"/>
      <c r="FSM387" s="249"/>
      <c r="FSN387" s="249"/>
      <c r="FSO387" s="249"/>
      <c r="FSP387" s="249"/>
      <c r="FSQ387" s="249"/>
      <c r="FSR387" s="249"/>
      <c r="FSS387" s="249"/>
      <c r="FST387" s="249"/>
      <c r="FSU387" s="249"/>
      <c r="FSV387" s="249"/>
      <c r="FSW387" s="249"/>
      <c r="FSX387" s="249"/>
      <c r="FSY387" s="249"/>
      <c r="FSZ387" s="249"/>
      <c r="FTA387" s="249"/>
      <c r="FTB387" s="249"/>
      <c r="FTC387" s="249"/>
      <c r="FTD387" s="249"/>
      <c r="FTE387" s="249"/>
      <c r="FTF387" s="249"/>
      <c r="FTG387" s="249"/>
      <c r="FTH387" s="249"/>
      <c r="FTI387" s="249"/>
      <c r="FTJ387" s="249"/>
      <c r="FTK387" s="249"/>
      <c r="FTL387" s="249"/>
      <c r="FTM387" s="249"/>
      <c r="FTN387" s="249"/>
      <c r="FTO387" s="249"/>
      <c r="FTP387" s="249"/>
      <c r="FTQ387" s="249"/>
      <c r="FTR387" s="249"/>
      <c r="FTS387" s="249"/>
      <c r="FTT387" s="249"/>
      <c r="FTU387" s="249"/>
      <c r="FTV387" s="249"/>
      <c r="FTW387" s="249"/>
      <c r="FTX387" s="249"/>
      <c r="FTY387" s="249"/>
      <c r="FTZ387" s="249"/>
      <c r="FUA387" s="249"/>
      <c r="FUB387" s="249"/>
      <c r="FUC387" s="249"/>
      <c r="FUD387" s="249"/>
      <c r="FUE387" s="249"/>
      <c r="FUF387" s="249"/>
      <c r="FUG387" s="249"/>
      <c r="FUH387" s="249"/>
      <c r="FUI387" s="249"/>
      <c r="FUJ387" s="249"/>
      <c r="FUK387" s="249"/>
      <c r="FUL387" s="249"/>
      <c r="FUM387" s="249"/>
      <c r="FUN387" s="249"/>
      <c r="FUO387" s="249"/>
      <c r="FUP387" s="249"/>
      <c r="FUQ387" s="249"/>
      <c r="FUR387" s="249"/>
      <c r="FUS387" s="249"/>
      <c r="FUT387" s="249"/>
      <c r="FUU387" s="249"/>
      <c r="FUV387" s="249"/>
      <c r="FUW387" s="249"/>
      <c r="FUX387" s="249"/>
      <c r="FUY387" s="249"/>
      <c r="FUZ387" s="249"/>
      <c r="FVA387" s="249"/>
      <c r="FVB387" s="249"/>
      <c r="FVC387" s="249"/>
      <c r="FVD387" s="249"/>
      <c r="FVE387" s="249"/>
      <c r="FVF387" s="249"/>
      <c r="FVG387" s="249"/>
      <c r="FVH387" s="249"/>
      <c r="FVI387" s="249"/>
      <c r="FVJ387" s="249"/>
      <c r="FVK387" s="249"/>
      <c r="FVL387" s="249"/>
      <c r="FVM387" s="249"/>
      <c r="FVN387" s="249"/>
      <c r="FVO387" s="249"/>
      <c r="FVP387" s="249"/>
      <c r="FVQ387" s="249"/>
      <c r="FVR387" s="249"/>
      <c r="FVS387" s="249"/>
      <c r="FVT387" s="249"/>
      <c r="FVU387" s="249"/>
      <c r="FVV387" s="249"/>
      <c r="FVW387" s="249"/>
      <c r="FVX387" s="249"/>
      <c r="FVY387" s="249"/>
      <c r="FVZ387" s="249"/>
      <c r="FWA387" s="249"/>
      <c r="FWB387" s="249"/>
      <c r="FWC387" s="249"/>
      <c r="FWD387" s="249"/>
      <c r="FWE387" s="249"/>
      <c r="FWF387" s="249"/>
      <c r="FWG387" s="249"/>
      <c r="FWH387" s="249"/>
      <c r="FWI387" s="249"/>
      <c r="FWJ387" s="249"/>
      <c r="FWK387" s="249"/>
      <c r="FWL387" s="249"/>
      <c r="FWM387" s="249"/>
      <c r="FWN387" s="249"/>
      <c r="FWO387" s="249"/>
      <c r="FWP387" s="249"/>
      <c r="FWQ387" s="249"/>
      <c r="FWR387" s="249"/>
      <c r="FWS387" s="249"/>
      <c r="FWT387" s="249"/>
      <c r="FWU387" s="249"/>
      <c r="FWV387" s="249"/>
      <c r="FWW387" s="249"/>
      <c r="FWX387" s="249"/>
      <c r="FWY387" s="249"/>
      <c r="FWZ387" s="249"/>
      <c r="FXA387" s="249"/>
      <c r="FXB387" s="249"/>
      <c r="FXC387" s="249"/>
      <c r="FXD387" s="249"/>
      <c r="FXE387" s="249"/>
      <c r="FXF387" s="249"/>
      <c r="FXG387" s="249"/>
      <c r="FXH387" s="249"/>
      <c r="FXI387" s="249"/>
      <c r="FXJ387" s="249"/>
      <c r="FXK387" s="249"/>
      <c r="FXL387" s="249"/>
      <c r="FXM387" s="249"/>
      <c r="FXN387" s="249"/>
      <c r="FXO387" s="249"/>
      <c r="FXP387" s="249"/>
      <c r="FXQ387" s="249"/>
      <c r="FXR387" s="249"/>
      <c r="FXS387" s="249"/>
      <c r="FXT387" s="249"/>
      <c r="FXU387" s="249"/>
      <c r="FXV387" s="249"/>
      <c r="FXW387" s="249"/>
      <c r="FXX387" s="249"/>
      <c r="FXY387" s="249"/>
      <c r="FXZ387" s="249"/>
      <c r="FYA387" s="249"/>
      <c r="FYB387" s="249"/>
      <c r="FYC387" s="249"/>
      <c r="FYD387" s="249"/>
      <c r="FYE387" s="249"/>
      <c r="FYF387" s="249"/>
      <c r="FYG387" s="249"/>
      <c r="FYH387" s="249"/>
      <c r="FYI387" s="249"/>
      <c r="FYJ387" s="249"/>
      <c r="FYK387" s="249"/>
      <c r="FYL387" s="249"/>
      <c r="FYM387" s="249"/>
      <c r="FYN387" s="249"/>
      <c r="FYO387" s="249"/>
      <c r="FYP387" s="249"/>
      <c r="FYQ387" s="249"/>
      <c r="FYR387" s="249"/>
      <c r="FYS387" s="249"/>
      <c r="FYT387" s="249"/>
      <c r="FYU387" s="249"/>
      <c r="FYV387" s="249"/>
      <c r="FYW387" s="249"/>
      <c r="FYX387" s="249"/>
      <c r="FYY387" s="249"/>
      <c r="FYZ387" s="249"/>
      <c r="FZA387" s="249"/>
      <c r="FZB387" s="249"/>
      <c r="FZC387" s="249"/>
      <c r="FZD387" s="249"/>
      <c r="FZE387" s="249"/>
      <c r="FZF387" s="249"/>
      <c r="FZG387" s="249"/>
      <c r="FZH387" s="249"/>
      <c r="FZI387" s="249"/>
      <c r="FZJ387" s="249"/>
      <c r="FZK387" s="249"/>
      <c r="FZL387" s="249"/>
      <c r="FZM387" s="249"/>
      <c r="FZN387" s="249"/>
      <c r="FZO387" s="249"/>
      <c r="FZP387" s="249"/>
      <c r="FZQ387" s="249"/>
      <c r="FZR387" s="249"/>
      <c r="FZS387" s="249"/>
      <c r="FZT387" s="249"/>
      <c r="FZU387" s="249"/>
      <c r="FZV387" s="249"/>
      <c r="FZW387" s="249"/>
      <c r="FZX387" s="249"/>
      <c r="FZY387" s="249"/>
      <c r="FZZ387" s="249"/>
      <c r="GAA387" s="249"/>
      <c r="GAB387" s="249"/>
      <c r="GAC387" s="249"/>
      <c r="GAD387" s="249"/>
      <c r="GAE387" s="249"/>
      <c r="GAF387" s="249"/>
      <c r="GAG387" s="249"/>
      <c r="GAH387" s="249"/>
      <c r="GAI387" s="249"/>
      <c r="GAJ387" s="249"/>
      <c r="GAK387" s="249"/>
      <c r="GAL387" s="249"/>
      <c r="GAM387" s="249"/>
      <c r="GAN387" s="249"/>
      <c r="GAO387" s="249"/>
      <c r="GAP387" s="249"/>
      <c r="GAQ387" s="249"/>
      <c r="GAR387" s="249"/>
      <c r="GAS387" s="249"/>
      <c r="GAT387" s="249"/>
      <c r="GAU387" s="249"/>
      <c r="GAV387" s="249"/>
      <c r="GAW387" s="249"/>
      <c r="GAX387" s="249"/>
      <c r="GAY387" s="249"/>
      <c r="GAZ387" s="249"/>
      <c r="GBA387" s="249"/>
      <c r="GBB387" s="249"/>
      <c r="GBC387" s="249"/>
      <c r="GBD387" s="249"/>
      <c r="GBE387" s="249"/>
      <c r="GBF387" s="249"/>
      <c r="GBG387" s="249"/>
      <c r="GBH387" s="249"/>
      <c r="GBI387" s="249"/>
      <c r="GBJ387" s="249"/>
      <c r="GBK387" s="249"/>
      <c r="GBL387" s="249"/>
      <c r="GBM387" s="249"/>
      <c r="GBN387" s="249"/>
      <c r="GBO387" s="249"/>
      <c r="GBP387" s="249"/>
      <c r="GBQ387" s="249"/>
      <c r="GBR387" s="249"/>
      <c r="GBS387" s="249"/>
      <c r="GBT387" s="249"/>
      <c r="GBU387" s="249"/>
      <c r="GBV387" s="249"/>
      <c r="GBW387" s="249"/>
      <c r="GBX387" s="249"/>
      <c r="GBY387" s="249"/>
      <c r="GBZ387" s="249"/>
      <c r="GCA387" s="249"/>
      <c r="GCB387" s="249"/>
      <c r="GCC387" s="249"/>
      <c r="GCD387" s="249"/>
      <c r="GCE387" s="249"/>
      <c r="GCF387" s="249"/>
      <c r="GCG387" s="249"/>
      <c r="GCH387" s="249"/>
      <c r="GCI387" s="249"/>
      <c r="GCJ387" s="249"/>
      <c r="GCK387" s="249"/>
      <c r="GCL387" s="249"/>
      <c r="GCM387" s="249"/>
      <c r="GCN387" s="249"/>
      <c r="GCO387" s="249"/>
      <c r="GCP387" s="249"/>
      <c r="GCQ387" s="249"/>
      <c r="GCR387" s="249"/>
      <c r="GCS387" s="249"/>
      <c r="GCT387" s="249"/>
      <c r="GCU387" s="249"/>
      <c r="GCV387" s="249"/>
      <c r="GCW387" s="249"/>
      <c r="GCX387" s="249"/>
      <c r="GCY387" s="249"/>
      <c r="GCZ387" s="249"/>
      <c r="GDA387" s="249"/>
      <c r="GDB387" s="249"/>
      <c r="GDC387" s="249"/>
      <c r="GDD387" s="249"/>
      <c r="GDE387" s="249"/>
      <c r="GDF387" s="249"/>
      <c r="GDG387" s="249"/>
      <c r="GDH387" s="249"/>
      <c r="GDI387" s="249"/>
      <c r="GDJ387" s="249"/>
      <c r="GDK387" s="249"/>
      <c r="GDL387" s="249"/>
      <c r="GDM387" s="249"/>
      <c r="GDN387" s="249"/>
      <c r="GDO387" s="249"/>
      <c r="GDP387" s="249"/>
      <c r="GDQ387" s="249"/>
      <c r="GDR387" s="249"/>
      <c r="GDS387" s="249"/>
      <c r="GDT387" s="249"/>
      <c r="GDU387" s="249"/>
      <c r="GDV387" s="249"/>
      <c r="GDW387" s="249"/>
      <c r="GDX387" s="249"/>
      <c r="GDY387" s="249"/>
      <c r="GDZ387" s="249"/>
      <c r="GEA387" s="249"/>
      <c r="GEB387" s="249"/>
      <c r="GEC387" s="249"/>
      <c r="GED387" s="249"/>
      <c r="GEE387" s="249"/>
      <c r="GEF387" s="249"/>
      <c r="GEG387" s="249"/>
      <c r="GEH387" s="249"/>
      <c r="GEI387" s="249"/>
      <c r="GEJ387" s="249"/>
      <c r="GEK387" s="249"/>
      <c r="GEL387" s="249"/>
      <c r="GEM387" s="249"/>
      <c r="GEN387" s="249"/>
      <c r="GEO387" s="249"/>
      <c r="GEP387" s="249"/>
      <c r="GEQ387" s="249"/>
      <c r="GER387" s="249"/>
      <c r="GES387" s="249"/>
      <c r="GET387" s="249"/>
      <c r="GEU387" s="249"/>
      <c r="GEV387" s="249"/>
      <c r="GEW387" s="249"/>
      <c r="GEX387" s="249"/>
      <c r="GEY387" s="249"/>
      <c r="GEZ387" s="249"/>
      <c r="GFA387" s="249"/>
      <c r="GFB387" s="249"/>
      <c r="GFC387" s="249"/>
      <c r="GFD387" s="249"/>
      <c r="GFE387" s="249"/>
      <c r="GFF387" s="249"/>
      <c r="GFG387" s="249"/>
      <c r="GFH387" s="249"/>
      <c r="GFI387" s="249"/>
      <c r="GFJ387" s="249"/>
      <c r="GFK387" s="249"/>
      <c r="GFL387" s="249"/>
      <c r="GFM387" s="249"/>
      <c r="GFN387" s="249"/>
      <c r="GFO387" s="249"/>
      <c r="GFP387" s="249"/>
      <c r="GFQ387" s="249"/>
      <c r="GFR387" s="249"/>
      <c r="GFS387" s="249"/>
      <c r="GFT387" s="249"/>
      <c r="GFU387" s="249"/>
      <c r="GFV387" s="249"/>
      <c r="GFW387" s="249"/>
      <c r="GFX387" s="249"/>
      <c r="GFY387" s="249"/>
      <c r="GFZ387" s="249"/>
      <c r="GGA387" s="249"/>
      <c r="GGB387" s="249"/>
      <c r="GGC387" s="249"/>
      <c r="GGD387" s="249"/>
      <c r="GGE387" s="249"/>
      <c r="GGF387" s="249"/>
      <c r="GGG387" s="249"/>
      <c r="GGH387" s="249"/>
      <c r="GGI387" s="249"/>
      <c r="GGJ387" s="249"/>
      <c r="GGK387" s="249"/>
      <c r="GGL387" s="249"/>
      <c r="GGM387" s="249"/>
      <c r="GGN387" s="249"/>
      <c r="GGO387" s="249"/>
      <c r="GGP387" s="249"/>
      <c r="GGQ387" s="249"/>
      <c r="GGR387" s="249"/>
      <c r="GGS387" s="249"/>
      <c r="GGT387" s="249"/>
      <c r="GGU387" s="249"/>
      <c r="GGV387" s="249"/>
      <c r="GGW387" s="249"/>
      <c r="GGX387" s="249"/>
      <c r="GGY387" s="249"/>
      <c r="GGZ387" s="249"/>
      <c r="GHA387" s="249"/>
      <c r="GHB387" s="249"/>
      <c r="GHC387" s="249"/>
      <c r="GHD387" s="249"/>
      <c r="GHE387" s="249"/>
      <c r="GHF387" s="249"/>
      <c r="GHG387" s="249"/>
      <c r="GHH387" s="249"/>
      <c r="GHI387" s="249"/>
      <c r="GHJ387" s="249"/>
      <c r="GHK387" s="249"/>
      <c r="GHL387" s="249"/>
      <c r="GHM387" s="249"/>
      <c r="GHN387" s="249"/>
      <c r="GHO387" s="249"/>
      <c r="GHP387" s="249"/>
      <c r="GHQ387" s="249"/>
      <c r="GHR387" s="249"/>
      <c r="GHS387" s="249"/>
      <c r="GHT387" s="249"/>
      <c r="GHU387" s="249"/>
      <c r="GHV387" s="249"/>
      <c r="GHW387" s="249"/>
      <c r="GHX387" s="249"/>
      <c r="GHY387" s="249"/>
      <c r="GHZ387" s="249"/>
      <c r="GIA387" s="249"/>
      <c r="GIB387" s="249"/>
      <c r="GIC387" s="249"/>
      <c r="GID387" s="249"/>
      <c r="GIE387" s="249"/>
      <c r="GIF387" s="249"/>
      <c r="GIG387" s="249"/>
      <c r="GIH387" s="249"/>
      <c r="GII387" s="249"/>
      <c r="GIJ387" s="249"/>
      <c r="GIK387" s="249"/>
      <c r="GIL387" s="249"/>
      <c r="GIM387" s="249"/>
      <c r="GIN387" s="249"/>
      <c r="GIO387" s="249"/>
      <c r="GIP387" s="249"/>
      <c r="GIQ387" s="249"/>
      <c r="GIR387" s="249"/>
      <c r="GIS387" s="249"/>
      <c r="GIT387" s="249"/>
      <c r="GIU387" s="249"/>
      <c r="GIV387" s="249"/>
      <c r="GIW387" s="249"/>
      <c r="GIX387" s="249"/>
      <c r="GIY387" s="249"/>
      <c r="GIZ387" s="249"/>
      <c r="GJA387" s="249"/>
      <c r="GJB387" s="249"/>
      <c r="GJC387" s="249"/>
      <c r="GJD387" s="249"/>
      <c r="GJE387" s="249"/>
      <c r="GJF387" s="249"/>
      <c r="GJG387" s="249"/>
      <c r="GJH387" s="249"/>
      <c r="GJI387" s="249"/>
      <c r="GJJ387" s="249"/>
      <c r="GJK387" s="249"/>
      <c r="GJL387" s="249"/>
      <c r="GJM387" s="249"/>
      <c r="GJN387" s="249"/>
      <c r="GJO387" s="249"/>
      <c r="GJP387" s="249"/>
      <c r="GJQ387" s="249"/>
      <c r="GJR387" s="249"/>
      <c r="GJS387" s="249"/>
      <c r="GJT387" s="249"/>
      <c r="GJU387" s="249"/>
      <c r="GJV387" s="249"/>
      <c r="GJW387" s="249"/>
      <c r="GJX387" s="249"/>
      <c r="GJY387" s="249"/>
      <c r="GJZ387" s="249"/>
      <c r="GKA387" s="249"/>
      <c r="GKB387" s="249"/>
      <c r="GKC387" s="249"/>
      <c r="GKD387" s="249"/>
      <c r="GKE387" s="249"/>
      <c r="GKF387" s="249"/>
      <c r="GKG387" s="249"/>
      <c r="GKH387" s="249"/>
      <c r="GKI387" s="249"/>
      <c r="GKJ387" s="249"/>
      <c r="GKK387" s="249"/>
      <c r="GKL387" s="249"/>
      <c r="GKM387" s="249"/>
      <c r="GKN387" s="249"/>
      <c r="GKO387" s="249"/>
      <c r="GKP387" s="249"/>
      <c r="GKQ387" s="249"/>
      <c r="GKR387" s="249"/>
      <c r="GKS387" s="249"/>
      <c r="GKT387" s="249"/>
      <c r="GKU387" s="249"/>
      <c r="GKV387" s="249"/>
      <c r="GKW387" s="249"/>
      <c r="GKX387" s="249"/>
      <c r="GKY387" s="249"/>
      <c r="GKZ387" s="249"/>
      <c r="GLA387" s="249"/>
      <c r="GLB387" s="249"/>
      <c r="GLC387" s="249"/>
      <c r="GLD387" s="249"/>
      <c r="GLE387" s="249"/>
      <c r="GLF387" s="249"/>
      <c r="GLG387" s="249"/>
      <c r="GLH387" s="249"/>
      <c r="GLI387" s="249"/>
      <c r="GLJ387" s="249"/>
      <c r="GLK387" s="249"/>
      <c r="GLL387" s="249"/>
      <c r="GLM387" s="249"/>
      <c r="GLN387" s="249"/>
      <c r="GLO387" s="249"/>
      <c r="GLP387" s="249"/>
      <c r="GLQ387" s="249"/>
      <c r="GLR387" s="249"/>
      <c r="GLS387" s="249"/>
      <c r="GLT387" s="249"/>
      <c r="GLU387" s="249"/>
      <c r="GLV387" s="249"/>
      <c r="GLW387" s="249"/>
      <c r="GLX387" s="249"/>
      <c r="GLY387" s="249"/>
      <c r="GLZ387" s="249"/>
      <c r="GMA387" s="249"/>
      <c r="GMB387" s="249"/>
      <c r="GMC387" s="249"/>
      <c r="GMD387" s="249"/>
      <c r="GME387" s="249"/>
      <c r="GMF387" s="249"/>
      <c r="GMG387" s="249"/>
      <c r="GMH387" s="249"/>
      <c r="GMI387" s="249"/>
      <c r="GMJ387" s="249"/>
      <c r="GMK387" s="249"/>
      <c r="GML387" s="249"/>
      <c r="GMM387" s="249"/>
      <c r="GMN387" s="249"/>
      <c r="GMO387" s="249"/>
      <c r="GMP387" s="249"/>
      <c r="GMQ387" s="249"/>
      <c r="GMR387" s="249"/>
      <c r="GMS387" s="249"/>
      <c r="GMT387" s="249"/>
      <c r="GMU387" s="249"/>
      <c r="GMV387" s="249"/>
      <c r="GMW387" s="249"/>
      <c r="GMX387" s="249"/>
      <c r="GMY387" s="249"/>
      <c r="GMZ387" s="249"/>
      <c r="GNA387" s="249"/>
      <c r="GNB387" s="249"/>
      <c r="GNC387" s="249"/>
      <c r="GND387" s="249"/>
      <c r="GNE387" s="249"/>
      <c r="GNF387" s="249"/>
      <c r="GNG387" s="249"/>
      <c r="GNH387" s="249"/>
      <c r="GNI387" s="249"/>
      <c r="GNJ387" s="249"/>
      <c r="GNK387" s="249"/>
      <c r="GNL387" s="249"/>
      <c r="GNM387" s="249"/>
      <c r="GNN387" s="249"/>
      <c r="GNO387" s="249"/>
      <c r="GNP387" s="249"/>
      <c r="GNQ387" s="249"/>
      <c r="GNR387" s="249"/>
      <c r="GNS387" s="249"/>
      <c r="GNT387" s="249"/>
      <c r="GNU387" s="249"/>
      <c r="GNV387" s="249"/>
      <c r="GNW387" s="249"/>
      <c r="GNX387" s="249"/>
      <c r="GNY387" s="249"/>
      <c r="GNZ387" s="249"/>
      <c r="GOA387" s="249"/>
      <c r="GOB387" s="249"/>
      <c r="GOC387" s="249"/>
      <c r="GOD387" s="249"/>
      <c r="GOE387" s="249"/>
      <c r="GOF387" s="249"/>
      <c r="GOG387" s="249"/>
      <c r="GOH387" s="249"/>
      <c r="GOI387" s="249"/>
      <c r="GOJ387" s="249"/>
      <c r="GOK387" s="249"/>
      <c r="GOL387" s="249"/>
      <c r="GOM387" s="249"/>
      <c r="GON387" s="249"/>
      <c r="GOO387" s="249"/>
      <c r="GOP387" s="249"/>
      <c r="GOQ387" s="249"/>
      <c r="GOR387" s="249"/>
      <c r="GOS387" s="249"/>
      <c r="GOT387" s="249"/>
      <c r="GOU387" s="249"/>
      <c r="GOV387" s="249"/>
      <c r="GOW387" s="249"/>
      <c r="GOX387" s="249"/>
      <c r="GOY387" s="249"/>
      <c r="GOZ387" s="249"/>
      <c r="GPA387" s="249"/>
      <c r="GPB387" s="249"/>
      <c r="GPC387" s="249"/>
      <c r="GPD387" s="249"/>
      <c r="GPE387" s="249"/>
      <c r="GPF387" s="249"/>
      <c r="GPG387" s="249"/>
      <c r="GPH387" s="249"/>
      <c r="GPI387" s="249"/>
      <c r="GPJ387" s="249"/>
      <c r="GPK387" s="249"/>
      <c r="GPL387" s="249"/>
      <c r="GPM387" s="249"/>
      <c r="GPN387" s="249"/>
      <c r="GPO387" s="249"/>
      <c r="GPP387" s="249"/>
      <c r="GPQ387" s="249"/>
      <c r="GPR387" s="249"/>
      <c r="GPS387" s="249"/>
      <c r="GPT387" s="249"/>
      <c r="GPU387" s="249"/>
      <c r="GPV387" s="249"/>
      <c r="GPW387" s="249"/>
      <c r="GPX387" s="249"/>
      <c r="GPY387" s="249"/>
      <c r="GPZ387" s="249"/>
      <c r="GQA387" s="249"/>
      <c r="GQB387" s="249"/>
      <c r="GQC387" s="249"/>
      <c r="GQD387" s="249"/>
      <c r="GQE387" s="249"/>
      <c r="GQF387" s="249"/>
      <c r="GQG387" s="249"/>
      <c r="GQH387" s="249"/>
      <c r="GQI387" s="249"/>
      <c r="GQJ387" s="249"/>
      <c r="GQK387" s="249"/>
      <c r="GQL387" s="249"/>
      <c r="GQM387" s="249"/>
      <c r="GQN387" s="249"/>
      <c r="GQO387" s="249"/>
      <c r="GQP387" s="249"/>
      <c r="GQQ387" s="249"/>
      <c r="GQR387" s="249"/>
      <c r="GQS387" s="249"/>
      <c r="GQT387" s="249"/>
      <c r="GQU387" s="249"/>
      <c r="GQV387" s="249"/>
      <c r="GQW387" s="249"/>
      <c r="GQX387" s="249"/>
      <c r="GQY387" s="249"/>
      <c r="GQZ387" s="249"/>
      <c r="GRA387" s="249"/>
      <c r="GRB387" s="249"/>
      <c r="GRC387" s="249"/>
      <c r="GRD387" s="249"/>
      <c r="GRE387" s="249"/>
      <c r="GRF387" s="249"/>
      <c r="GRG387" s="249"/>
      <c r="GRH387" s="249"/>
      <c r="GRI387" s="249"/>
      <c r="GRJ387" s="249"/>
      <c r="GRK387" s="249"/>
      <c r="GRL387" s="249"/>
      <c r="GRM387" s="249"/>
      <c r="GRN387" s="249"/>
      <c r="GRO387" s="249"/>
      <c r="GRP387" s="249"/>
      <c r="GRQ387" s="249"/>
      <c r="GRR387" s="249"/>
      <c r="GRS387" s="249"/>
      <c r="GRT387" s="249"/>
      <c r="GRU387" s="249"/>
      <c r="GRV387" s="249"/>
      <c r="GRW387" s="249"/>
      <c r="GRX387" s="249"/>
      <c r="GRY387" s="249"/>
      <c r="GRZ387" s="249"/>
      <c r="GSA387" s="249"/>
      <c r="GSB387" s="249"/>
      <c r="GSC387" s="249"/>
      <c r="GSD387" s="249"/>
      <c r="GSE387" s="249"/>
      <c r="GSF387" s="249"/>
      <c r="GSG387" s="249"/>
      <c r="GSH387" s="249"/>
      <c r="GSI387" s="249"/>
      <c r="GSJ387" s="249"/>
      <c r="GSK387" s="249"/>
      <c r="GSL387" s="249"/>
      <c r="GSM387" s="249"/>
      <c r="GSN387" s="249"/>
      <c r="GSO387" s="249"/>
      <c r="GSP387" s="249"/>
      <c r="GSQ387" s="249"/>
      <c r="GSR387" s="249"/>
      <c r="GSS387" s="249"/>
      <c r="GST387" s="249"/>
      <c r="GSU387" s="249"/>
      <c r="GSV387" s="249"/>
      <c r="GSW387" s="249"/>
      <c r="GSX387" s="249"/>
      <c r="GSY387" s="249"/>
      <c r="GSZ387" s="249"/>
      <c r="GTA387" s="249"/>
      <c r="GTB387" s="249"/>
      <c r="GTC387" s="249"/>
      <c r="GTD387" s="249"/>
      <c r="GTE387" s="249"/>
      <c r="GTF387" s="249"/>
      <c r="GTG387" s="249"/>
      <c r="GTH387" s="249"/>
      <c r="GTI387" s="249"/>
      <c r="GTJ387" s="249"/>
      <c r="GTK387" s="249"/>
      <c r="GTL387" s="249"/>
      <c r="GTM387" s="249"/>
      <c r="GTN387" s="249"/>
      <c r="GTO387" s="249"/>
      <c r="GTP387" s="249"/>
      <c r="GTQ387" s="249"/>
      <c r="GTR387" s="249"/>
      <c r="GTS387" s="249"/>
      <c r="GTT387" s="249"/>
      <c r="GTU387" s="249"/>
      <c r="GTV387" s="249"/>
      <c r="GTW387" s="249"/>
      <c r="GTX387" s="249"/>
      <c r="GTY387" s="249"/>
      <c r="GTZ387" s="249"/>
      <c r="GUA387" s="249"/>
      <c r="GUB387" s="249"/>
      <c r="GUC387" s="249"/>
      <c r="GUD387" s="249"/>
      <c r="GUE387" s="249"/>
      <c r="GUF387" s="249"/>
      <c r="GUG387" s="249"/>
      <c r="GUH387" s="249"/>
      <c r="GUI387" s="249"/>
      <c r="GUJ387" s="249"/>
      <c r="GUK387" s="249"/>
      <c r="GUL387" s="249"/>
      <c r="GUM387" s="249"/>
      <c r="GUN387" s="249"/>
      <c r="GUO387" s="249"/>
      <c r="GUP387" s="249"/>
      <c r="GUQ387" s="249"/>
      <c r="GUR387" s="249"/>
      <c r="GUS387" s="249"/>
      <c r="GUT387" s="249"/>
      <c r="GUU387" s="249"/>
      <c r="GUV387" s="249"/>
      <c r="GUW387" s="249"/>
      <c r="GUX387" s="249"/>
      <c r="GUY387" s="249"/>
      <c r="GUZ387" s="249"/>
      <c r="GVA387" s="249"/>
      <c r="GVB387" s="249"/>
      <c r="GVC387" s="249"/>
      <c r="GVD387" s="249"/>
      <c r="GVE387" s="249"/>
      <c r="GVF387" s="249"/>
      <c r="GVG387" s="249"/>
      <c r="GVH387" s="249"/>
      <c r="GVI387" s="249"/>
      <c r="GVJ387" s="249"/>
      <c r="GVK387" s="249"/>
      <c r="GVL387" s="249"/>
      <c r="GVM387" s="249"/>
      <c r="GVN387" s="249"/>
      <c r="GVO387" s="249"/>
      <c r="GVP387" s="249"/>
      <c r="GVQ387" s="249"/>
      <c r="GVR387" s="249"/>
      <c r="GVS387" s="249"/>
      <c r="GVT387" s="249"/>
      <c r="GVU387" s="249"/>
      <c r="GVV387" s="249"/>
      <c r="GVW387" s="249"/>
      <c r="GVX387" s="249"/>
      <c r="GVY387" s="249"/>
      <c r="GVZ387" s="249"/>
      <c r="GWA387" s="249"/>
      <c r="GWB387" s="249"/>
      <c r="GWC387" s="249"/>
      <c r="GWD387" s="249"/>
      <c r="GWE387" s="249"/>
      <c r="GWF387" s="249"/>
      <c r="GWG387" s="249"/>
      <c r="GWH387" s="249"/>
      <c r="GWI387" s="249"/>
      <c r="GWJ387" s="249"/>
      <c r="GWK387" s="249"/>
      <c r="GWL387" s="249"/>
      <c r="GWM387" s="249"/>
      <c r="GWN387" s="249"/>
      <c r="GWO387" s="249"/>
      <c r="GWP387" s="249"/>
      <c r="GWQ387" s="249"/>
      <c r="GWR387" s="249"/>
      <c r="GWS387" s="249"/>
      <c r="GWT387" s="249"/>
      <c r="GWU387" s="249"/>
      <c r="GWV387" s="249"/>
      <c r="GWW387" s="249"/>
      <c r="GWX387" s="249"/>
      <c r="GWY387" s="249"/>
      <c r="GWZ387" s="249"/>
      <c r="GXA387" s="249"/>
      <c r="GXB387" s="249"/>
      <c r="GXC387" s="249"/>
      <c r="GXD387" s="249"/>
      <c r="GXE387" s="249"/>
      <c r="GXF387" s="249"/>
      <c r="GXG387" s="249"/>
      <c r="GXH387" s="249"/>
      <c r="GXI387" s="249"/>
      <c r="GXJ387" s="249"/>
      <c r="GXK387" s="249"/>
      <c r="GXL387" s="249"/>
      <c r="GXM387" s="249"/>
      <c r="GXN387" s="249"/>
      <c r="GXO387" s="249"/>
      <c r="GXP387" s="249"/>
      <c r="GXQ387" s="249"/>
      <c r="GXR387" s="249"/>
      <c r="GXS387" s="249"/>
      <c r="GXT387" s="249"/>
      <c r="GXU387" s="249"/>
      <c r="GXV387" s="249"/>
      <c r="GXW387" s="249"/>
      <c r="GXX387" s="249"/>
      <c r="GXY387" s="249"/>
      <c r="GXZ387" s="249"/>
      <c r="GYA387" s="249"/>
      <c r="GYB387" s="249"/>
      <c r="GYC387" s="249"/>
      <c r="GYD387" s="249"/>
      <c r="GYE387" s="249"/>
      <c r="GYF387" s="249"/>
      <c r="GYG387" s="249"/>
      <c r="GYH387" s="249"/>
      <c r="GYI387" s="249"/>
      <c r="GYJ387" s="249"/>
      <c r="GYK387" s="249"/>
      <c r="GYL387" s="249"/>
      <c r="GYM387" s="249"/>
      <c r="GYN387" s="249"/>
      <c r="GYO387" s="249"/>
      <c r="GYP387" s="249"/>
      <c r="GYQ387" s="249"/>
      <c r="GYR387" s="249"/>
      <c r="GYS387" s="249"/>
      <c r="GYT387" s="249"/>
      <c r="GYU387" s="249"/>
      <c r="GYV387" s="249"/>
      <c r="GYW387" s="249"/>
      <c r="GYX387" s="249"/>
      <c r="GYY387" s="249"/>
      <c r="GYZ387" s="249"/>
      <c r="GZA387" s="249"/>
      <c r="GZB387" s="249"/>
      <c r="GZC387" s="249"/>
      <c r="GZD387" s="249"/>
      <c r="GZE387" s="249"/>
      <c r="GZF387" s="249"/>
      <c r="GZG387" s="249"/>
      <c r="GZH387" s="249"/>
      <c r="GZI387" s="249"/>
      <c r="GZJ387" s="249"/>
      <c r="GZK387" s="249"/>
      <c r="GZL387" s="249"/>
      <c r="GZM387" s="249"/>
      <c r="GZN387" s="249"/>
      <c r="GZO387" s="249"/>
      <c r="GZP387" s="249"/>
      <c r="GZQ387" s="249"/>
      <c r="GZR387" s="249"/>
      <c r="GZS387" s="249"/>
      <c r="GZT387" s="249"/>
      <c r="GZU387" s="249"/>
      <c r="GZV387" s="249"/>
      <c r="GZW387" s="249"/>
      <c r="GZX387" s="249"/>
      <c r="GZY387" s="249"/>
      <c r="GZZ387" s="249"/>
      <c r="HAA387" s="249"/>
      <c r="HAB387" s="249"/>
      <c r="HAC387" s="249"/>
      <c r="HAD387" s="249"/>
      <c r="HAE387" s="249"/>
      <c r="HAF387" s="249"/>
      <c r="HAG387" s="249"/>
      <c r="HAH387" s="249"/>
      <c r="HAI387" s="249"/>
      <c r="HAJ387" s="249"/>
      <c r="HAK387" s="249"/>
      <c r="HAL387" s="249"/>
      <c r="HAM387" s="249"/>
      <c r="HAN387" s="249"/>
      <c r="HAO387" s="249"/>
      <c r="HAP387" s="249"/>
      <c r="HAQ387" s="249"/>
      <c r="HAR387" s="249"/>
      <c r="HAS387" s="249"/>
      <c r="HAT387" s="249"/>
      <c r="HAU387" s="249"/>
      <c r="HAV387" s="249"/>
      <c r="HAW387" s="249"/>
      <c r="HAX387" s="249"/>
      <c r="HAY387" s="249"/>
      <c r="HAZ387" s="249"/>
      <c r="HBA387" s="249"/>
      <c r="HBB387" s="249"/>
      <c r="HBC387" s="249"/>
      <c r="HBD387" s="249"/>
      <c r="HBE387" s="249"/>
      <c r="HBF387" s="249"/>
      <c r="HBG387" s="249"/>
      <c r="HBH387" s="249"/>
      <c r="HBI387" s="249"/>
      <c r="HBJ387" s="249"/>
      <c r="HBK387" s="249"/>
      <c r="HBL387" s="249"/>
      <c r="HBM387" s="249"/>
      <c r="HBN387" s="249"/>
      <c r="HBO387" s="249"/>
      <c r="HBP387" s="249"/>
      <c r="HBQ387" s="249"/>
      <c r="HBR387" s="249"/>
      <c r="HBS387" s="249"/>
      <c r="HBT387" s="249"/>
      <c r="HBU387" s="249"/>
      <c r="HBV387" s="249"/>
      <c r="HBW387" s="249"/>
      <c r="HBX387" s="249"/>
      <c r="HBY387" s="249"/>
      <c r="HBZ387" s="249"/>
      <c r="HCA387" s="249"/>
      <c r="HCB387" s="249"/>
      <c r="HCC387" s="249"/>
      <c r="HCD387" s="249"/>
      <c r="HCE387" s="249"/>
      <c r="HCF387" s="249"/>
      <c r="HCG387" s="249"/>
      <c r="HCH387" s="249"/>
      <c r="HCI387" s="249"/>
      <c r="HCJ387" s="249"/>
      <c r="HCK387" s="249"/>
      <c r="HCL387" s="249"/>
      <c r="HCM387" s="249"/>
      <c r="HCN387" s="249"/>
      <c r="HCO387" s="249"/>
      <c r="HCP387" s="249"/>
      <c r="HCQ387" s="249"/>
      <c r="HCR387" s="249"/>
      <c r="HCS387" s="249"/>
      <c r="HCT387" s="249"/>
      <c r="HCU387" s="249"/>
      <c r="HCV387" s="249"/>
      <c r="HCW387" s="249"/>
      <c r="HCX387" s="249"/>
      <c r="HCY387" s="249"/>
      <c r="HCZ387" s="249"/>
      <c r="HDA387" s="249"/>
      <c r="HDB387" s="249"/>
      <c r="HDC387" s="249"/>
      <c r="HDD387" s="249"/>
      <c r="HDE387" s="249"/>
      <c r="HDF387" s="249"/>
      <c r="HDG387" s="249"/>
      <c r="HDH387" s="249"/>
      <c r="HDI387" s="249"/>
      <c r="HDJ387" s="249"/>
      <c r="HDK387" s="249"/>
      <c r="HDL387" s="249"/>
      <c r="HDM387" s="249"/>
      <c r="HDN387" s="249"/>
      <c r="HDO387" s="249"/>
      <c r="HDP387" s="249"/>
      <c r="HDQ387" s="249"/>
      <c r="HDR387" s="249"/>
      <c r="HDS387" s="249"/>
      <c r="HDT387" s="249"/>
      <c r="HDU387" s="249"/>
      <c r="HDV387" s="249"/>
      <c r="HDW387" s="249"/>
      <c r="HDX387" s="249"/>
      <c r="HDY387" s="249"/>
      <c r="HDZ387" s="249"/>
      <c r="HEA387" s="249"/>
      <c r="HEB387" s="249"/>
      <c r="HEC387" s="249"/>
      <c r="HED387" s="249"/>
      <c r="HEE387" s="249"/>
      <c r="HEF387" s="249"/>
      <c r="HEG387" s="249"/>
      <c r="HEH387" s="249"/>
      <c r="HEI387" s="249"/>
      <c r="HEJ387" s="249"/>
      <c r="HEK387" s="249"/>
      <c r="HEL387" s="249"/>
      <c r="HEM387" s="249"/>
      <c r="HEN387" s="249"/>
      <c r="HEO387" s="249"/>
      <c r="HEP387" s="249"/>
      <c r="HEQ387" s="249"/>
      <c r="HER387" s="249"/>
      <c r="HES387" s="249"/>
      <c r="HET387" s="249"/>
      <c r="HEU387" s="249"/>
      <c r="HEV387" s="249"/>
      <c r="HEW387" s="249"/>
      <c r="HEX387" s="249"/>
      <c r="HEY387" s="249"/>
      <c r="HEZ387" s="249"/>
      <c r="HFA387" s="249"/>
      <c r="HFB387" s="249"/>
      <c r="HFC387" s="249"/>
      <c r="HFD387" s="249"/>
      <c r="HFE387" s="249"/>
      <c r="HFF387" s="249"/>
      <c r="HFG387" s="249"/>
      <c r="HFH387" s="249"/>
      <c r="HFI387" s="249"/>
      <c r="HFJ387" s="249"/>
      <c r="HFK387" s="249"/>
      <c r="HFL387" s="249"/>
      <c r="HFM387" s="249"/>
      <c r="HFN387" s="249"/>
      <c r="HFO387" s="249"/>
      <c r="HFP387" s="249"/>
      <c r="HFQ387" s="249"/>
      <c r="HFR387" s="249"/>
      <c r="HFS387" s="249"/>
      <c r="HFT387" s="249"/>
      <c r="HFU387" s="249"/>
      <c r="HFV387" s="249"/>
      <c r="HFW387" s="249"/>
      <c r="HFX387" s="249"/>
      <c r="HFY387" s="249"/>
      <c r="HFZ387" s="249"/>
      <c r="HGA387" s="249"/>
      <c r="HGB387" s="249"/>
      <c r="HGC387" s="249"/>
      <c r="HGD387" s="249"/>
      <c r="HGE387" s="249"/>
      <c r="HGF387" s="249"/>
      <c r="HGG387" s="249"/>
      <c r="HGH387" s="249"/>
      <c r="HGI387" s="249"/>
      <c r="HGJ387" s="249"/>
      <c r="HGK387" s="249"/>
      <c r="HGL387" s="249"/>
      <c r="HGM387" s="249"/>
      <c r="HGN387" s="249"/>
      <c r="HGO387" s="249"/>
      <c r="HGP387" s="249"/>
      <c r="HGQ387" s="249"/>
      <c r="HGR387" s="249"/>
      <c r="HGS387" s="249"/>
      <c r="HGT387" s="249"/>
      <c r="HGU387" s="249"/>
      <c r="HGV387" s="249"/>
      <c r="HGW387" s="249"/>
      <c r="HGX387" s="249"/>
      <c r="HGY387" s="249"/>
      <c r="HGZ387" s="249"/>
      <c r="HHA387" s="249"/>
      <c r="HHB387" s="249"/>
      <c r="HHC387" s="249"/>
      <c r="HHD387" s="249"/>
      <c r="HHE387" s="249"/>
      <c r="HHF387" s="249"/>
      <c r="HHG387" s="249"/>
      <c r="HHH387" s="249"/>
      <c r="HHI387" s="249"/>
      <c r="HHJ387" s="249"/>
      <c r="HHK387" s="249"/>
      <c r="HHL387" s="249"/>
      <c r="HHM387" s="249"/>
      <c r="HHN387" s="249"/>
      <c r="HHO387" s="249"/>
      <c r="HHP387" s="249"/>
      <c r="HHQ387" s="249"/>
      <c r="HHR387" s="249"/>
      <c r="HHS387" s="249"/>
      <c r="HHT387" s="249"/>
      <c r="HHU387" s="249"/>
      <c r="HHV387" s="249"/>
      <c r="HHW387" s="249"/>
      <c r="HHX387" s="249"/>
      <c r="HHY387" s="249"/>
      <c r="HHZ387" s="249"/>
      <c r="HIA387" s="249"/>
      <c r="HIB387" s="249"/>
      <c r="HIC387" s="249"/>
      <c r="HID387" s="249"/>
      <c r="HIE387" s="249"/>
      <c r="HIF387" s="249"/>
      <c r="HIG387" s="249"/>
      <c r="HIH387" s="249"/>
      <c r="HII387" s="249"/>
      <c r="HIJ387" s="249"/>
      <c r="HIK387" s="249"/>
      <c r="HIL387" s="249"/>
      <c r="HIM387" s="249"/>
      <c r="HIN387" s="249"/>
      <c r="HIO387" s="249"/>
      <c r="HIP387" s="249"/>
      <c r="HIQ387" s="249"/>
      <c r="HIR387" s="249"/>
      <c r="HIS387" s="249"/>
      <c r="HIT387" s="249"/>
      <c r="HIU387" s="249"/>
      <c r="HIV387" s="249"/>
      <c r="HIW387" s="249"/>
      <c r="HIX387" s="249"/>
      <c r="HIY387" s="249"/>
      <c r="HIZ387" s="249"/>
      <c r="HJA387" s="249"/>
      <c r="HJB387" s="249"/>
      <c r="HJC387" s="249"/>
      <c r="HJD387" s="249"/>
      <c r="HJE387" s="249"/>
      <c r="HJF387" s="249"/>
      <c r="HJG387" s="249"/>
      <c r="HJH387" s="249"/>
      <c r="HJI387" s="249"/>
      <c r="HJJ387" s="249"/>
      <c r="HJK387" s="249"/>
      <c r="HJL387" s="249"/>
      <c r="HJM387" s="249"/>
      <c r="HJN387" s="249"/>
      <c r="HJO387" s="249"/>
      <c r="HJP387" s="249"/>
      <c r="HJQ387" s="249"/>
      <c r="HJR387" s="249"/>
      <c r="HJS387" s="249"/>
      <c r="HJT387" s="249"/>
      <c r="HJU387" s="249"/>
      <c r="HJV387" s="249"/>
      <c r="HJW387" s="249"/>
      <c r="HJX387" s="249"/>
      <c r="HJY387" s="249"/>
      <c r="HJZ387" s="249"/>
      <c r="HKA387" s="249"/>
      <c r="HKB387" s="249"/>
      <c r="HKC387" s="249"/>
      <c r="HKD387" s="249"/>
      <c r="HKE387" s="249"/>
      <c r="HKF387" s="249"/>
      <c r="HKG387" s="249"/>
      <c r="HKH387" s="249"/>
      <c r="HKI387" s="249"/>
      <c r="HKJ387" s="249"/>
      <c r="HKK387" s="249"/>
      <c r="HKL387" s="249"/>
      <c r="HKM387" s="249"/>
      <c r="HKN387" s="249"/>
      <c r="HKO387" s="249"/>
      <c r="HKP387" s="249"/>
      <c r="HKQ387" s="249"/>
      <c r="HKR387" s="249"/>
      <c r="HKS387" s="249"/>
      <c r="HKT387" s="249"/>
      <c r="HKU387" s="249"/>
      <c r="HKV387" s="249"/>
      <c r="HKW387" s="249"/>
      <c r="HKX387" s="249"/>
      <c r="HKY387" s="249"/>
      <c r="HKZ387" s="249"/>
      <c r="HLA387" s="249"/>
      <c r="HLB387" s="249"/>
      <c r="HLC387" s="249"/>
      <c r="HLD387" s="249"/>
      <c r="HLE387" s="249"/>
      <c r="HLF387" s="249"/>
      <c r="HLG387" s="249"/>
      <c r="HLH387" s="249"/>
      <c r="HLI387" s="249"/>
      <c r="HLJ387" s="249"/>
      <c r="HLK387" s="249"/>
      <c r="HLL387" s="249"/>
      <c r="HLM387" s="249"/>
      <c r="HLN387" s="249"/>
      <c r="HLO387" s="249"/>
      <c r="HLP387" s="249"/>
      <c r="HLQ387" s="249"/>
      <c r="HLR387" s="249"/>
      <c r="HLS387" s="249"/>
      <c r="HLT387" s="249"/>
      <c r="HLU387" s="249"/>
      <c r="HLV387" s="249"/>
      <c r="HLW387" s="249"/>
      <c r="HLX387" s="249"/>
      <c r="HLY387" s="249"/>
      <c r="HLZ387" s="249"/>
      <c r="HMA387" s="249"/>
      <c r="HMB387" s="249"/>
      <c r="HMC387" s="249"/>
      <c r="HMD387" s="249"/>
      <c r="HME387" s="249"/>
      <c r="HMF387" s="249"/>
      <c r="HMG387" s="249"/>
      <c r="HMH387" s="249"/>
      <c r="HMI387" s="249"/>
      <c r="HMJ387" s="249"/>
      <c r="HMK387" s="249"/>
      <c r="HML387" s="249"/>
      <c r="HMM387" s="249"/>
      <c r="HMN387" s="249"/>
      <c r="HMO387" s="249"/>
      <c r="HMP387" s="249"/>
      <c r="HMQ387" s="249"/>
      <c r="HMR387" s="249"/>
      <c r="HMS387" s="249"/>
      <c r="HMT387" s="249"/>
      <c r="HMU387" s="249"/>
      <c r="HMV387" s="249"/>
      <c r="HMW387" s="249"/>
      <c r="HMX387" s="249"/>
      <c r="HMY387" s="249"/>
      <c r="HMZ387" s="249"/>
      <c r="HNA387" s="249"/>
      <c r="HNB387" s="249"/>
      <c r="HNC387" s="249"/>
      <c r="HND387" s="249"/>
      <c r="HNE387" s="249"/>
      <c r="HNF387" s="249"/>
      <c r="HNG387" s="249"/>
      <c r="HNH387" s="249"/>
      <c r="HNI387" s="249"/>
      <c r="HNJ387" s="249"/>
      <c r="HNK387" s="249"/>
      <c r="HNL387" s="249"/>
      <c r="HNM387" s="249"/>
      <c r="HNN387" s="249"/>
      <c r="HNO387" s="249"/>
      <c r="HNP387" s="249"/>
      <c r="HNQ387" s="249"/>
      <c r="HNR387" s="249"/>
      <c r="HNS387" s="249"/>
      <c r="HNT387" s="249"/>
      <c r="HNU387" s="249"/>
      <c r="HNV387" s="249"/>
      <c r="HNW387" s="249"/>
      <c r="HNX387" s="249"/>
      <c r="HNY387" s="249"/>
      <c r="HNZ387" s="249"/>
      <c r="HOA387" s="249"/>
      <c r="HOB387" s="249"/>
      <c r="HOC387" s="249"/>
      <c r="HOD387" s="249"/>
      <c r="HOE387" s="249"/>
      <c r="HOF387" s="249"/>
      <c r="HOG387" s="249"/>
      <c r="HOH387" s="249"/>
      <c r="HOI387" s="249"/>
      <c r="HOJ387" s="249"/>
      <c r="HOK387" s="249"/>
      <c r="HOL387" s="249"/>
      <c r="HOM387" s="249"/>
      <c r="HON387" s="249"/>
      <c r="HOO387" s="249"/>
      <c r="HOP387" s="249"/>
      <c r="HOQ387" s="249"/>
      <c r="HOR387" s="249"/>
      <c r="HOS387" s="249"/>
      <c r="HOT387" s="249"/>
      <c r="HOU387" s="249"/>
      <c r="HOV387" s="249"/>
      <c r="HOW387" s="249"/>
      <c r="HOX387" s="249"/>
      <c r="HOY387" s="249"/>
      <c r="HOZ387" s="249"/>
      <c r="HPA387" s="249"/>
      <c r="HPB387" s="249"/>
      <c r="HPC387" s="249"/>
      <c r="HPD387" s="249"/>
      <c r="HPE387" s="249"/>
      <c r="HPF387" s="249"/>
      <c r="HPG387" s="249"/>
      <c r="HPH387" s="249"/>
      <c r="HPI387" s="249"/>
      <c r="HPJ387" s="249"/>
      <c r="HPK387" s="249"/>
      <c r="HPL387" s="249"/>
      <c r="HPM387" s="249"/>
      <c r="HPN387" s="249"/>
      <c r="HPO387" s="249"/>
      <c r="HPP387" s="249"/>
      <c r="HPQ387" s="249"/>
      <c r="HPR387" s="249"/>
      <c r="HPS387" s="249"/>
      <c r="HPT387" s="249"/>
      <c r="HPU387" s="249"/>
      <c r="HPV387" s="249"/>
      <c r="HPW387" s="249"/>
      <c r="HPX387" s="249"/>
      <c r="HPY387" s="249"/>
      <c r="HPZ387" s="249"/>
      <c r="HQA387" s="249"/>
      <c r="HQB387" s="249"/>
      <c r="HQC387" s="249"/>
      <c r="HQD387" s="249"/>
      <c r="HQE387" s="249"/>
      <c r="HQF387" s="249"/>
      <c r="HQG387" s="249"/>
      <c r="HQH387" s="249"/>
      <c r="HQI387" s="249"/>
      <c r="HQJ387" s="249"/>
      <c r="HQK387" s="249"/>
      <c r="HQL387" s="249"/>
      <c r="HQM387" s="249"/>
      <c r="HQN387" s="249"/>
      <c r="HQO387" s="249"/>
      <c r="HQP387" s="249"/>
      <c r="HQQ387" s="249"/>
      <c r="HQR387" s="249"/>
      <c r="HQS387" s="249"/>
      <c r="HQT387" s="249"/>
      <c r="HQU387" s="249"/>
      <c r="HQV387" s="249"/>
      <c r="HQW387" s="249"/>
      <c r="HQX387" s="249"/>
      <c r="HQY387" s="249"/>
      <c r="HQZ387" s="249"/>
      <c r="HRA387" s="249"/>
      <c r="HRB387" s="249"/>
      <c r="HRC387" s="249"/>
      <c r="HRD387" s="249"/>
      <c r="HRE387" s="249"/>
      <c r="HRF387" s="249"/>
      <c r="HRG387" s="249"/>
      <c r="HRH387" s="249"/>
      <c r="HRI387" s="249"/>
      <c r="HRJ387" s="249"/>
      <c r="HRK387" s="249"/>
      <c r="HRL387" s="249"/>
      <c r="HRM387" s="249"/>
      <c r="HRN387" s="249"/>
      <c r="HRO387" s="249"/>
      <c r="HRP387" s="249"/>
      <c r="HRQ387" s="249"/>
      <c r="HRR387" s="249"/>
      <c r="HRS387" s="249"/>
      <c r="HRT387" s="249"/>
      <c r="HRU387" s="249"/>
      <c r="HRV387" s="249"/>
      <c r="HRW387" s="249"/>
      <c r="HRX387" s="249"/>
      <c r="HRY387" s="249"/>
      <c r="HRZ387" s="249"/>
      <c r="HSA387" s="249"/>
      <c r="HSB387" s="249"/>
      <c r="HSC387" s="249"/>
      <c r="HSD387" s="249"/>
      <c r="HSE387" s="249"/>
      <c r="HSF387" s="249"/>
      <c r="HSG387" s="249"/>
      <c r="HSH387" s="249"/>
      <c r="HSI387" s="249"/>
      <c r="HSJ387" s="249"/>
      <c r="HSK387" s="249"/>
      <c r="HSL387" s="249"/>
      <c r="HSM387" s="249"/>
      <c r="HSN387" s="249"/>
      <c r="HSO387" s="249"/>
      <c r="HSP387" s="249"/>
      <c r="HSQ387" s="249"/>
      <c r="HSR387" s="249"/>
      <c r="HSS387" s="249"/>
      <c r="HST387" s="249"/>
      <c r="HSU387" s="249"/>
      <c r="HSV387" s="249"/>
      <c r="HSW387" s="249"/>
      <c r="HSX387" s="249"/>
      <c r="HSY387" s="249"/>
      <c r="HSZ387" s="249"/>
      <c r="HTA387" s="249"/>
      <c r="HTB387" s="249"/>
      <c r="HTC387" s="249"/>
      <c r="HTD387" s="249"/>
      <c r="HTE387" s="249"/>
      <c r="HTF387" s="249"/>
      <c r="HTG387" s="249"/>
      <c r="HTH387" s="249"/>
      <c r="HTI387" s="249"/>
      <c r="HTJ387" s="249"/>
      <c r="HTK387" s="249"/>
      <c r="HTL387" s="249"/>
      <c r="HTM387" s="249"/>
      <c r="HTN387" s="249"/>
      <c r="HTO387" s="249"/>
      <c r="HTP387" s="249"/>
      <c r="HTQ387" s="249"/>
      <c r="HTR387" s="249"/>
      <c r="HTS387" s="249"/>
      <c r="HTT387" s="249"/>
      <c r="HTU387" s="249"/>
      <c r="HTV387" s="249"/>
      <c r="HTW387" s="249"/>
      <c r="HTX387" s="249"/>
      <c r="HTY387" s="249"/>
      <c r="HTZ387" s="249"/>
      <c r="HUA387" s="249"/>
      <c r="HUB387" s="249"/>
      <c r="HUC387" s="249"/>
      <c r="HUD387" s="249"/>
      <c r="HUE387" s="249"/>
      <c r="HUF387" s="249"/>
      <c r="HUG387" s="249"/>
      <c r="HUH387" s="249"/>
      <c r="HUI387" s="249"/>
      <c r="HUJ387" s="249"/>
      <c r="HUK387" s="249"/>
      <c r="HUL387" s="249"/>
      <c r="HUM387" s="249"/>
      <c r="HUN387" s="249"/>
      <c r="HUO387" s="249"/>
      <c r="HUP387" s="249"/>
      <c r="HUQ387" s="249"/>
      <c r="HUR387" s="249"/>
      <c r="HUS387" s="249"/>
      <c r="HUT387" s="249"/>
      <c r="HUU387" s="249"/>
      <c r="HUV387" s="249"/>
      <c r="HUW387" s="249"/>
      <c r="HUX387" s="249"/>
      <c r="HUY387" s="249"/>
      <c r="HUZ387" s="249"/>
      <c r="HVA387" s="249"/>
      <c r="HVB387" s="249"/>
      <c r="HVC387" s="249"/>
      <c r="HVD387" s="249"/>
      <c r="HVE387" s="249"/>
      <c r="HVF387" s="249"/>
      <c r="HVG387" s="249"/>
      <c r="HVH387" s="249"/>
      <c r="HVI387" s="249"/>
      <c r="HVJ387" s="249"/>
      <c r="HVK387" s="249"/>
      <c r="HVL387" s="249"/>
      <c r="HVM387" s="249"/>
      <c r="HVN387" s="249"/>
      <c r="HVO387" s="249"/>
      <c r="HVP387" s="249"/>
      <c r="HVQ387" s="249"/>
      <c r="HVR387" s="249"/>
      <c r="HVS387" s="249"/>
      <c r="HVT387" s="249"/>
      <c r="HVU387" s="249"/>
      <c r="HVV387" s="249"/>
      <c r="HVW387" s="249"/>
      <c r="HVX387" s="249"/>
      <c r="HVY387" s="249"/>
      <c r="HVZ387" s="249"/>
      <c r="HWA387" s="249"/>
      <c r="HWB387" s="249"/>
      <c r="HWC387" s="249"/>
      <c r="HWD387" s="249"/>
      <c r="HWE387" s="249"/>
      <c r="HWF387" s="249"/>
      <c r="HWG387" s="249"/>
      <c r="HWH387" s="249"/>
      <c r="HWI387" s="249"/>
      <c r="HWJ387" s="249"/>
      <c r="HWK387" s="249"/>
      <c r="HWL387" s="249"/>
      <c r="HWM387" s="249"/>
      <c r="HWN387" s="249"/>
      <c r="HWO387" s="249"/>
      <c r="HWP387" s="249"/>
      <c r="HWQ387" s="249"/>
      <c r="HWR387" s="249"/>
      <c r="HWS387" s="249"/>
      <c r="HWT387" s="249"/>
      <c r="HWU387" s="249"/>
      <c r="HWV387" s="249"/>
      <c r="HWW387" s="249"/>
      <c r="HWX387" s="249"/>
      <c r="HWY387" s="249"/>
      <c r="HWZ387" s="249"/>
      <c r="HXA387" s="249"/>
      <c r="HXB387" s="249"/>
      <c r="HXC387" s="249"/>
      <c r="HXD387" s="249"/>
      <c r="HXE387" s="249"/>
      <c r="HXF387" s="249"/>
      <c r="HXG387" s="249"/>
      <c r="HXH387" s="249"/>
      <c r="HXI387" s="249"/>
      <c r="HXJ387" s="249"/>
      <c r="HXK387" s="249"/>
      <c r="HXL387" s="249"/>
      <c r="HXM387" s="249"/>
      <c r="HXN387" s="249"/>
      <c r="HXO387" s="249"/>
      <c r="HXP387" s="249"/>
      <c r="HXQ387" s="249"/>
      <c r="HXR387" s="249"/>
      <c r="HXS387" s="249"/>
      <c r="HXT387" s="249"/>
      <c r="HXU387" s="249"/>
      <c r="HXV387" s="249"/>
      <c r="HXW387" s="249"/>
      <c r="HXX387" s="249"/>
      <c r="HXY387" s="249"/>
      <c r="HXZ387" s="249"/>
      <c r="HYA387" s="249"/>
      <c r="HYB387" s="249"/>
      <c r="HYC387" s="249"/>
      <c r="HYD387" s="249"/>
      <c r="HYE387" s="249"/>
      <c r="HYF387" s="249"/>
      <c r="HYG387" s="249"/>
      <c r="HYH387" s="249"/>
      <c r="HYI387" s="249"/>
      <c r="HYJ387" s="249"/>
      <c r="HYK387" s="249"/>
      <c r="HYL387" s="249"/>
      <c r="HYM387" s="249"/>
      <c r="HYN387" s="249"/>
      <c r="HYO387" s="249"/>
      <c r="HYP387" s="249"/>
      <c r="HYQ387" s="249"/>
      <c r="HYR387" s="249"/>
      <c r="HYS387" s="249"/>
      <c r="HYT387" s="249"/>
      <c r="HYU387" s="249"/>
      <c r="HYV387" s="249"/>
      <c r="HYW387" s="249"/>
      <c r="HYX387" s="249"/>
      <c r="HYY387" s="249"/>
      <c r="HYZ387" s="249"/>
      <c r="HZA387" s="249"/>
      <c r="HZB387" s="249"/>
      <c r="HZC387" s="249"/>
      <c r="HZD387" s="249"/>
      <c r="HZE387" s="249"/>
      <c r="HZF387" s="249"/>
      <c r="HZG387" s="249"/>
      <c r="HZH387" s="249"/>
      <c r="HZI387" s="249"/>
      <c r="HZJ387" s="249"/>
      <c r="HZK387" s="249"/>
      <c r="HZL387" s="249"/>
      <c r="HZM387" s="249"/>
      <c r="HZN387" s="249"/>
      <c r="HZO387" s="249"/>
      <c r="HZP387" s="249"/>
      <c r="HZQ387" s="249"/>
      <c r="HZR387" s="249"/>
      <c r="HZS387" s="249"/>
      <c r="HZT387" s="249"/>
      <c r="HZU387" s="249"/>
      <c r="HZV387" s="249"/>
      <c r="HZW387" s="249"/>
      <c r="HZX387" s="249"/>
      <c r="HZY387" s="249"/>
      <c r="HZZ387" s="249"/>
      <c r="IAA387" s="249"/>
      <c r="IAB387" s="249"/>
      <c r="IAC387" s="249"/>
      <c r="IAD387" s="249"/>
      <c r="IAE387" s="249"/>
      <c r="IAF387" s="249"/>
      <c r="IAG387" s="249"/>
      <c r="IAH387" s="249"/>
      <c r="IAI387" s="249"/>
      <c r="IAJ387" s="249"/>
      <c r="IAK387" s="249"/>
      <c r="IAL387" s="249"/>
      <c r="IAM387" s="249"/>
      <c r="IAN387" s="249"/>
      <c r="IAO387" s="249"/>
      <c r="IAP387" s="249"/>
      <c r="IAQ387" s="249"/>
      <c r="IAR387" s="249"/>
      <c r="IAS387" s="249"/>
      <c r="IAT387" s="249"/>
      <c r="IAU387" s="249"/>
      <c r="IAV387" s="249"/>
      <c r="IAW387" s="249"/>
      <c r="IAX387" s="249"/>
      <c r="IAY387" s="249"/>
      <c r="IAZ387" s="249"/>
      <c r="IBA387" s="249"/>
      <c r="IBB387" s="249"/>
      <c r="IBC387" s="249"/>
      <c r="IBD387" s="249"/>
      <c r="IBE387" s="249"/>
      <c r="IBF387" s="249"/>
      <c r="IBG387" s="249"/>
      <c r="IBH387" s="249"/>
      <c r="IBI387" s="249"/>
      <c r="IBJ387" s="249"/>
      <c r="IBK387" s="249"/>
      <c r="IBL387" s="249"/>
      <c r="IBM387" s="249"/>
      <c r="IBN387" s="249"/>
      <c r="IBO387" s="249"/>
      <c r="IBP387" s="249"/>
      <c r="IBQ387" s="249"/>
      <c r="IBR387" s="249"/>
      <c r="IBS387" s="249"/>
      <c r="IBT387" s="249"/>
      <c r="IBU387" s="249"/>
      <c r="IBV387" s="249"/>
      <c r="IBW387" s="249"/>
      <c r="IBX387" s="249"/>
      <c r="IBY387" s="249"/>
      <c r="IBZ387" s="249"/>
      <c r="ICA387" s="249"/>
      <c r="ICB387" s="249"/>
      <c r="ICC387" s="249"/>
      <c r="ICD387" s="249"/>
      <c r="ICE387" s="249"/>
      <c r="ICF387" s="249"/>
      <c r="ICG387" s="249"/>
      <c r="ICH387" s="249"/>
      <c r="ICI387" s="249"/>
      <c r="ICJ387" s="249"/>
      <c r="ICK387" s="249"/>
      <c r="ICL387" s="249"/>
      <c r="ICM387" s="249"/>
      <c r="ICN387" s="249"/>
      <c r="ICO387" s="249"/>
      <c r="ICP387" s="249"/>
      <c r="ICQ387" s="249"/>
      <c r="ICR387" s="249"/>
      <c r="ICS387" s="249"/>
      <c r="ICT387" s="249"/>
      <c r="ICU387" s="249"/>
      <c r="ICV387" s="249"/>
      <c r="ICW387" s="249"/>
      <c r="ICX387" s="249"/>
      <c r="ICY387" s="249"/>
      <c r="ICZ387" s="249"/>
      <c r="IDA387" s="249"/>
      <c r="IDB387" s="249"/>
      <c r="IDC387" s="249"/>
      <c r="IDD387" s="249"/>
      <c r="IDE387" s="249"/>
      <c r="IDF387" s="249"/>
      <c r="IDG387" s="249"/>
      <c r="IDH387" s="249"/>
      <c r="IDI387" s="249"/>
      <c r="IDJ387" s="249"/>
      <c r="IDK387" s="249"/>
      <c r="IDL387" s="249"/>
      <c r="IDM387" s="249"/>
      <c r="IDN387" s="249"/>
      <c r="IDO387" s="249"/>
      <c r="IDP387" s="249"/>
      <c r="IDQ387" s="249"/>
      <c r="IDR387" s="249"/>
      <c r="IDS387" s="249"/>
      <c r="IDT387" s="249"/>
      <c r="IDU387" s="249"/>
      <c r="IDV387" s="249"/>
      <c r="IDW387" s="249"/>
      <c r="IDX387" s="249"/>
      <c r="IDY387" s="249"/>
      <c r="IDZ387" s="249"/>
      <c r="IEA387" s="249"/>
      <c r="IEB387" s="249"/>
      <c r="IEC387" s="249"/>
      <c r="IED387" s="249"/>
      <c r="IEE387" s="249"/>
      <c r="IEF387" s="249"/>
      <c r="IEG387" s="249"/>
      <c r="IEH387" s="249"/>
      <c r="IEI387" s="249"/>
      <c r="IEJ387" s="249"/>
      <c r="IEK387" s="249"/>
      <c r="IEL387" s="249"/>
      <c r="IEM387" s="249"/>
      <c r="IEN387" s="249"/>
      <c r="IEO387" s="249"/>
      <c r="IEP387" s="249"/>
      <c r="IEQ387" s="249"/>
      <c r="IER387" s="249"/>
      <c r="IES387" s="249"/>
      <c r="IET387" s="249"/>
      <c r="IEU387" s="249"/>
      <c r="IEV387" s="249"/>
      <c r="IEW387" s="249"/>
      <c r="IEX387" s="249"/>
      <c r="IEY387" s="249"/>
      <c r="IEZ387" s="249"/>
      <c r="IFA387" s="249"/>
      <c r="IFB387" s="249"/>
      <c r="IFC387" s="249"/>
      <c r="IFD387" s="249"/>
      <c r="IFE387" s="249"/>
      <c r="IFF387" s="249"/>
      <c r="IFG387" s="249"/>
      <c r="IFH387" s="249"/>
      <c r="IFI387" s="249"/>
      <c r="IFJ387" s="249"/>
      <c r="IFK387" s="249"/>
      <c r="IFL387" s="249"/>
      <c r="IFM387" s="249"/>
      <c r="IFN387" s="249"/>
      <c r="IFO387" s="249"/>
      <c r="IFP387" s="249"/>
      <c r="IFQ387" s="249"/>
      <c r="IFR387" s="249"/>
      <c r="IFS387" s="249"/>
      <c r="IFT387" s="249"/>
      <c r="IFU387" s="249"/>
      <c r="IFV387" s="249"/>
      <c r="IFW387" s="249"/>
      <c r="IFX387" s="249"/>
      <c r="IFY387" s="249"/>
      <c r="IFZ387" s="249"/>
      <c r="IGA387" s="249"/>
      <c r="IGB387" s="249"/>
      <c r="IGC387" s="249"/>
      <c r="IGD387" s="249"/>
      <c r="IGE387" s="249"/>
      <c r="IGF387" s="249"/>
      <c r="IGG387" s="249"/>
      <c r="IGH387" s="249"/>
      <c r="IGI387" s="249"/>
      <c r="IGJ387" s="249"/>
      <c r="IGK387" s="249"/>
      <c r="IGL387" s="249"/>
      <c r="IGM387" s="249"/>
      <c r="IGN387" s="249"/>
      <c r="IGO387" s="249"/>
      <c r="IGP387" s="249"/>
      <c r="IGQ387" s="249"/>
      <c r="IGR387" s="249"/>
      <c r="IGS387" s="249"/>
      <c r="IGT387" s="249"/>
      <c r="IGU387" s="249"/>
      <c r="IGV387" s="249"/>
      <c r="IGW387" s="249"/>
      <c r="IGX387" s="249"/>
      <c r="IGY387" s="249"/>
      <c r="IGZ387" s="249"/>
      <c r="IHA387" s="249"/>
      <c r="IHB387" s="249"/>
      <c r="IHC387" s="249"/>
      <c r="IHD387" s="249"/>
      <c r="IHE387" s="249"/>
      <c r="IHF387" s="249"/>
      <c r="IHG387" s="249"/>
      <c r="IHH387" s="249"/>
      <c r="IHI387" s="249"/>
      <c r="IHJ387" s="249"/>
      <c r="IHK387" s="249"/>
      <c r="IHL387" s="249"/>
      <c r="IHM387" s="249"/>
      <c r="IHN387" s="249"/>
      <c r="IHO387" s="249"/>
      <c r="IHP387" s="249"/>
      <c r="IHQ387" s="249"/>
      <c r="IHR387" s="249"/>
      <c r="IHS387" s="249"/>
      <c r="IHT387" s="249"/>
      <c r="IHU387" s="249"/>
      <c r="IHV387" s="249"/>
      <c r="IHW387" s="249"/>
      <c r="IHX387" s="249"/>
      <c r="IHY387" s="249"/>
      <c r="IHZ387" s="249"/>
      <c r="IIA387" s="249"/>
      <c r="IIB387" s="249"/>
      <c r="IIC387" s="249"/>
      <c r="IID387" s="249"/>
      <c r="IIE387" s="249"/>
      <c r="IIF387" s="249"/>
      <c r="IIG387" s="249"/>
      <c r="IIH387" s="249"/>
      <c r="III387" s="249"/>
      <c r="IIJ387" s="249"/>
      <c r="IIK387" s="249"/>
      <c r="IIL387" s="249"/>
      <c r="IIM387" s="249"/>
      <c r="IIN387" s="249"/>
      <c r="IIO387" s="249"/>
      <c r="IIP387" s="249"/>
      <c r="IIQ387" s="249"/>
      <c r="IIR387" s="249"/>
      <c r="IIS387" s="249"/>
      <c r="IIT387" s="249"/>
      <c r="IIU387" s="249"/>
      <c r="IIV387" s="249"/>
      <c r="IIW387" s="249"/>
      <c r="IIX387" s="249"/>
      <c r="IIY387" s="249"/>
      <c r="IIZ387" s="249"/>
      <c r="IJA387" s="249"/>
      <c r="IJB387" s="249"/>
      <c r="IJC387" s="249"/>
      <c r="IJD387" s="249"/>
      <c r="IJE387" s="249"/>
      <c r="IJF387" s="249"/>
      <c r="IJG387" s="249"/>
      <c r="IJH387" s="249"/>
      <c r="IJI387" s="249"/>
      <c r="IJJ387" s="249"/>
      <c r="IJK387" s="249"/>
      <c r="IJL387" s="249"/>
      <c r="IJM387" s="249"/>
      <c r="IJN387" s="249"/>
      <c r="IJO387" s="249"/>
      <c r="IJP387" s="249"/>
      <c r="IJQ387" s="249"/>
      <c r="IJR387" s="249"/>
      <c r="IJS387" s="249"/>
      <c r="IJT387" s="249"/>
      <c r="IJU387" s="249"/>
      <c r="IJV387" s="249"/>
      <c r="IJW387" s="249"/>
      <c r="IJX387" s="249"/>
      <c r="IJY387" s="249"/>
      <c r="IJZ387" s="249"/>
      <c r="IKA387" s="249"/>
      <c r="IKB387" s="249"/>
      <c r="IKC387" s="249"/>
      <c r="IKD387" s="249"/>
      <c r="IKE387" s="249"/>
      <c r="IKF387" s="249"/>
      <c r="IKG387" s="249"/>
      <c r="IKH387" s="249"/>
      <c r="IKI387" s="249"/>
      <c r="IKJ387" s="249"/>
      <c r="IKK387" s="249"/>
      <c r="IKL387" s="249"/>
      <c r="IKM387" s="249"/>
      <c r="IKN387" s="249"/>
      <c r="IKO387" s="249"/>
      <c r="IKP387" s="249"/>
      <c r="IKQ387" s="249"/>
      <c r="IKR387" s="249"/>
      <c r="IKS387" s="249"/>
      <c r="IKT387" s="249"/>
      <c r="IKU387" s="249"/>
      <c r="IKV387" s="249"/>
      <c r="IKW387" s="249"/>
      <c r="IKX387" s="249"/>
      <c r="IKY387" s="249"/>
      <c r="IKZ387" s="249"/>
      <c r="ILA387" s="249"/>
      <c r="ILB387" s="249"/>
      <c r="ILC387" s="249"/>
      <c r="ILD387" s="249"/>
      <c r="ILE387" s="249"/>
      <c r="ILF387" s="249"/>
      <c r="ILG387" s="249"/>
      <c r="ILH387" s="249"/>
      <c r="ILI387" s="249"/>
      <c r="ILJ387" s="249"/>
      <c r="ILK387" s="249"/>
      <c r="ILL387" s="249"/>
      <c r="ILM387" s="249"/>
      <c r="ILN387" s="249"/>
      <c r="ILO387" s="249"/>
      <c r="ILP387" s="249"/>
      <c r="ILQ387" s="249"/>
      <c r="ILR387" s="249"/>
      <c r="ILS387" s="249"/>
      <c r="ILT387" s="249"/>
      <c r="ILU387" s="249"/>
      <c r="ILV387" s="249"/>
      <c r="ILW387" s="249"/>
      <c r="ILX387" s="249"/>
      <c r="ILY387" s="249"/>
      <c r="ILZ387" s="249"/>
      <c r="IMA387" s="249"/>
      <c r="IMB387" s="249"/>
      <c r="IMC387" s="249"/>
      <c r="IMD387" s="249"/>
      <c r="IME387" s="249"/>
      <c r="IMF387" s="249"/>
      <c r="IMG387" s="249"/>
      <c r="IMH387" s="249"/>
      <c r="IMI387" s="249"/>
      <c r="IMJ387" s="249"/>
      <c r="IMK387" s="249"/>
      <c r="IML387" s="249"/>
      <c r="IMM387" s="249"/>
      <c r="IMN387" s="249"/>
      <c r="IMO387" s="249"/>
      <c r="IMP387" s="249"/>
      <c r="IMQ387" s="249"/>
      <c r="IMR387" s="249"/>
      <c r="IMS387" s="249"/>
      <c r="IMT387" s="249"/>
      <c r="IMU387" s="249"/>
      <c r="IMV387" s="249"/>
      <c r="IMW387" s="249"/>
      <c r="IMX387" s="249"/>
      <c r="IMY387" s="249"/>
      <c r="IMZ387" s="249"/>
      <c r="INA387" s="249"/>
      <c r="INB387" s="249"/>
      <c r="INC387" s="249"/>
      <c r="IND387" s="249"/>
      <c r="INE387" s="249"/>
      <c r="INF387" s="249"/>
      <c r="ING387" s="249"/>
      <c r="INH387" s="249"/>
      <c r="INI387" s="249"/>
      <c r="INJ387" s="249"/>
      <c r="INK387" s="249"/>
      <c r="INL387" s="249"/>
      <c r="INM387" s="249"/>
      <c r="INN387" s="249"/>
      <c r="INO387" s="249"/>
      <c r="INP387" s="249"/>
      <c r="INQ387" s="249"/>
      <c r="INR387" s="249"/>
      <c r="INS387" s="249"/>
      <c r="INT387" s="249"/>
      <c r="INU387" s="249"/>
      <c r="INV387" s="249"/>
      <c r="INW387" s="249"/>
      <c r="INX387" s="249"/>
      <c r="INY387" s="249"/>
      <c r="INZ387" s="249"/>
      <c r="IOA387" s="249"/>
      <c r="IOB387" s="249"/>
      <c r="IOC387" s="249"/>
      <c r="IOD387" s="249"/>
      <c r="IOE387" s="249"/>
      <c r="IOF387" s="249"/>
      <c r="IOG387" s="249"/>
      <c r="IOH387" s="249"/>
      <c r="IOI387" s="249"/>
      <c r="IOJ387" s="249"/>
      <c r="IOK387" s="249"/>
      <c r="IOL387" s="249"/>
      <c r="IOM387" s="249"/>
      <c r="ION387" s="249"/>
      <c r="IOO387" s="249"/>
      <c r="IOP387" s="249"/>
      <c r="IOQ387" s="249"/>
      <c r="IOR387" s="249"/>
      <c r="IOS387" s="249"/>
      <c r="IOT387" s="249"/>
      <c r="IOU387" s="249"/>
      <c r="IOV387" s="249"/>
      <c r="IOW387" s="249"/>
      <c r="IOX387" s="249"/>
      <c r="IOY387" s="249"/>
      <c r="IOZ387" s="249"/>
      <c r="IPA387" s="249"/>
      <c r="IPB387" s="249"/>
      <c r="IPC387" s="249"/>
      <c r="IPD387" s="249"/>
      <c r="IPE387" s="249"/>
      <c r="IPF387" s="249"/>
      <c r="IPG387" s="249"/>
      <c r="IPH387" s="249"/>
      <c r="IPI387" s="249"/>
      <c r="IPJ387" s="249"/>
      <c r="IPK387" s="249"/>
      <c r="IPL387" s="249"/>
      <c r="IPM387" s="249"/>
      <c r="IPN387" s="249"/>
      <c r="IPO387" s="249"/>
      <c r="IPP387" s="249"/>
      <c r="IPQ387" s="249"/>
      <c r="IPR387" s="249"/>
      <c r="IPS387" s="249"/>
      <c r="IPT387" s="249"/>
      <c r="IPU387" s="249"/>
      <c r="IPV387" s="249"/>
      <c r="IPW387" s="249"/>
      <c r="IPX387" s="249"/>
      <c r="IPY387" s="249"/>
      <c r="IPZ387" s="249"/>
      <c r="IQA387" s="249"/>
      <c r="IQB387" s="249"/>
      <c r="IQC387" s="249"/>
      <c r="IQD387" s="249"/>
      <c r="IQE387" s="249"/>
      <c r="IQF387" s="249"/>
      <c r="IQG387" s="249"/>
      <c r="IQH387" s="249"/>
      <c r="IQI387" s="249"/>
      <c r="IQJ387" s="249"/>
      <c r="IQK387" s="249"/>
      <c r="IQL387" s="249"/>
      <c r="IQM387" s="249"/>
      <c r="IQN387" s="249"/>
      <c r="IQO387" s="249"/>
      <c r="IQP387" s="249"/>
      <c r="IQQ387" s="249"/>
      <c r="IQR387" s="249"/>
      <c r="IQS387" s="249"/>
      <c r="IQT387" s="249"/>
      <c r="IQU387" s="249"/>
      <c r="IQV387" s="249"/>
      <c r="IQW387" s="249"/>
      <c r="IQX387" s="249"/>
      <c r="IQY387" s="249"/>
      <c r="IQZ387" s="249"/>
      <c r="IRA387" s="249"/>
      <c r="IRB387" s="249"/>
      <c r="IRC387" s="249"/>
      <c r="IRD387" s="249"/>
      <c r="IRE387" s="249"/>
      <c r="IRF387" s="249"/>
      <c r="IRG387" s="249"/>
      <c r="IRH387" s="249"/>
      <c r="IRI387" s="249"/>
      <c r="IRJ387" s="249"/>
      <c r="IRK387" s="249"/>
      <c r="IRL387" s="249"/>
      <c r="IRM387" s="249"/>
      <c r="IRN387" s="249"/>
      <c r="IRO387" s="249"/>
      <c r="IRP387" s="249"/>
      <c r="IRQ387" s="249"/>
      <c r="IRR387" s="249"/>
      <c r="IRS387" s="249"/>
      <c r="IRT387" s="249"/>
      <c r="IRU387" s="249"/>
      <c r="IRV387" s="249"/>
      <c r="IRW387" s="249"/>
      <c r="IRX387" s="249"/>
      <c r="IRY387" s="249"/>
      <c r="IRZ387" s="249"/>
      <c r="ISA387" s="249"/>
      <c r="ISB387" s="249"/>
      <c r="ISC387" s="249"/>
      <c r="ISD387" s="249"/>
      <c r="ISE387" s="249"/>
      <c r="ISF387" s="249"/>
      <c r="ISG387" s="249"/>
      <c r="ISH387" s="249"/>
      <c r="ISI387" s="249"/>
      <c r="ISJ387" s="249"/>
      <c r="ISK387" s="249"/>
      <c r="ISL387" s="249"/>
      <c r="ISM387" s="249"/>
      <c r="ISN387" s="249"/>
      <c r="ISO387" s="249"/>
      <c r="ISP387" s="249"/>
      <c r="ISQ387" s="249"/>
      <c r="ISR387" s="249"/>
      <c r="ISS387" s="249"/>
      <c r="IST387" s="249"/>
      <c r="ISU387" s="249"/>
      <c r="ISV387" s="249"/>
      <c r="ISW387" s="249"/>
      <c r="ISX387" s="249"/>
      <c r="ISY387" s="249"/>
      <c r="ISZ387" s="249"/>
      <c r="ITA387" s="249"/>
      <c r="ITB387" s="249"/>
      <c r="ITC387" s="249"/>
      <c r="ITD387" s="249"/>
      <c r="ITE387" s="249"/>
      <c r="ITF387" s="249"/>
      <c r="ITG387" s="249"/>
      <c r="ITH387" s="249"/>
      <c r="ITI387" s="249"/>
      <c r="ITJ387" s="249"/>
      <c r="ITK387" s="249"/>
      <c r="ITL387" s="249"/>
      <c r="ITM387" s="249"/>
      <c r="ITN387" s="249"/>
      <c r="ITO387" s="249"/>
      <c r="ITP387" s="249"/>
      <c r="ITQ387" s="249"/>
      <c r="ITR387" s="249"/>
      <c r="ITS387" s="249"/>
      <c r="ITT387" s="249"/>
      <c r="ITU387" s="249"/>
      <c r="ITV387" s="249"/>
      <c r="ITW387" s="249"/>
      <c r="ITX387" s="249"/>
      <c r="ITY387" s="249"/>
      <c r="ITZ387" s="249"/>
      <c r="IUA387" s="249"/>
      <c r="IUB387" s="249"/>
      <c r="IUC387" s="249"/>
      <c r="IUD387" s="249"/>
      <c r="IUE387" s="249"/>
      <c r="IUF387" s="249"/>
      <c r="IUG387" s="249"/>
      <c r="IUH387" s="249"/>
      <c r="IUI387" s="249"/>
      <c r="IUJ387" s="249"/>
      <c r="IUK387" s="249"/>
      <c r="IUL387" s="249"/>
      <c r="IUM387" s="249"/>
      <c r="IUN387" s="249"/>
      <c r="IUO387" s="249"/>
      <c r="IUP387" s="249"/>
      <c r="IUQ387" s="249"/>
      <c r="IUR387" s="249"/>
      <c r="IUS387" s="249"/>
      <c r="IUT387" s="249"/>
      <c r="IUU387" s="249"/>
      <c r="IUV387" s="249"/>
      <c r="IUW387" s="249"/>
      <c r="IUX387" s="249"/>
      <c r="IUY387" s="249"/>
      <c r="IUZ387" s="249"/>
      <c r="IVA387" s="249"/>
      <c r="IVB387" s="249"/>
      <c r="IVC387" s="249"/>
      <c r="IVD387" s="249"/>
      <c r="IVE387" s="249"/>
      <c r="IVF387" s="249"/>
      <c r="IVG387" s="249"/>
      <c r="IVH387" s="249"/>
      <c r="IVI387" s="249"/>
      <c r="IVJ387" s="249"/>
      <c r="IVK387" s="249"/>
      <c r="IVL387" s="249"/>
      <c r="IVM387" s="249"/>
      <c r="IVN387" s="249"/>
      <c r="IVO387" s="249"/>
      <c r="IVP387" s="249"/>
      <c r="IVQ387" s="249"/>
      <c r="IVR387" s="249"/>
      <c r="IVS387" s="249"/>
      <c r="IVT387" s="249"/>
      <c r="IVU387" s="249"/>
      <c r="IVV387" s="249"/>
      <c r="IVW387" s="249"/>
      <c r="IVX387" s="249"/>
      <c r="IVY387" s="249"/>
      <c r="IVZ387" s="249"/>
      <c r="IWA387" s="249"/>
      <c r="IWB387" s="249"/>
      <c r="IWC387" s="249"/>
      <c r="IWD387" s="249"/>
      <c r="IWE387" s="249"/>
      <c r="IWF387" s="249"/>
      <c r="IWG387" s="249"/>
      <c r="IWH387" s="249"/>
      <c r="IWI387" s="249"/>
      <c r="IWJ387" s="249"/>
      <c r="IWK387" s="249"/>
      <c r="IWL387" s="249"/>
      <c r="IWM387" s="249"/>
      <c r="IWN387" s="249"/>
      <c r="IWO387" s="249"/>
      <c r="IWP387" s="249"/>
      <c r="IWQ387" s="249"/>
      <c r="IWR387" s="249"/>
      <c r="IWS387" s="249"/>
      <c r="IWT387" s="249"/>
      <c r="IWU387" s="249"/>
      <c r="IWV387" s="249"/>
      <c r="IWW387" s="249"/>
      <c r="IWX387" s="249"/>
      <c r="IWY387" s="249"/>
      <c r="IWZ387" s="249"/>
      <c r="IXA387" s="249"/>
      <c r="IXB387" s="249"/>
      <c r="IXC387" s="249"/>
      <c r="IXD387" s="249"/>
      <c r="IXE387" s="249"/>
      <c r="IXF387" s="249"/>
      <c r="IXG387" s="249"/>
      <c r="IXH387" s="249"/>
      <c r="IXI387" s="249"/>
      <c r="IXJ387" s="249"/>
      <c r="IXK387" s="249"/>
      <c r="IXL387" s="249"/>
      <c r="IXM387" s="249"/>
      <c r="IXN387" s="249"/>
      <c r="IXO387" s="249"/>
      <c r="IXP387" s="249"/>
      <c r="IXQ387" s="249"/>
      <c r="IXR387" s="249"/>
      <c r="IXS387" s="249"/>
      <c r="IXT387" s="249"/>
      <c r="IXU387" s="249"/>
      <c r="IXV387" s="249"/>
      <c r="IXW387" s="249"/>
      <c r="IXX387" s="249"/>
      <c r="IXY387" s="249"/>
      <c r="IXZ387" s="249"/>
      <c r="IYA387" s="249"/>
      <c r="IYB387" s="249"/>
      <c r="IYC387" s="249"/>
      <c r="IYD387" s="249"/>
      <c r="IYE387" s="249"/>
      <c r="IYF387" s="249"/>
      <c r="IYG387" s="249"/>
      <c r="IYH387" s="249"/>
      <c r="IYI387" s="249"/>
      <c r="IYJ387" s="249"/>
      <c r="IYK387" s="249"/>
      <c r="IYL387" s="249"/>
      <c r="IYM387" s="249"/>
      <c r="IYN387" s="249"/>
      <c r="IYO387" s="249"/>
      <c r="IYP387" s="249"/>
      <c r="IYQ387" s="249"/>
      <c r="IYR387" s="249"/>
      <c r="IYS387" s="249"/>
      <c r="IYT387" s="249"/>
      <c r="IYU387" s="249"/>
      <c r="IYV387" s="249"/>
      <c r="IYW387" s="249"/>
      <c r="IYX387" s="249"/>
      <c r="IYY387" s="249"/>
      <c r="IYZ387" s="249"/>
      <c r="IZA387" s="249"/>
      <c r="IZB387" s="249"/>
      <c r="IZC387" s="249"/>
      <c r="IZD387" s="249"/>
      <c r="IZE387" s="249"/>
      <c r="IZF387" s="249"/>
      <c r="IZG387" s="249"/>
      <c r="IZH387" s="249"/>
      <c r="IZI387" s="249"/>
      <c r="IZJ387" s="249"/>
      <c r="IZK387" s="249"/>
      <c r="IZL387" s="249"/>
      <c r="IZM387" s="249"/>
      <c r="IZN387" s="249"/>
      <c r="IZO387" s="249"/>
      <c r="IZP387" s="249"/>
      <c r="IZQ387" s="249"/>
      <c r="IZR387" s="249"/>
      <c r="IZS387" s="249"/>
      <c r="IZT387" s="249"/>
      <c r="IZU387" s="249"/>
      <c r="IZV387" s="249"/>
      <c r="IZW387" s="249"/>
      <c r="IZX387" s="249"/>
      <c r="IZY387" s="249"/>
      <c r="IZZ387" s="249"/>
      <c r="JAA387" s="249"/>
      <c r="JAB387" s="249"/>
      <c r="JAC387" s="249"/>
      <c r="JAD387" s="249"/>
      <c r="JAE387" s="249"/>
      <c r="JAF387" s="249"/>
      <c r="JAG387" s="249"/>
      <c r="JAH387" s="249"/>
      <c r="JAI387" s="249"/>
      <c r="JAJ387" s="249"/>
      <c r="JAK387" s="249"/>
      <c r="JAL387" s="249"/>
      <c r="JAM387" s="249"/>
      <c r="JAN387" s="249"/>
      <c r="JAO387" s="249"/>
      <c r="JAP387" s="249"/>
      <c r="JAQ387" s="249"/>
      <c r="JAR387" s="249"/>
      <c r="JAS387" s="249"/>
      <c r="JAT387" s="249"/>
      <c r="JAU387" s="249"/>
      <c r="JAV387" s="249"/>
      <c r="JAW387" s="249"/>
      <c r="JAX387" s="249"/>
      <c r="JAY387" s="249"/>
      <c r="JAZ387" s="249"/>
      <c r="JBA387" s="249"/>
      <c r="JBB387" s="249"/>
      <c r="JBC387" s="249"/>
      <c r="JBD387" s="249"/>
      <c r="JBE387" s="249"/>
      <c r="JBF387" s="249"/>
      <c r="JBG387" s="249"/>
      <c r="JBH387" s="249"/>
      <c r="JBI387" s="249"/>
      <c r="JBJ387" s="249"/>
      <c r="JBK387" s="249"/>
      <c r="JBL387" s="249"/>
      <c r="JBM387" s="249"/>
      <c r="JBN387" s="249"/>
      <c r="JBO387" s="249"/>
      <c r="JBP387" s="249"/>
      <c r="JBQ387" s="249"/>
      <c r="JBR387" s="249"/>
      <c r="JBS387" s="249"/>
      <c r="JBT387" s="249"/>
      <c r="JBU387" s="249"/>
      <c r="JBV387" s="249"/>
      <c r="JBW387" s="249"/>
      <c r="JBX387" s="249"/>
      <c r="JBY387" s="249"/>
      <c r="JBZ387" s="249"/>
      <c r="JCA387" s="249"/>
      <c r="JCB387" s="249"/>
      <c r="JCC387" s="249"/>
      <c r="JCD387" s="249"/>
      <c r="JCE387" s="249"/>
      <c r="JCF387" s="249"/>
      <c r="JCG387" s="249"/>
      <c r="JCH387" s="249"/>
      <c r="JCI387" s="249"/>
      <c r="JCJ387" s="249"/>
      <c r="JCK387" s="249"/>
      <c r="JCL387" s="249"/>
      <c r="JCM387" s="249"/>
      <c r="JCN387" s="249"/>
      <c r="JCO387" s="249"/>
      <c r="JCP387" s="249"/>
      <c r="JCQ387" s="249"/>
      <c r="JCR387" s="249"/>
      <c r="JCS387" s="249"/>
      <c r="JCT387" s="249"/>
      <c r="JCU387" s="249"/>
      <c r="JCV387" s="249"/>
      <c r="JCW387" s="249"/>
      <c r="JCX387" s="249"/>
      <c r="JCY387" s="249"/>
      <c r="JCZ387" s="249"/>
      <c r="JDA387" s="249"/>
      <c r="JDB387" s="249"/>
      <c r="JDC387" s="249"/>
      <c r="JDD387" s="249"/>
      <c r="JDE387" s="249"/>
      <c r="JDF387" s="249"/>
      <c r="JDG387" s="249"/>
      <c r="JDH387" s="249"/>
      <c r="JDI387" s="249"/>
      <c r="JDJ387" s="249"/>
      <c r="JDK387" s="249"/>
      <c r="JDL387" s="249"/>
      <c r="JDM387" s="249"/>
      <c r="JDN387" s="249"/>
      <c r="JDO387" s="249"/>
      <c r="JDP387" s="249"/>
      <c r="JDQ387" s="249"/>
      <c r="JDR387" s="249"/>
      <c r="JDS387" s="249"/>
      <c r="JDT387" s="249"/>
      <c r="JDU387" s="249"/>
      <c r="JDV387" s="249"/>
      <c r="JDW387" s="249"/>
      <c r="JDX387" s="249"/>
      <c r="JDY387" s="249"/>
      <c r="JDZ387" s="249"/>
      <c r="JEA387" s="249"/>
      <c r="JEB387" s="249"/>
      <c r="JEC387" s="249"/>
      <c r="JED387" s="249"/>
      <c r="JEE387" s="249"/>
      <c r="JEF387" s="249"/>
      <c r="JEG387" s="249"/>
      <c r="JEH387" s="249"/>
      <c r="JEI387" s="249"/>
      <c r="JEJ387" s="249"/>
      <c r="JEK387" s="249"/>
      <c r="JEL387" s="249"/>
      <c r="JEM387" s="249"/>
      <c r="JEN387" s="249"/>
      <c r="JEO387" s="249"/>
      <c r="JEP387" s="249"/>
      <c r="JEQ387" s="249"/>
      <c r="JER387" s="249"/>
      <c r="JES387" s="249"/>
      <c r="JET387" s="249"/>
      <c r="JEU387" s="249"/>
      <c r="JEV387" s="249"/>
      <c r="JEW387" s="249"/>
      <c r="JEX387" s="249"/>
      <c r="JEY387" s="249"/>
      <c r="JEZ387" s="249"/>
      <c r="JFA387" s="249"/>
      <c r="JFB387" s="249"/>
      <c r="JFC387" s="249"/>
      <c r="JFD387" s="249"/>
      <c r="JFE387" s="249"/>
      <c r="JFF387" s="249"/>
      <c r="JFG387" s="249"/>
      <c r="JFH387" s="249"/>
      <c r="JFI387" s="249"/>
      <c r="JFJ387" s="249"/>
      <c r="JFK387" s="249"/>
      <c r="JFL387" s="249"/>
      <c r="JFM387" s="249"/>
      <c r="JFN387" s="249"/>
      <c r="JFO387" s="249"/>
      <c r="JFP387" s="249"/>
      <c r="JFQ387" s="249"/>
      <c r="JFR387" s="249"/>
      <c r="JFS387" s="249"/>
      <c r="JFT387" s="249"/>
      <c r="JFU387" s="249"/>
      <c r="JFV387" s="249"/>
      <c r="JFW387" s="249"/>
      <c r="JFX387" s="249"/>
      <c r="JFY387" s="249"/>
      <c r="JFZ387" s="249"/>
      <c r="JGA387" s="249"/>
      <c r="JGB387" s="249"/>
      <c r="JGC387" s="249"/>
      <c r="JGD387" s="249"/>
      <c r="JGE387" s="249"/>
      <c r="JGF387" s="249"/>
      <c r="JGG387" s="249"/>
      <c r="JGH387" s="249"/>
      <c r="JGI387" s="249"/>
      <c r="JGJ387" s="249"/>
      <c r="JGK387" s="249"/>
      <c r="JGL387" s="249"/>
      <c r="JGM387" s="249"/>
      <c r="JGN387" s="249"/>
      <c r="JGO387" s="249"/>
      <c r="JGP387" s="249"/>
      <c r="JGQ387" s="249"/>
      <c r="JGR387" s="249"/>
      <c r="JGS387" s="249"/>
      <c r="JGT387" s="249"/>
      <c r="JGU387" s="249"/>
      <c r="JGV387" s="249"/>
      <c r="JGW387" s="249"/>
      <c r="JGX387" s="249"/>
      <c r="JGY387" s="249"/>
      <c r="JGZ387" s="249"/>
      <c r="JHA387" s="249"/>
      <c r="JHB387" s="249"/>
      <c r="JHC387" s="249"/>
      <c r="JHD387" s="249"/>
      <c r="JHE387" s="249"/>
      <c r="JHF387" s="249"/>
      <c r="JHG387" s="249"/>
      <c r="JHH387" s="249"/>
      <c r="JHI387" s="249"/>
      <c r="JHJ387" s="249"/>
      <c r="JHK387" s="249"/>
      <c r="JHL387" s="249"/>
      <c r="JHM387" s="249"/>
      <c r="JHN387" s="249"/>
      <c r="JHO387" s="249"/>
      <c r="JHP387" s="249"/>
      <c r="JHQ387" s="249"/>
      <c r="JHR387" s="249"/>
      <c r="JHS387" s="249"/>
      <c r="JHT387" s="249"/>
      <c r="JHU387" s="249"/>
      <c r="JHV387" s="249"/>
      <c r="JHW387" s="249"/>
      <c r="JHX387" s="249"/>
      <c r="JHY387" s="249"/>
      <c r="JHZ387" s="249"/>
      <c r="JIA387" s="249"/>
      <c r="JIB387" s="249"/>
      <c r="JIC387" s="249"/>
      <c r="JID387" s="249"/>
      <c r="JIE387" s="249"/>
      <c r="JIF387" s="249"/>
      <c r="JIG387" s="249"/>
      <c r="JIH387" s="249"/>
      <c r="JII387" s="249"/>
      <c r="JIJ387" s="249"/>
      <c r="JIK387" s="249"/>
      <c r="JIL387" s="249"/>
      <c r="JIM387" s="249"/>
      <c r="JIN387" s="249"/>
      <c r="JIO387" s="249"/>
      <c r="JIP387" s="249"/>
      <c r="JIQ387" s="249"/>
      <c r="JIR387" s="249"/>
      <c r="JIS387" s="249"/>
      <c r="JIT387" s="249"/>
      <c r="JIU387" s="249"/>
      <c r="JIV387" s="249"/>
      <c r="JIW387" s="249"/>
      <c r="JIX387" s="249"/>
      <c r="JIY387" s="249"/>
      <c r="JIZ387" s="249"/>
      <c r="JJA387" s="249"/>
      <c r="JJB387" s="249"/>
      <c r="JJC387" s="249"/>
      <c r="JJD387" s="249"/>
      <c r="JJE387" s="249"/>
      <c r="JJF387" s="249"/>
      <c r="JJG387" s="249"/>
      <c r="JJH387" s="249"/>
      <c r="JJI387" s="249"/>
      <c r="JJJ387" s="249"/>
      <c r="JJK387" s="249"/>
      <c r="JJL387" s="249"/>
      <c r="JJM387" s="249"/>
      <c r="JJN387" s="249"/>
      <c r="JJO387" s="249"/>
      <c r="JJP387" s="249"/>
      <c r="JJQ387" s="249"/>
      <c r="JJR387" s="249"/>
      <c r="JJS387" s="249"/>
      <c r="JJT387" s="249"/>
      <c r="JJU387" s="249"/>
      <c r="JJV387" s="249"/>
      <c r="JJW387" s="249"/>
      <c r="JJX387" s="249"/>
      <c r="JJY387" s="249"/>
      <c r="JJZ387" s="249"/>
      <c r="JKA387" s="249"/>
      <c r="JKB387" s="249"/>
      <c r="JKC387" s="249"/>
      <c r="JKD387" s="249"/>
      <c r="JKE387" s="249"/>
      <c r="JKF387" s="249"/>
      <c r="JKG387" s="249"/>
      <c r="JKH387" s="249"/>
      <c r="JKI387" s="249"/>
      <c r="JKJ387" s="249"/>
      <c r="JKK387" s="249"/>
      <c r="JKL387" s="249"/>
      <c r="JKM387" s="249"/>
      <c r="JKN387" s="249"/>
      <c r="JKO387" s="249"/>
      <c r="JKP387" s="249"/>
      <c r="JKQ387" s="249"/>
      <c r="JKR387" s="249"/>
      <c r="JKS387" s="249"/>
      <c r="JKT387" s="249"/>
      <c r="JKU387" s="249"/>
      <c r="JKV387" s="249"/>
      <c r="JKW387" s="249"/>
      <c r="JKX387" s="249"/>
      <c r="JKY387" s="249"/>
      <c r="JKZ387" s="249"/>
      <c r="JLA387" s="249"/>
      <c r="JLB387" s="249"/>
      <c r="JLC387" s="249"/>
      <c r="JLD387" s="249"/>
      <c r="JLE387" s="249"/>
      <c r="JLF387" s="249"/>
      <c r="JLG387" s="249"/>
      <c r="JLH387" s="249"/>
      <c r="JLI387" s="249"/>
      <c r="JLJ387" s="249"/>
      <c r="JLK387" s="249"/>
      <c r="JLL387" s="249"/>
      <c r="JLM387" s="249"/>
      <c r="JLN387" s="249"/>
      <c r="JLO387" s="249"/>
      <c r="JLP387" s="249"/>
      <c r="JLQ387" s="249"/>
      <c r="JLR387" s="249"/>
      <c r="JLS387" s="249"/>
      <c r="JLT387" s="249"/>
      <c r="JLU387" s="249"/>
      <c r="JLV387" s="249"/>
      <c r="JLW387" s="249"/>
      <c r="JLX387" s="249"/>
      <c r="JLY387" s="249"/>
      <c r="JLZ387" s="249"/>
      <c r="JMA387" s="249"/>
      <c r="JMB387" s="249"/>
      <c r="JMC387" s="249"/>
      <c r="JMD387" s="249"/>
      <c r="JME387" s="249"/>
      <c r="JMF387" s="249"/>
      <c r="JMG387" s="249"/>
      <c r="JMH387" s="249"/>
      <c r="JMI387" s="249"/>
      <c r="JMJ387" s="249"/>
      <c r="JMK387" s="249"/>
      <c r="JML387" s="249"/>
      <c r="JMM387" s="249"/>
      <c r="JMN387" s="249"/>
      <c r="JMO387" s="249"/>
      <c r="JMP387" s="249"/>
      <c r="JMQ387" s="249"/>
      <c r="JMR387" s="249"/>
      <c r="JMS387" s="249"/>
      <c r="JMT387" s="249"/>
      <c r="JMU387" s="249"/>
      <c r="JMV387" s="249"/>
      <c r="JMW387" s="249"/>
      <c r="JMX387" s="249"/>
      <c r="JMY387" s="249"/>
      <c r="JMZ387" s="249"/>
      <c r="JNA387" s="249"/>
      <c r="JNB387" s="249"/>
      <c r="JNC387" s="249"/>
      <c r="JND387" s="249"/>
      <c r="JNE387" s="249"/>
      <c r="JNF387" s="249"/>
      <c r="JNG387" s="249"/>
      <c r="JNH387" s="249"/>
      <c r="JNI387" s="249"/>
      <c r="JNJ387" s="249"/>
      <c r="JNK387" s="249"/>
      <c r="JNL387" s="249"/>
      <c r="JNM387" s="249"/>
      <c r="JNN387" s="249"/>
      <c r="JNO387" s="249"/>
      <c r="JNP387" s="249"/>
      <c r="JNQ387" s="249"/>
      <c r="JNR387" s="249"/>
      <c r="JNS387" s="249"/>
      <c r="JNT387" s="249"/>
      <c r="JNU387" s="249"/>
      <c r="JNV387" s="249"/>
      <c r="JNW387" s="249"/>
      <c r="JNX387" s="249"/>
      <c r="JNY387" s="249"/>
      <c r="JNZ387" s="249"/>
      <c r="JOA387" s="249"/>
      <c r="JOB387" s="249"/>
      <c r="JOC387" s="249"/>
      <c r="JOD387" s="249"/>
      <c r="JOE387" s="249"/>
      <c r="JOF387" s="249"/>
      <c r="JOG387" s="249"/>
      <c r="JOH387" s="249"/>
      <c r="JOI387" s="249"/>
      <c r="JOJ387" s="249"/>
      <c r="JOK387" s="249"/>
      <c r="JOL387" s="249"/>
      <c r="JOM387" s="249"/>
      <c r="JON387" s="249"/>
      <c r="JOO387" s="249"/>
      <c r="JOP387" s="249"/>
      <c r="JOQ387" s="249"/>
      <c r="JOR387" s="249"/>
      <c r="JOS387" s="249"/>
      <c r="JOT387" s="249"/>
      <c r="JOU387" s="249"/>
      <c r="JOV387" s="249"/>
      <c r="JOW387" s="249"/>
      <c r="JOX387" s="249"/>
      <c r="JOY387" s="249"/>
      <c r="JOZ387" s="249"/>
      <c r="JPA387" s="249"/>
      <c r="JPB387" s="249"/>
      <c r="JPC387" s="249"/>
      <c r="JPD387" s="249"/>
      <c r="JPE387" s="249"/>
      <c r="JPF387" s="249"/>
      <c r="JPG387" s="249"/>
      <c r="JPH387" s="249"/>
      <c r="JPI387" s="249"/>
      <c r="JPJ387" s="249"/>
      <c r="JPK387" s="249"/>
      <c r="JPL387" s="249"/>
      <c r="JPM387" s="249"/>
      <c r="JPN387" s="249"/>
      <c r="JPO387" s="249"/>
      <c r="JPP387" s="249"/>
      <c r="JPQ387" s="249"/>
      <c r="JPR387" s="249"/>
      <c r="JPS387" s="249"/>
      <c r="JPT387" s="249"/>
      <c r="JPU387" s="249"/>
      <c r="JPV387" s="249"/>
      <c r="JPW387" s="249"/>
      <c r="JPX387" s="249"/>
      <c r="JPY387" s="249"/>
      <c r="JPZ387" s="249"/>
      <c r="JQA387" s="249"/>
      <c r="JQB387" s="249"/>
      <c r="JQC387" s="249"/>
      <c r="JQD387" s="249"/>
      <c r="JQE387" s="249"/>
      <c r="JQF387" s="249"/>
      <c r="JQG387" s="249"/>
      <c r="JQH387" s="249"/>
      <c r="JQI387" s="249"/>
      <c r="JQJ387" s="249"/>
      <c r="JQK387" s="249"/>
      <c r="JQL387" s="249"/>
      <c r="JQM387" s="249"/>
      <c r="JQN387" s="249"/>
      <c r="JQO387" s="249"/>
      <c r="JQP387" s="249"/>
      <c r="JQQ387" s="249"/>
      <c r="JQR387" s="249"/>
      <c r="JQS387" s="249"/>
      <c r="JQT387" s="249"/>
      <c r="JQU387" s="249"/>
      <c r="JQV387" s="249"/>
      <c r="JQW387" s="249"/>
      <c r="JQX387" s="249"/>
      <c r="JQY387" s="249"/>
      <c r="JQZ387" s="249"/>
      <c r="JRA387" s="249"/>
      <c r="JRB387" s="249"/>
      <c r="JRC387" s="249"/>
      <c r="JRD387" s="249"/>
      <c r="JRE387" s="249"/>
      <c r="JRF387" s="249"/>
      <c r="JRG387" s="249"/>
      <c r="JRH387" s="249"/>
      <c r="JRI387" s="249"/>
      <c r="JRJ387" s="249"/>
      <c r="JRK387" s="249"/>
      <c r="JRL387" s="249"/>
      <c r="JRM387" s="249"/>
      <c r="JRN387" s="249"/>
      <c r="JRO387" s="249"/>
      <c r="JRP387" s="249"/>
      <c r="JRQ387" s="249"/>
      <c r="JRR387" s="249"/>
      <c r="JRS387" s="249"/>
      <c r="JRT387" s="249"/>
      <c r="JRU387" s="249"/>
      <c r="JRV387" s="249"/>
      <c r="JRW387" s="249"/>
      <c r="JRX387" s="249"/>
      <c r="JRY387" s="249"/>
      <c r="JRZ387" s="249"/>
      <c r="JSA387" s="249"/>
      <c r="JSB387" s="249"/>
      <c r="JSC387" s="249"/>
      <c r="JSD387" s="249"/>
      <c r="JSE387" s="249"/>
      <c r="JSF387" s="249"/>
      <c r="JSG387" s="249"/>
      <c r="JSH387" s="249"/>
      <c r="JSI387" s="249"/>
      <c r="JSJ387" s="249"/>
      <c r="JSK387" s="249"/>
      <c r="JSL387" s="249"/>
      <c r="JSM387" s="249"/>
      <c r="JSN387" s="249"/>
      <c r="JSO387" s="249"/>
      <c r="JSP387" s="249"/>
      <c r="JSQ387" s="249"/>
      <c r="JSR387" s="249"/>
      <c r="JSS387" s="249"/>
      <c r="JST387" s="249"/>
      <c r="JSU387" s="249"/>
      <c r="JSV387" s="249"/>
      <c r="JSW387" s="249"/>
      <c r="JSX387" s="249"/>
      <c r="JSY387" s="249"/>
      <c r="JSZ387" s="249"/>
      <c r="JTA387" s="249"/>
      <c r="JTB387" s="249"/>
      <c r="JTC387" s="249"/>
      <c r="JTD387" s="249"/>
      <c r="JTE387" s="249"/>
      <c r="JTF387" s="249"/>
      <c r="JTG387" s="249"/>
      <c r="JTH387" s="249"/>
      <c r="JTI387" s="249"/>
      <c r="JTJ387" s="249"/>
      <c r="JTK387" s="249"/>
      <c r="JTL387" s="249"/>
      <c r="JTM387" s="249"/>
      <c r="JTN387" s="249"/>
      <c r="JTO387" s="249"/>
      <c r="JTP387" s="249"/>
      <c r="JTQ387" s="249"/>
      <c r="JTR387" s="249"/>
      <c r="JTS387" s="249"/>
      <c r="JTT387" s="249"/>
      <c r="JTU387" s="249"/>
      <c r="JTV387" s="249"/>
      <c r="JTW387" s="249"/>
      <c r="JTX387" s="249"/>
      <c r="JTY387" s="249"/>
      <c r="JTZ387" s="249"/>
      <c r="JUA387" s="249"/>
      <c r="JUB387" s="249"/>
      <c r="JUC387" s="249"/>
      <c r="JUD387" s="249"/>
      <c r="JUE387" s="249"/>
      <c r="JUF387" s="249"/>
      <c r="JUG387" s="249"/>
      <c r="JUH387" s="249"/>
      <c r="JUI387" s="249"/>
      <c r="JUJ387" s="249"/>
      <c r="JUK387" s="249"/>
      <c r="JUL387" s="249"/>
      <c r="JUM387" s="249"/>
      <c r="JUN387" s="249"/>
      <c r="JUO387" s="249"/>
      <c r="JUP387" s="249"/>
      <c r="JUQ387" s="249"/>
      <c r="JUR387" s="249"/>
      <c r="JUS387" s="249"/>
      <c r="JUT387" s="249"/>
      <c r="JUU387" s="249"/>
      <c r="JUV387" s="249"/>
      <c r="JUW387" s="249"/>
      <c r="JUX387" s="249"/>
      <c r="JUY387" s="249"/>
      <c r="JUZ387" s="249"/>
      <c r="JVA387" s="249"/>
      <c r="JVB387" s="249"/>
      <c r="JVC387" s="249"/>
      <c r="JVD387" s="249"/>
      <c r="JVE387" s="249"/>
      <c r="JVF387" s="249"/>
      <c r="JVG387" s="249"/>
      <c r="JVH387" s="249"/>
      <c r="JVI387" s="249"/>
      <c r="JVJ387" s="249"/>
      <c r="JVK387" s="249"/>
      <c r="JVL387" s="249"/>
      <c r="JVM387" s="249"/>
      <c r="JVN387" s="249"/>
      <c r="JVO387" s="249"/>
      <c r="JVP387" s="249"/>
      <c r="JVQ387" s="249"/>
      <c r="JVR387" s="249"/>
      <c r="JVS387" s="249"/>
      <c r="JVT387" s="249"/>
      <c r="JVU387" s="249"/>
      <c r="JVV387" s="249"/>
      <c r="JVW387" s="249"/>
      <c r="JVX387" s="249"/>
      <c r="JVY387" s="249"/>
      <c r="JVZ387" s="249"/>
      <c r="JWA387" s="249"/>
      <c r="JWB387" s="249"/>
      <c r="JWC387" s="249"/>
      <c r="JWD387" s="249"/>
      <c r="JWE387" s="249"/>
      <c r="JWF387" s="249"/>
      <c r="JWG387" s="249"/>
      <c r="JWH387" s="249"/>
      <c r="JWI387" s="249"/>
      <c r="JWJ387" s="249"/>
      <c r="JWK387" s="249"/>
      <c r="JWL387" s="249"/>
      <c r="JWM387" s="249"/>
      <c r="JWN387" s="249"/>
      <c r="JWO387" s="249"/>
      <c r="JWP387" s="249"/>
      <c r="JWQ387" s="249"/>
      <c r="JWR387" s="249"/>
      <c r="JWS387" s="249"/>
      <c r="JWT387" s="249"/>
      <c r="JWU387" s="249"/>
      <c r="JWV387" s="249"/>
      <c r="JWW387" s="249"/>
      <c r="JWX387" s="249"/>
      <c r="JWY387" s="249"/>
      <c r="JWZ387" s="249"/>
      <c r="JXA387" s="249"/>
      <c r="JXB387" s="249"/>
      <c r="JXC387" s="249"/>
      <c r="JXD387" s="249"/>
      <c r="JXE387" s="249"/>
      <c r="JXF387" s="249"/>
      <c r="JXG387" s="249"/>
      <c r="JXH387" s="249"/>
      <c r="JXI387" s="249"/>
      <c r="JXJ387" s="249"/>
      <c r="JXK387" s="249"/>
      <c r="JXL387" s="249"/>
      <c r="JXM387" s="249"/>
      <c r="JXN387" s="249"/>
      <c r="JXO387" s="249"/>
      <c r="JXP387" s="249"/>
      <c r="JXQ387" s="249"/>
      <c r="JXR387" s="249"/>
      <c r="JXS387" s="249"/>
      <c r="JXT387" s="249"/>
      <c r="JXU387" s="249"/>
      <c r="JXV387" s="249"/>
      <c r="JXW387" s="249"/>
      <c r="JXX387" s="249"/>
      <c r="JXY387" s="249"/>
      <c r="JXZ387" s="249"/>
      <c r="JYA387" s="249"/>
      <c r="JYB387" s="249"/>
      <c r="JYC387" s="249"/>
      <c r="JYD387" s="249"/>
      <c r="JYE387" s="249"/>
      <c r="JYF387" s="249"/>
      <c r="JYG387" s="249"/>
      <c r="JYH387" s="249"/>
      <c r="JYI387" s="249"/>
      <c r="JYJ387" s="249"/>
      <c r="JYK387" s="249"/>
      <c r="JYL387" s="249"/>
      <c r="JYM387" s="249"/>
      <c r="JYN387" s="249"/>
      <c r="JYO387" s="249"/>
      <c r="JYP387" s="249"/>
      <c r="JYQ387" s="249"/>
      <c r="JYR387" s="249"/>
      <c r="JYS387" s="249"/>
      <c r="JYT387" s="249"/>
      <c r="JYU387" s="249"/>
      <c r="JYV387" s="249"/>
      <c r="JYW387" s="249"/>
      <c r="JYX387" s="249"/>
      <c r="JYY387" s="249"/>
      <c r="JYZ387" s="249"/>
      <c r="JZA387" s="249"/>
      <c r="JZB387" s="249"/>
      <c r="JZC387" s="249"/>
      <c r="JZD387" s="249"/>
      <c r="JZE387" s="249"/>
      <c r="JZF387" s="249"/>
      <c r="JZG387" s="249"/>
      <c r="JZH387" s="249"/>
      <c r="JZI387" s="249"/>
      <c r="JZJ387" s="249"/>
      <c r="JZK387" s="249"/>
      <c r="JZL387" s="249"/>
      <c r="JZM387" s="249"/>
      <c r="JZN387" s="249"/>
      <c r="JZO387" s="249"/>
      <c r="JZP387" s="249"/>
      <c r="JZQ387" s="249"/>
      <c r="JZR387" s="249"/>
      <c r="JZS387" s="249"/>
      <c r="JZT387" s="249"/>
      <c r="JZU387" s="249"/>
      <c r="JZV387" s="249"/>
      <c r="JZW387" s="249"/>
      <c r="JZX387" s="249"/>
      <c r="JZY387" s="249"/>
      <c r="JZZ387" s="249"/>
      <c r="KAA387" s="249"/>
      <c r="KAB387" s="249"/>
      <c r="KAC387" s="249"/>
      <c r="KAD387" s="249"/>
      <c r="KAE387" s="249"/>
      <c r="KAF387" s="249"/>
      <c r="KAG387" s="249"/>
      <c r="KAH387" s="249"/>
      <c r="KAI387" s="249"/>
      <c r="KAJ387" s="249"/>
      <c r="KAK387" s="249"/>
      <c r="KAL387" s="249"/>
      <c r="KAM387" s="249"/>
      <c r="KAN387" s="249"/>
      <c r="KAO387" s="249"/>
      <c r="KAP387" s="249"/>
      <c r="KAQ387" s="249"/>
      <c r="KAR387" s="249"/>
      <c r="KAS387" s="249"/>
      <c r="KAT387" s="249"/>
      <c r="KAU387" s="249"/>
      <c r="KAV387" s="249"/>
      <c r="KAW387" s="249"/>
      <c r="KAX387" s="249"/>
      <c r="KAY387" s="249"/>
      <c r="KAZ387" s="249"/>
      <c r="KBA387" s="249"/>
      <c r="KBB387" s="249"/>
      <c r="KBC387" s="249"/>
      <c r="KBD387" s="249"/>
      <c r="KBE387" s="249"/>
      <c r="KBF387" s="249"/>
      <c r="KBG387" s="249"/>
      <c r="KBH387" s="249"/>
      <c r="KBI387" s="249"/>
      <c r="KBJ387" s="249"/>
      <c r="KBK387" s="249"/>
      <c r="KBL387" s="249"/>
      <c r="KBM387" s="249"/>
      <c r="KBN387" s="249"/>
      <c r="KBO387" s="249"/>
      <c r="KBP387" s="249"/>
      <c r="KBQ387" s="249"/>
      <c r="KBR387" s="249"/>
      <c r="KBS387" s="249"/>
      <c r="KBT387" s="249"/>
      <c r="KBU387" s="249"/>
      <c r="KBV387" s="249"/>
      <c r="KBW387" s="249"/>
      <c r="KBX387" s="249"/>
      <c r="KBY387" s="249"/>
      <c r="KBZ387" s="249"/>
      <c r="KCA387" s="249"/>
      <c r="KCB387" s="249"/>
      <c r="KCC387" s="249"/>
      <c r="KCD387" s="249"/>
      <c r="KCE387" s="249"/>
      <c r="KCF387" s="249"/>
      <c r="KCG387" s="249"/>
      <c r="KCH387" s="249"/>
      <c r="KCI387" s="249"/>
      <c r="KCJ387" s="249"/>
      <c r="KCK387" s="249"/>
      <c r="KCL387" s="249"/>
      <c r="KCM387" s="249"/>
      <c r="KCN387" s="249"/>
      <c r="KCO387" s="249"/>
      <c r="KCP387" s="249"/>
      <c r="KCQ387" s="249"/>
      <c r="KCR387" s="249"/>
      <c r="KCS387" s="249"/>
      <c r="KCT387" s="249"/>
      <c r="KCU387" s="249"/>
      <c r="KCV387" s="249"/>
      <c r="KCW387" s="249"/>
      <c r="KCX387" s="249"/>
      <c r="KCY387" s="249"/>
      <c r="KCZ387" s="249"/>
      <c r="KDA387" s="249"/>
      <c r="KDB387" s="249"/>
      <c r="KDC387" s="249"/>
      <c r="KDD387" s="249"/>
      <c r="KDE387" s="249"/>
      <c r="KDF387" s="249"/>
      <c r="KDG387" s="249"/>
      <c r="KDH387" s="249"/>
      <c r="KDI387" s="249"/>
      <c r="KDJ387" s="249"/>
      <c r="KDK387" s="249"/>
      <c r="KDL387" s="249"/>
      <c r="KDM387" s="249"/>
      <c r="KDN387" s="249"/>
      <c r="KDO387" s="249"/>
      <c r="KDP387" s="249"/>
      <c r="KDQ387" s="249"/>
      <c r="KDR387" s="249"/>
      <c r="KDS387" s="249"/>
      <c r="KDT387" s="249"/>
      <c r="KDU387" s="249"/>
      <c r="KDV387" s="249"/>
      <c r="KDW387" s="249"/>
      <c r="KDX387" s="249"/>
      <c r="KDY387" s="249"/>
      <c r="KDZ387" s="249"/>
      <c r="KEA387" s="249"/>
      <c r="KEB387" s="249"/>
      <c r="KEC387" s="249"/>
      <c r="KED387" s="249"/>
      <c r="KEE387" s="249"/>
      <c r="KEF387" s="249"/>
      <c r="KEG387" s="249"/>
      <c r="KEH387" s="249"/>
      <c r="KEI387" s="249"/>
      <c r="KEJ387" s="249"/>
      <c r="KEK387" s="249"/>
      <c r="KEL387" s="249"/>
      <c r="KEM387" s="249"/>
      <c r="KEN387" s="249"/>
      <c r="KEO387" s="249"/>
      <c r="KEP387" s="249"/>
      <c r="KEQ387" s="249"/>
      <c r="KER387" s="249"/>
      <c r="KES387" s="249"/>
      <c r="KET387" s="249"/>
      <c r="KEU387" s="249"/>
      <c r="KEV387" s="249"/>
      <c r="KEW387" s="249"/>
      <c r="KEX387" s="249"/>
      <c r="KEY387" s="249"/>
      <c r="KEZ387" s="249"/>
      <c r="KFA387" s="249"/>
      <c r="KFB387" s="249"/>
      <c r="KFC387" s="249"/>
      <c r="KFD387" s="249"/>
      <c r="KFE387" s="249"/>
      <c r="KFF387" s="249"/>
      <c r="KFG387" s="249"/>
      <c r="KFH387" s="249"/>
      <c r="KFI387" s="249"/>
      <c r="KFJ387" s="249"/>
      <c r="KFK387" s="249"/>
      <c r="KFL387" s="249"/>
      <c r="KFM387" s="249"/>
      <c r="KFN387" s="249"/>
      <c r="KFO387" s="249"/>
      <c r="KFP387" s="249"/>
      <c r="KFQ387" s="249"/>
      <c r="KFR387" s="249"/>
      <c r="KFS387" s="249"/>
      <c r="KFT387" s="249"/>
      <c r="KFU387" s="249"/>
      <c r="KFV387" s="249"/>
      <c r="KFW387" s="249"/>
      <c r="KFX387" s="249"/>
      <c r="KFY387" s="249"/>
      <c r="KFZ387" s="249"/>
      <c r="KGA387" s="249"/>
      <c r="KGB387" s="249"/>
      <c r="KGC387" s="249"/>
      <c r="KGD387" s="249"/>
      <c r="KGE387" s="249"/>
      <c r="KGF387" s="249"/>
      <c r="KGG387" s="249"/>
      <c r="KGH387" s="249"/>
      <c r="KGI387" s="249"/>
      <c r="KGJ387" s="249"/>
      <c r="KGK387" s="249"/>
      <c r="KGL387" s="249"/>
      <c r="KGM387" s="249"/>
      <c r="KGN387" s="249"/>
      <c r="KGO387" s="249"/>
      <c r="KGP387" s="249"/>
      <c r="KGQ387" s="249"/>
      <c r="KGR387" s="249"/>
      <c r="KGS387" s="249"/>
      <c r="KGT387" s="249"/>
      <c r="KGU387" s="249"/>
      <c r="KGV387" s="249"/>
      <c r="KGW387" s="249"/>
      <c r="KGX387" s="249"/>
      <c r="KGY387" s="249"/>
      <c r="KGZ387" s="249"/>
      <c r="KHA387" s="249"/>
      <c r="KHB387" s="249"/>
      <c r="KHC387" s="249"/>
      <c r="KHD387" s="249"/>
      <c r="KHE387" s="249"/>
      <c r="KHF387" s="249"/>
      <c r="KHG387" s="249"/>
      <c r="KHH387" s="249"/>
      <c r="KHI387" s="249"/>
      <c r="KHJ387" s="249"/>
      <c r="KHK387" s="249"/>
      <c r="KHL387" s="249"/>
      <c r="KHM387" s="249"/>
      <c r="KHN387" s="249"/>
      <c r="KHO387" s="249"/>
      <c r="KHP387" s="249"/>
      <c r="KHQ387" s="249"/>
      <c r="KHR387" s="249"/>
      <c r="KHS387" s="249"/>
      <c r="KHT387" s="249"/>
      <c r="KHU387" s="249"/>
      <c r="KHV387" s="249"/>
      <c r="KHW387" s="249"/>
      <c r="KHX387" s="249"/>
      <c r="KHY387" s="249"/>
      <c r="KHZ387" s="249"/>
      <c r="KIA387" s="249"/>
      <c r="KIB387" s="249"/>
      <c r="KIC387" s="249"/>
      <c r="KID387" s="249"/>
      <c r="KIE387" s="249"/>
      <c r="KIF387" s="249"/>
      <c r="KIG387" s="249"/>
      <c r="KIH387" s="249"/>
      <c r="KII387" s="249"/>
      <c r="KIJ387" s="249"/>
      <c r="KIK387" s="249"/>
      <c r="KIL387" s="249"/>
      <c r="KIM387" s="249"/>
      <c r="KIN387" s="249"/>
      <c r="KIO387" s="249"/>
      <c r="KIP387" s="249"/>
      <c r="KIQ387" s="249"/>
      <c r="KIR387" s="249"/>
      <c r="KIS387" s="249"/>
      <c r="KIT387" s="249"/>
      <c r="KIU387" s="249"/>
      <c r="KIV387" s="249"/>
      <c r="KIW387" s="249"/>
      <c r="KIX387" s="249"/>
      <c r="KIY387" s="249"/>
      <c r="KIZ387" s="249"/>
      <c r="KJA387" s="249"/>
      <c r="KJB387" s="249"/>
      <c r="KJC387" s="249"/>
      <c r="KJD387" s="249"/>
      <c r="KJE387" s="249"/>
      <c r="KJF387" s="249"/>
      <c r="KJG387" s="249"/>
      <c r="KJH387" s="249"/>
      <c r="KJI387" s="249"/>
      <c r="KJJ387" s="249"/>
      <c r="KJK387" s="249"/>
      <c r="KJL387" s="249"/>
      <c r="KJM387" s="249"/>
      <c r="KJN387" s="249"/>
      <c r="KJO387" s="249"/>
      <c r="KJP387" s="249"/>
      <c r="KJQ387" s="249"/>
      <c r="KJR387" s="249"/>
      <c r="KJS387" s="249"/>
      <c r="KJT387" s="249"/>
      <c r="KJU387" s="249"/>
      <c r="KJV387" s="249"/>
      <c r="KJW387" s="249"/>
      <c r="KJX387" s="249"/>
      <c r="KJY387" s="249"/>
      <c r="KJZ387" s="249"/>
      <c r="KKA387" s="249"/>
      <c r="KKB387" s="249"/>
      <c r="KKC387" s="249"/>
      <c r="KKD387" s="249"/>
      <c r="KKE387" s="249"/>
      <c r="KKF387" s="249"/>
      <c r="KKG387" s="249"/>
      <c r="KKH387" s="249"/>
      <c r="KKI387" s="249"/>
      <c r="KKJ387" s="249"/>
      <c r="KKK387" s="249"/>
      <c r="KKL387" s="249"/>
      <c r="KKM387" s="249"/>
      <c r="KKN387" s="249"/>
      <c r="KKO387" s="249"/>
      <c r="KKP387" s="249"/>
      <c r="KKQ387" s="249"/>
      <c r="KKR387" s="249"/>
      <c r="KKS387" s="249"/>
      <c r="KKT387" s="249"/>
      <c r="KKU387" s="249"/>
      <c r="KKV387" s="249"/>
      <c r="KKW387" s="249"/>
      <c r="KKX387" s="249"/>
      <c r="KKY387" s="249"/>
      <c r="KKZ387" s="249"/>
      <c r="KLA387" s="249"/>
      <c r="KLB387" s="249"/>
      <c r="KLC387" s="249"/>
      <c r="KLD387" s="249"/>
      <c r="KLE387" s="249"/>
      <c r="KLF387" s="249"/>
      <c r="KLG387" s="249"/>
      <c r="KLH387" s="249"/>
      <c r="KLI387" s="249"/>
      <c r="KLJ387" s="249"/>
      <c r="KLK387" s="249"/>
      <c r="KLL387" s="249"/>
      <c r="KLM387" s="249"/>
      <c r="KLN387" s="249"/>
      <c r="KLO387" s="249"/>
      <c r="KLP387" s="249"/>
      <c r="KLQ387" s="249"/>
      <c r="KLR387" s="249"/>
      <c r="KLS387" s="249"/>
      <c r="KLT387" s="249"/>
      <c r="KLU387" s="249"/>
      <c r="KLV387" s="249"/>
      <c r="KLW387" s="249"/>
      <c r="KLX387" s="249"/>
      <c r="KLY387" s="249"/>
      <c r="KLZ387" s="249"/>
      <c r="KMA387" s="249"/>
      <c r="KMB387" s="249"/>
      <c r="KMC387" s="249"/>
      <c r="KMD387" s="249"/>
      <c r="KME387" s="249"/>
      <c r="KMF387" s="249"/>
      <c r="KMG387" s="249"/>
      <c r="KMH387" s="249"/>
      <c r="KMI387" s="249"/>
      <c r="KMJ387" s="249"/>
      <c r="KMK387" s="249"/>
      <c r="KML387" s="249"/>
      <c r="KMM387" s="249"/>
      <c r="KMN387" s="249"/>
      <c r="KMO387" s="249"/>
      <c r="KMP387" s="249"/>
      <c r="KMQ387" s="249"/>
      <c r="KMR387" s="249"/>
      <c r="KMS387" s="249"/>
      <c r="KMT387" s="249"/>
      <c r="KMU387" s="249"/>
      <c r="KMV387" s="249"/>
      <c r="KMW387" s="249"/>
      <c r="KMX387" s="249"/>
      <c r="KMY387" s="249"/>
      <c r="KMZ387" s="249"/>
      <c r="KNA387" s="249"/>
      <c r="KNB387" s="249"/>
      <c r="KNC387" s="249"/>
      <c r="KND387" s="249"/>
      <c r="KNE387" s="249"/>
      <c r="KNF387" s="249"/>
      <c r="KNG387" s="249"/>
      <c r="KNH387" s="249"/>
      <c r="KNI387" s="249"/>
      <c r="KNJ387" s="249"/>
      <c r="KNK387" s="249"/>
      <c r="KNL387" s="249"/>
      <c r="KNM387" s="249"/>
      <c r="KNN387" s="249"/>
      <c r="KNO387" s="249"/>
      <c r="KNP387" s="249"/>
      <c r="KNQ387" s="249"/>
      <c r="KNR387" s="249"/>
      <c r="KNS387" s="249"/>
      <c r="KNT387" s="249"/>
      <c r="KNU387" s="249"/>
      <c r="KNV387" s="249"/>
      <c r="KNW387" s="249"/>
      <c r="KNX387" s="249"/>
      <c r="KNY387" s="249"/>
      <c r="KNZ387" s="249"/>
      <c r="KOA387" s="249"/>
      <c r="KOB387" s="249"/>
      <c r="KOC387" s="249"/>
      <c r="KOD387" s="249"/>
      <c r="KOE387" s="249"/>
      <c r="KOF387" s="249"/>
      <c r="KOG387" s="249"/>
      <c r="KOH387" s="249"/>
      <c r="KOI387" s="249"/>
      <c r="KOJ387" s="249"/>
      <c r="KOK387" s="249"/>
      <c r="KOL387" s="249"/>
      <c r="KOM387" s="249"/>
      <c r="KON387" s="249"/>
      <c r="KOO387" s="249"/>
      <c r="KOP387" s="249"/>
      <c r="KOQ387" s="249"/>
      <c r="KOR387" s="249"/>
      <c r="KOS387" s="249"/>
      <c r="KOT387" s="249"/>
      <c r="KOU387" s="249"/>
      <c r="KOV387" s="249"/>
      <c r="KOW387" s="249"/>
      <c r="KOX387" s="249"/>
      <c r="KOY387" s="249"/>
      <c r="KOZ387" s="249"/>
      <c r="KPA387" s="249"/>
      <c r="KPB387" s="249"/>
      <c r="KPC387" s="249"/>
      <c r="KPD387" s="249"/>
      <c r="KPE387" s="249"/>
      <c r="KPF387" s="249"/>
      <c r="KPG387" s="249"/>
      <c r="KPH387" s="249"/>
      <c r="KPI387" s="249"/>
      <c r="KPJ387" s="249"/>
      <c r="KPK387" s="249"/>
      <c r="KPL387" s="249"/>
      <c r="KPM387" s="249"/>
      <c r="KPN387" s="249"/>
      <c r="KPO387" s="249"/>
      <c r="KPP387" s="249"/>
      <c r="KPQ387" s="249"/>
      <c r="KPR387" s="249"/>
      <c r="KPS387" s="249"/>
      <c r="KPT387" s="249"/>
      <c r="KPU387" s="249"/>
      <c r="KPV387" s="249"/>
      <c r="KPW387" s="249"/>
      <c r="KPX387" s="249"/>
      <c r="KPY387" s="249"/>
      <c r="KPZ387" s="249"/>
      <c r="KQA387" s="249"/>
      <c r="KQB387" s="249"/>
      <c r="KQC387" s="249"/>
      <c r="KQD387" s="249"/>
      <c r="KQE387" s="249"/>
      <c r="KQF387" s="249"/>
      <c r="KQG387" s="249"/>
      <c r="KQH387" s="249"/>
      <c r="KQI387" s="249"/>
      <c r="KQJ387" s="249"/>
      <c r="KQK387" s="249"/>
      <c r="KQL387" s="249"/>
      <c r="KQM387" s="249"/>
      <c r="KQN387" s="249"/>
      <c r="KQO387" s="249"/>
      <c r="KQP387" s="249"/>
      <c r="KQQ387" s="249"/>
      <c r="KQR387" s="249"/>
      <c r="KQS387" s="249"/>
      <c r="KQT387" s="249"/>
      <c r="KQU387" s="249"/>
      <c r="KQV387" s="249"/>
      <c r="KQW387" s="249"/>
      <c r="KQX387" s="249"/>
      <c r="KQY387" s="249"/>
      <c r="KQZ387" s="249"/>
      <c r="KRA387" s="249"/>
      <c r="KRB387" s="249"/>
      <c r="KRC387" s="249"/>
      <c r="KRD387" s="249"/>
      <c r="KRE387" s="249"/>
      <c r="KRF387" s="249"/>
      <c r="KRG387" s="249"/>
      <c r="KRH387" s="249"/>
      <c r="KRI387" s="249"/>
      <c r="KRJ387" s="249"/>
      <c r="KRK387" s="249"/>
      <c r="KRL387" s="249"/>
      <c r="KRM387" s="249"/>
      <c r="KRN387" s="249"/>
      <c r="KRO387" s="249"/>
      <c r="KRP387" s="249"/>
      <c r="KRQ387" s="249"/>
      <c r="KRR387" s="249"/>
      <c r="KRS387" s="249"/>
      <c r="KRT387" s="249"/>
      <c r="KRU387" s="249"/>
      <c r="KRV387" s="249"/>
      <c r="KRW387" s="249"/>
      <c r="KRX387" s="249"/>
      <c r="KRY387" s="249"/>
      <c r="KRZ387" s="249"/>
      <c r="KSA387" s="249"/>
      <c r="KSB387" s="249"/>
      <c r="KSC387" s="249"/>
      <c r="KSD387" s="249"/>
      <c r="KSE387" s="249"/>
      <c r="KSF387" s="249"/>
      <c r="KSG387" s="249"/>
      <c r="KSH387" s="249"/>
      <c r="KSI387" s="249"/>
      <c r="KSJ387" s="249"/>
      <c r="KSK387" s="249"/>
      <c r="KSL387" s="249"/>
      <c r="KSM387" s="249"/>
      <c r="KSN387" s="249"/>
      <c r="KSO387" s="249"/>
      <c r="KSP387" s="249"/>
      <c r="KSQ387" s="249"/>
      <c r="KSR387" s="249"/>
      <c r="KSS387" s="249"/>
      <c r="KST387" s="249"/>
      <c r="KSU387" s="249"/>
      <c r="KSV387" s="249"/>
      <c r="KSW387" s="249"/>
      <c r="KSX387" s="249"/>
      <c r="KSY387" s="249"/>
      <c r="KSZ387" s="249"/>
      <c r="KTA387" s="249"/>
      <c r="KTB387" s="249"/>
      <c r="KTC387" s="249"/>
      <c r="KTD387" s="249"/>
      <c r="KTE387" s="249"/>
      <c r="KTF387" s="249"/>
      <c r="KTG387" s="249"/>
      <c r="KTH387" s="249"/>
      <c r="KTI387" s="249"/>
      <c r="KTJ387" s="249"/>
      <c r="KTK387" s="249"/>
      <c r="KTL387" s="249"/>
      <c r="KTM387" s="249"/>
      <c r="KTN387" s="249"/>
      <c r="KTO387" s="249"/>
      <c r="KTP387" s="249"/>
      <c r="KTQ387" s="249"/>
      <c r="KTR387" s="249"/>
      <c r="KTS387" s="249"/>
      <c r="KTT387" s="249"/>
      <c r="KTU387" s="249"/>
      <c r="KTV387" s="249"/>
      <c r="KTW387" s="249"/>
      <c r="KTX387" s="249"/>
      <c r="KTY387" s="249"/>
      <c r="KTZ387" s="249"/>
      <c r="KUA387" s="249"/>
      <c r="KUB387" s="249"/>
      <c r="KUC387" s="249"/>
      <c r="KUD387" s="249"/>
      <c r="KUE387" s="249"/>
      <c r="KUF387" s="249"/>
      <c r="KUG387" s="249"/>
      <c r="KUH387" s="249"/>
      <c r="KUI387" s="249"/>
      <c r="KUJ387" s="249"/>
      <c r="KUK387" s="249"/>
      <c r="KUL387" s="249"/>
      <c r="KUM387" s="249"/>
      <c r="KUN387" s="249"/>
      <c r="KUO387" s="249"/>
      <c r="KUP387" s="249"/>
      <c r="KUQ387" s="249"/>
      <c r="KUR387" s="249"/>
      <c r="KUS387" s="249"/>
      <c r="KUT387" s="249"/>
      <c r="KUU387" s="249"/>
      <c r="KUV387" s="249"/>
      <c r="KUW387" s="249"/>
      <c r="KUX387" s="249"/>
      <c r="KUY387" s="249"/>
      <c r="KUZ387" s="249"/>
      <c r="KVA387" s="249"/>
      <c r="KVB387" s="249"/>
      <c r="KVC387" s="249"/>
      <c r="KVD387" s="249"/>
      <c r="KVE387" s="249"/>
      <c r="KVF387" s="249"/>
      <c r="KVG387" s="249"/>
      <c r="KVH387" s="249"/>
      <c r="KVI387" s="249"/>
      <c r="KVJ387" s="249"/>
      <c r="KVK387" s="249"/>
      <c r="KVL387" s="249"/>
      <c r="KVM387" s="249"/>
      <c r="KVN387" s="249"/>
      <c r="KVO387" s="249"/>
      <c r="KVP387" s="249"/>
      <c r="KVQ387" s="249"/>
      <c r="KVR387" s="249"/>
      <c r="KVS387" s="249"/>
      <c r="KVT387" s="249"/>
      <c r="KVU387" s="249"/>
      <c r="KVV387" s="249"/>
      <c r="KVW387" s="249"/>
      <c r="KVX387" s="249"/>
      <c r="KVY387" s="249"/>
      <c r="KVZ387" s="249"/>
      <c r="KWA387" s="249"/>
      <c r="KWB387" s="249"/>
      <c r="KWC387" s="249"/>
      <c r="KWD387" s="249"/>
      <c r="KWE387" s="249"/>
      <c r="KWF387" s="249"/>
      <c r="KWG387" s="249"/>
      <c r="KWH387" s="249"/>
      <c r="KWI387" s="249"/>
      <c r="KWJ387" s="249"/>
      <c r="KWK387" s="249"/>
      <c r="KWL387" s="249"/>
      <c r="KWM387" s="249"/>
      <c r="KWN387" s="249"/>
      <c r="KWO387" s="249"/>
      <c r="KWP387" s="249"/>
      <c r="KWQ387" s="249"/>
      <c r="KWR387" s="249"/>
      <c r="KWS387" s="249"/>
      <c r="KWT387" s="249"/>
      <c r="KWU387" s="249"/>
      <c r="KWV387" s="249"/>
      <c r="KWW387" s="249"/>
      <c r="KWX387" s="249"/>
      <c r="KWY387" s="249"/>
      <c r="KWZ387" s="249"/>
      <c r="KXA387" s="249"/>
      <c r="KXB387" s="249"/>
      <c r="KXC387" s="249"/>
      <c r="KXD387" s="249"/>
      <c r="KXE387" s="249"/>
      <c r="KXF387" s="249"/>
      <c r="KXG387" s="249"/>
      <c r="KXH387" s="249"/>
      <c r="KXI387" s="249"/>
      <c r="KXJ387" s="249"/>
      <c r="KXK387" s="249"/>
      <c r="KXL387" s="249"/>
      <c r="KXM387" s="249"/>
      <c r="KXN387" s="249"/>
      <c r="KXO387" s="249"/>
      <c r="KXP387" s="249"/>
      <c r="KXQ387" s="249"/>
      <c r="KXR387" s="249"/>
      <c r="KXS387" s="249"/>
      <c r="KXT387" s="249"/>
      <c r="KXU387" s="249"/>
      <c r="KXV387" s="249"/>
      <c r="KXW387" s="249"/>
      <c r="KXX387" s="249"/>
      <c r="KXY387" s="249"/>
      <c r="KXZ387" s="249"/>
      <c r="KYA387" s="249"/>
      <c r="KYB387" s="249"/>
      <c r="KYC387" s="249"/>
      <c r="KYD387" s="249"/>
      <c r="KYE387" s="249"/>
      <c r="KYF387" s="249"/>
      <c r="KYG387" s="249"/>
      <c r="KYH387" s="249"/>
      <c r="KYI387" s="249"/>
      <c r="KYJ387" s="249"/>
      <c r="KYK387" s="249"/>
      <c r="KYL387" s="249"/>
      <c r="KYM387" s="249"/>
      <c r="KYN387" s="249"/>
      <c r="KYO387" s="249"/>
      <c r="KYP387" s="249"/>
      <c r="KYQ387" s="249"/>
      <c r="KYR387" s="249"/>
      <c r="KYS387" s="249"/>
      <c r="KYT387" s="249"/>
      <c r="KYU387" s="249"/>
      <c r="KYV387" s="249"/>
      <c r="KYW387" s="249"/>
      <c r="KYX387" s="249"/>
      <c r="KYY387" s="249"/>
      <c r="KYZ387" s="249"/>
      <c r="KZA387" s="249"/>
      <c r="KZB387" s="249"/>
      <c r="KZC387" s="249"/>
      <c r="KZD387" s="249"/>
      <c r="KZE387" s="249"/>
      <c r="KZF387" s="249"/>
      <c r="KZG387" s="249"/>
      <c r="KZH387" s="249"/>
      <c r="KZI387" s="249"/>
      <c r="KZJ387" s="249"/>
      <c r="KZK387" s="249"/>
      <c r="KZL387" s="249"/>
      <c r="KZM387" s="249"/>
      <c r="KZN387" s="249"/>
      <c r="KZO387" s="249"/>
      <c r="KZP387" s="249"/>
      <c r="KZQ387" s="249"/>
      <c r="KZR387" s="249"/>
      <c r="KZS387" s="249"/>
      <c r="KZT387" s="249"/>
      <c r="KZU387" s="249"/>
      <c r="KZV387" s="249"/>
      <c r="KZW387" s="249"/>
      <c r="KZX387" s="249"/>
      <c r="KZY387" s="249"/>
      <c r="KZZ387" s="249"/>
      <c r="LAA387" s="249"/>
      <c r="LAB387" s="249"/>
      <c r="LAC387" s="249"/>
      <c r="LAD387" s="249"/>
      <c r="LAE387" s="249"/>
      <c r="LAF387" s="249"/>
      <c r="LAG387" s="249"/>
      <c r="LAH387" s="249"/>
      <c r="LAI387" s="249"/>
      <c r="LAJ387" s="249"/>
      <c r="LAK387" s="249"/>
      <c r="LAL387" s="249"/>
      <c r="LAM387" s="249"/>
      <c r="LAN387" s="249"/>
      <c r="LAO387" s="249"/>
      <c r="LAP387" s="249"/>
      <c r="LAQ387" s="249"/>
      <c r="LAR387" s="249"/>
      <c r="LAS387" s="249"/>
      <c r="LAT387" s="249"/>
      <c r="LAU387" s="249"/>
      <c r="LAV387" s="249"/>
      <c r="LAW387" s="249"/>
      <c r="LAX387" s="249"/>
      <c r="LAY387" s="249"/>
      <c r="LAZ387" s="249"/>
      <c r="LBA387" s="249"/>
      <c r="LBB387" s="249"/>
      <c r="LBC387" s="249"/>
      <c r="LBD387" s="249"/>
      <c r="LBE387" s="249"/>
      <c r="LBF387" s="249"/>
      <c r="LBG387" s="249"/>
      <c r="LBH387" s="249"/>
      <c r="LBI387" s="249"/>
      <c r="LBJ387" s="249"/>
      <c r="LBK387" s="249"/>
      <c r="LBL387" s="249"/>
      <c r="LBM387" s="249"/>
      <c r="LBN387" s="249"/>
      <c r="LBO387" s="249"/>
      <c r="LBP387" s="249"/>
      <c r="LBQ387" s="249"/>
      <c r="LBR387" s="249"/>
      <c r="LBS387" s="249"/>
      <c r="LBT387" s="249"/>
      <c r="LBU387" s="249"/>
      <c r="LBV387" s="249"/>
      <c r="LBW387" s="249"/>
      <c r="LBX387" s="249"/>
      <c r="LBY387" s="249"/>
      <c r="LBZ387" s="249"/>
      <c r="LCA387" s="249"/>
      <c r="LCB387" s="249"/>
      <c r="LCC387" s="249"/>
      <c r="LCD387" s="249"/>
      <c r="LCE387" s="249"/>
      <c r="LCF387" s="249"/>
      <c r="LCG387" s="249"/>
      <c r="LCH387" s="249"/>
      <c r="LCI387" s="249"/>
      <c r="LCJ387" s="249"/>
      <c r="LCK387" s="249"/>
      <c r="LCL387" s="249"/>
      <c r="LCM387" s="249"/>
      <c r="LCN387" s="249"/>
      <c r="LCO387" s="249"/>
      <c r="LCP387" s="249"/>
      <c r="LCQ387" s="249"/>
      <c r="LCR387" s="249"/>
      <c r="LCS387" s="249"/>
      <c r="LCT387" s="249"/>
      <c r="LCU387" s="249"/>
      <c r="LCV387" s="249"/>
      <c r="LCW387" s="249"/>
      <c r="LCX387" s="249"/>
      <c r="LCY387" s="249"/>
      <c r="LCZ387" s="249"/>
      <c r="LDA387" s="249"/>
      <c r="LDB387" s="249"/>
      <c r="LDC387" s="249"/>
      <c r="LDD387" s="249"/>
      <c r="LDE387" s="249"/>
      <c r="LDF387" s="249"/>
      <c r="LDG387" s="249"/>
      <c r="LDH387" s="249"/>
      <c r="LDI387" s="249"/>
      <c r="LDJ387" s="249"/>
      <c r="LDK387" s="249"/>
      <c r="LDL387" s="249"/>
      <c r="LDM387" s="249"/>
      <c r="LDN387" s="249"/>
      <c r="LDO387" s="249"/>
      <c r="LDP387" s="249"/>
      <c r="LDQ387" s="249"/>
      <c r="LDR387" s="249"/>
      <c r="LDS387" s="249"/>
      <c r="LDT387" s="249"/>
      <c r="LDU387" s="249"/>
      <c r="LDV387" s="249"/>
      <c r="LDW387" s="249"/>
      <c r="LDX387" s="249"/>
      <c r="LDY387" s="249"/>
      <c r="LDZ387" s="249"/>
      <c r="LEA387" s="249"/>
      <c r="LEB387" s="249"/>
      <c r="LEC387" s="249"/>
      <c r="LED387" s="249"/>
      <c r="LEE387" s="249"/>
      <c r="LEF387" s="249"/>
      <c r="LEG387" s="249"/>
      <c r="LEH387" s="249"/>
      <c r="LEI387" s="249"/>
      <c r="LEJ387" s="249"/>
      <c r="LEK387" s="249"/>
      <c r="LEL387" s="249"/>
      <c r="LEM387" s="249"/>
      <c r="LEN387" s="249"/>
      <c r="LEO387" s="249"/>
      <c r="LEP387" s="249"/>
      <c r="LEQ387" s="249"/>
      <c r="LER387" s="249"/>
      <c r="LES387" s="249"/>
      <c r="LET387" s="249"/>
      <c r="LEU387" s="249"/>
      <c r="LEV387" s="249"/>
      <c r="LEW387" s="249"/>
      <c r="LEX387" s="249"/>
      <c r="LEY387" s="249"/>
      <c r="LEZ387" s="249"/>
      <c r="LFA387" s="249"/>
      <c r="LFB387" s="249"/>
      <c r="LFC387" s="249"/>
      <c r="LFD387" s="249"/>
      <c r="LFE387" s="249"/>
      <c r="LFF387" s="249"/>
      <c r="LFG387" s="249"/>
      <c r="LFH387" s="249"/>
      <c r="LFI387" s="249"/>
      <c r="LFJ387" s="249"/>
      <c r="LFK387" s="249"/>
      <c r="LFL387" s="249"/>
      <c r="LFM387" s="249"/>
      <c r="LFN387" s="249"/>
      <c r="LFO387" s="249"/>
      <c r="LFP387" s="249"/>
      <c r="LFQ387" s="249"/>
      <c r="LFR387" s="249"/>
      <c r="LFS387" s="249"/>
      <c r="LFT387" s="249"/>
      <c r="LFU387" s="249"/>
      <c r="LFV387" s="249"/>
      <c r="LFW387" s="249"/>
      <c r="LFX387" s="249"/>
      <c r="LFY387" s="249"/>
      <c r="LFZ387" s="249"/>
      <c r="LGA387" s="249"/>
      <c r="LGB387" s="249"/>
      <c r="LGC387" s="249"/>
      <c r="LGD387" s="249"/>
      <c r="LGE387" s="249"/>
      <c r="LGF387" s="249"/>
      <c r="LGG387" s="249"/>
      <c r="LGH387" s="249"/>
      <c r="LGI387" s="249"/>
      <c r="LGJ387" s="249"/>
      <c r="LGK387" s="249"/>
      <c r="LGL387" s="249"/>
      <c r="LGM387" s="249"/>
      <c r="LGN387" s="249"/>
      <c r="LGO387" s="249"/>
      <c r="LGP387" s="249"/>
      <c r="LGQ387" s="249"/>
      <c r="LGR387" s="249"/>
      <c r="LGS387" s="249"/>
      <c r="LGT387" s="249"/>
      <c r="LGU387" s="249"/>
      <c r="LGV387" s="249"/>
      <c r="LGW387" s="249"/>
      <c r="LGX387" s="249"/>
      <c r="LGY387" s="249"/>
      <c r="LGZ387" s="249"/>
      <c r="LHA387" s="249"/>
      <c r="LHB387" s="249"/>
      <c r="LHC387" s="249"/>
      <c r="LHD387" s="249"/>
      <c r="LHE387" s="249"/>
      <c r="LHF387" s="249"/>
      <c r="LHG387" s="249"/>
      <c r="LHH387" s="249"/>
      <c r="LHI387" s="249"/>
      <c r="LHJ387" s="249"/>
      <c r="LHK387" s="249"/>
      <c r="LHL387" s="249"/>
      <c r="LHM387" s="249"/>
      <c r="LHN387" s="249"/>
      <c r="LHO387" s="249"/>
      <c r="LHP387" s="249"/>
      <c r="LHQ387" s="249"/>
      <c r="LHR387" s="249"/>
      <c r="LHS387" s="249"/>
      <c r="LHT387" s="249"/>
      <c r="LHU387" s="249"/>
      <c r="LHV387" s="249"/>
      <c r="LHW387" s="249"/>
      <c r="LHX387" s="249"/>
      <c r="LHY387" s="249"/>
      <c r="LHZ387" s="249"/>
      <c r="LIA387" s="249"/>
      <c r="LIB387" s="249"/>
      <c r="LIC387" s="249"/>
      <c r="LID387" s="249"/>
      <c r="LIE387" s="249"/>
      <c r="LIF387" s="249"/>
      <c r="LIG387" s="249"/>
      <c r="LIH387" s="249"/>
      <c r="LII387" s="249"/>
      <c r="LIJ387" s="249"/>
      <c r="LIK387" s="249"/>
      <c r="LIL387" s="249"/>
      <c r="LIM387" s="249"/>
      <c r="LIN387" s="249"/>
      <c r="LIO387" s="249"/>
      <c r="LIP387" s="249"/>
      <c r="LIQ387" s="249"/>
      <c r="LIR387" s="249"/>
      <c r="LIS387" s="249"/>
      <c r="LIT387" s="249"/>
      <c r="LIU387" s="249"/>
      <c r="LIV387" s="249"/>
      <c r="LIW387" s="249"/>
      <c r="LIX387" s="249"/>
      <c r="LIY387" s="249"/>
      <c r="LIZ387" s="249"/>
      <c r="LJA387" s="249"/>
      <c r="LJB387" s="249"/>
      <c r="LJC387" s="249"/>
      <c r="LJD387" s="249"/>
      <c r="LJE387" s="249"/>
      <c r="LJF387" s="249"/>
      <c r="LJG387" s="249"/>
      <c r="LJH387" s="249"/>
      <c r="LJI387" s="249"/>
      <c r="LJJ387" s="249"/>
      <c r="LJK387" s="249"/>
      <c r="LJL387" s="249"/>
      <c r="LJM387" s="249"/>
      <c r="LJN387" s="249"/>
      <c r="LJO387" s="249"/>
      <c r="LJP387" s="249"/>
      <c r="LJQ387" s="249"/>
      <c r="LJR387" s="249"/>
      <c r="LJS387" s="249"/>
      <c r="LJT387" s="249"/>
      <c r="LJU387" s="249"/>
      <c r="LJV387" s="249"/>
      <c r="LJW387" s="249"/>
      <c r="LJX387" s="249"/>
      <c r="LJY387" s="249"/>
      <c r="LJZ387" s="249"/>
      <c r="LKA387" s="249"/>
      <c r="LKB387" s="249"/>
      <c r="LKC387" s="249"/>
      <c r="LKD387" s="249"/>
      <c r="LKE387" s="249"/>
      <c r="LKF387" s="249"/>
      <c r="LKG387" s="249"/>
      <c r="LKH387" s="249"/>
      <c r="LKI387" s="249"/>
      <c r="LKJ387" s="249"/>
      <c r="LKK387" s="249"/>
      <c r="LKL387" s="249"/>
      <c r="LKM387" s="249"/>
      <c r="LKN387" s="249"/>
      <c r="LKO387" s="249"/>
      <c r="LKP387" s="249"/>
      <c r="LKQ387" s="249"/>
      <c r="LKR387" s="249"/>
      <c r="LKS387" s="249"/>
      <c r="LKT387" s="249"/>
      <c r="LKU387" s="249"/>
      <c r="LKV387" s="249"/>
      <c r="LKW387" s="249"/>
      <c r="LKX387" s="249"/>
      <c r="LKY387" s="249"/>
      <c r="LKZ387" s="249"/>
      <c r="LLA387" s="249"/>
      <c r="LLB387" s="249"/>
      <c r="LLC387" s="249"/>
      <c r="LLD387" s="249"/>
      <c r="LLE387" s="249"/>
      <c r="LLF387" s="249"/>
      <c r="LLG387" s="249"/>
      <c r="LLH387" s="249"/>
      <c r="LLI387" s="249"/>
      <c r="LLJ387" s="249"/>
      <c r="LLK387" s="249"/>
      <c r="LLL387" s="249"/>
      <c r="LLM387" s="249"/>
      <c r="LLN387" s="249"/>
      <c r="LLO387" s="249"/>
      <c r="LLP387" s="249"/>
      <c r="LLQ387" s="249"/>
      <c r="LLR387" s="249"/>
      <c r="LLS387" s="249"/>
      <c r="LLT387" s="249"/>
      <c r="LLU387" s="249"/>
      <c r="LLV387" s="249"/>
      <c r="LLW387" s="249"/>
      <c r="LLX387" s="249"/>
      <c r="LLY387" s="249"/>
      <c r="LLZ387" s="249"/>
      <c r="LMA387" s="249"/>
      <c r="LMB387" s="249"/>
      <c r="LMC387" s="249"/>
      <c r="LMD387" s="249"/>
      <c r="LME387" s="249"/>
      <c r="LMF387" s="249"/>
      <c r="LMG387" s="249"/>
      <c r="LMH387" s="249"/>
      <c r="LMI387" s="249"/>
      <c r="LMJ387" s="249"/>
      <c r="LMK387" s="249"/>
      <c r="LML387" s="249"/>
      <c r="LMM387" s="249"/>
      <c r="LMN387" s="249"/>
      <c r="LMO387" s="249"/>
      <c r="LMP387" s="249"/>
      <c r="LMQ387" s="249"/>
      <c r="LMR387" s="249"/>
      <c r="LMS387" s="249"/>
      <c r="LMT387" s="249"/>
      <c r="LMU387" s="249"/>
      <c r="LMV387" s="249"/>
      <c r="LMW387" s="249"/>
      <c r="LMX387" s="249"/>
      <c r="LMY387" s="249"/>
      <c r="LMZ387" s="249"/>
      <c r="LNA387" s="249"/>
      <c r="LNB387" s="249"/>
      <c r="LNC387" s="249"/>
      <c r="LND387" s="249"/>
      <c r="LNE387" s="249"/>
      <c r="LNF387" s="249"/>
      <c r="LNG387" s="249"/>
      <c r="LNH387" s="249"/>
      <c r="LNI387" s="249"/>
      <c r="LNJ387" s="249"/>
      <c r="LNK387" s="249"/>
      <c r="LNL387" s="249"/>
      <c r="LNM387" s="249"/>
      <c r="LNN387" s="249"/>
      <c r="LNO387" s="249"/>
      <c r="LNP387" s="249"/>
      <c r="LNQ387" s="249"/>
      <c r="LNR387" s="249"/>
      <c r="LNS387" s="249"/>
      <c r="LNT387" s="249"/>
      <c r="LNU387" s="249"/>
      <c r="LNV387" s="249"/>
      <c r="LNW387" s="249"/>
      <c r="LNX387" s="249"/>
      <c r="LNY387" s="249"/>
      <c r="LNZ387" s="249"/>
      <c r="LOA387" s="249"/>
      <c r="LOB387" s="249"/>
      <c r="LOC387" s="249"/>
      <c r="LOD387" s="249"/>
      <c r="LOE387" s="249"/>
      <c r="LOF387" s="249"/>
      <c r="LOG387" s="249"/>
      <c r="LOH387" s="249"/>
      <c r="LOI387" s="249"/>
      <c r="LOJ387" s="249"/>
      <c r="LOK387" s="249"/>
      <c r="LOL387" s="249"/>
      <c r="LOM387" s="249"/>
      <c r="LON387" s="249"/>
      <c r="LOO387" s="249"/>
      <c r="LOP387" s="249"/>
      <c r="LOQ387" s="249"/>
      <c r="LOR387" s="249"/>
      <c r="LOS387" s="249"/>
      <c r="LOT387" s="249"/>
      <c r="LOU387" s="249"/>
      <c r="LOV387" s="249"/>
      <c r="LOW387" s="249"/>
      <c r="LOX387" s="249"/>
      <c r="LOY387" s="249"/>
      <c r="LOZ387" s="249"/>
      <c r="LPA387" s="249"/>
      <c r="LPB387" s="249"/>
      <c r="LPC387" s="249"/>
      <c r="LPD387" s="249"/>
      <c r="LPE387" s="249"/>
      <c r="LPF387" s="249"/>
      <c r="LPG387" s="249"/>
      <c r="LPH387" s="249"/>
      <c r="LPI387" s="249"/>
      <c r="LPJ387" s="249"/>
      <c r="LPK387" s="249"/>
      <c r="LPL387" s="249"/>
      <c r="LPM387" s="249"/>
      <c r="LPN387" s="249"/>
      <c r="LPO387" s="249"/>
      <c r="LPP387" s="249"/>
      <c r="LPQ387" s="249"/>
      <c r="LPR387" s="249"/>
      <c r="LPS387" s="249"/>
      <c r="LPT387" s="249"/>
      <c r="LPU387" s="249"/>
      <c r="LPV387" s="249"/>
      <c r="LPW387" s="249"/>
      <c r="LPX387" s="249"/>
      <c r="LPY387" s="249"/>
      <c r="LPZ387" s="249"/>
      <c r="LQA387" s="249"/>
      <c r="LQB387" s="249"/>
      <c r="LQC387" s="249"/>
      <c r="LQD387" s="249"/>
      <c r="LQE387" s="249"/>
      <c r="LQF387" s="249"/>
      <c r="LQG387" s="249"/>
      <c r="LQH387" s="249"/>
      <c r="LQI387" s="249"/>
      <c r="LQJ387" s="249"/>
      <c r="LQK387" s="249"/>
      <c r="LQL387" s="249"/>
      <c r="LQM387" s="249"/>
      <c r="LQN387" s="249"/>
      <c r="LQO387" s="249"/>
      <c r="LQP387" s="249"/>
      <c r="LQQ387" s="249"/>
      <c r="LQR387" s="249"/>
      <c r="LQS387" s="249"/>
      <c r="LQT387" s="249"/>
      <c r="LQU387" s="249"/>
      <c r="LQV387" s="249"/>
      <c r="LQW387" s="249"/>
      <c r="LQX387" s="249"/>
      <c r="LQY387" s="249"/>
      <c r="LQZ387" s="249"/>
      <c r="LRA387" s="249"/>
      <c r="LRB387" s="249"/>
      <c r="LRC387" s="249"/>
      <c r="LRD387" s="249"/>
      <c r="LRE387" s="249"/>
      <c r="LRF387" s="249"/>
      <c r="LRG387" s="249"/>
      <c r="LRH387" s="249"/>
      <c r="LRI387" s="249"/>
      <c r="LRJ387" s="249"/>
      <c r="LRK387" s="249"/>
      <c r="LRL387" s="249"/>
      <c r="LRM387" s="249"/>
      <c r="LRN387" s="249"/>
      <c r="LRO387" s="249"/>
      <c r="LRP387" s="249"/>
      <c r="LRQ387" s="249"/>
      <c r="LRR387" s="249"/>
      <c r="LRS387" s="249"/>
      <c r="LRT387" s="249"/>
      <c r="LRU387" s="249"/>
      <c r="LRV387" s="249"/>
      <c r="LRW387" s="249"/>
      <c r="LRX387" s="249"/>
      <c r="LRY387" s="249"/>
      <c r="LRZ387" s="249"/>
      <c r="LSA387" s="249"/>
      <c r="LSB387" s="249"/>
      <c r="LSC387" s="249"/>
      <c r="LSD387" s="249"/>
      <c r="LSE387" s="249"/>
      <c r="LSF387" s="249"/>
      <c r="LSG387" s="249"/>
      <c r="LSH387" s="249"/>
      <c r="LSI387" s="249"/>
      <c r="LSJ387" s="249"/>
      <c r="LSK387" s="249"/>
      <c r="LSL387" s="249"/>
      <c r="LSM387" s="249"/>
      <c r="LSN387" s="249"/>
      <c r="LSO387" s="249"/>
      <c r="LSP387" s="249"/>
      <c r="LSQ387" s="249"/>
      <c r="LSR387" s="249"/>
      <c r="LSS387" s="249"/>
      <c r="LST387" s="249"/>
      <c r="LSU387" s="249"/>
      <c r="LSV387" s="249"/>
      <c r="LSW387" s="249"/>
      <c r="LSX387" s="249"/>
      <c r="LSY387" s="249"/>
      <c r="LSZ387" s="249"/>
      <c r="LTA387" s="249"/>
      <c r="LTB387" s="249"/>
      <c r="LTC387" s="249"/>
      <c r="LTD387" s="249"/>
      <c r="LTE387" s="249"/>
      <c r="LTF387" s="249"/>
      <c r="LTG387" s="249"/>
      <c r="LTH387" s="249"/>
      <c r="LTI387" s="249"/>
      <c r="LTJ387" s="249"/>
      <c r="LTK387" s="249"/>
      <c r="LTL387" s="249"/>
      <c r="LTM387" s="249"/>
      <c r="LTN387" s="249"/>
      <c r="LTO387" s="249"/>
      <c r="LTP387" s="249"/>
      <c r="LTQ387" s="249"/>
      <c r="LTR387" s="249"/>
      <c r="LTS387" s="249"/>
      <c r="LTT387" s="249"/>
      <c r="LTU387" s="249"/>
      <c r="LTV387" s="249"/>
      <c r="LTW387" s="249"/>
      <c r="LTX387" s="249"/>
      <c r="LTY387" s="249"/>
      <c r="LTZ387" s="249"/>
      <c r="LUA387" s="249"/>
      <c r="LUB387" s="249"/>
      <c r="LUC387" s="249"/>
      <c r="LUD387" s="249"/>
      <c r="LUE387" s="249"/>
      <c r="LUF387" s="249"/>
      <c r="LUG387" s="249"/>
      <c r="LUH387" s="249"/>
      <c r="LUI387" s="249"/>
      <c r="LUJ387" s="249"/>
      <c r="LUK387" s="249"/>
      <c r="LUL387" s="249"/>
      <c r="LUM387" s="249"/>
      <c r="LUN387" s="249"/>
      <c r="LUO387" s="249"/>
      <c r="LUP387" s="249"/>
      <c r="LUQ387" s="249"/>
      <c r="LUR387" s="249"/>
      <c r="LUS387" s="249"/>
      <c r="LUT387" s="249"/>
      <c r="LUU387" s="249"/>
      <c r="LUV387" s="249"/>
      <c r="LUW387" s="249"/>
      <c r="LUX387" s="249"/>
      <c r="LUY387" s="249"/>
      <c r="LUZ387" s="249"/>
      <c r="LVA387" s="249"/>
      <c r="LVB387" s="249"/>
      <c r="LVC387" s="249"/>
      <c r="LVD387" s="249"/>
      <c r="LVE387" s="249"/>
      <c r="LVF387" s="249"/>
      <c r="LVG387" s="249"/>
      <c r="LVH387" s="249"/>
      <c r="LVI387" s="249"/>
      <c r="LVJ387" s="249"/>
      <c r="LVK387" s="249"/>
      <c r="LVL387" s="249"/>
      <c r="LVM387" s="249"/>
      <c r="LVN387" s="249"/>
      <c r="LVO387" s="249"/>
      <c r="LVP387" s="249"/>
      <c r="LVQ387" s="249"/>
      <c r="LVR387" s="249"/>
      <c r="LVS387" s="249"/>
      <c r="LVT387" s="249"/>
      <c r="LVU387" s="249"/>
      <c r="LVV387" s="249"/>
      <c r="LVW387" s="249"/>
      <c r="LVX387" s="249"/>
      <c r="LVY387" s="249"/>
      <c r="LVZ387" s="249"/>
      <c r="LWA387" s="249"/>
      <c r="LWB387" s="249"/>
      <c r="LWC387" s="249"/>
      <c r="LWD387" s="249"/>
      <c r="LWE387" s="249"/>
      <c r="LWF387" s="249"/>
      <c r="LWG387" s="249"/>
      <c r="LWH387" s="249"/>
      <c r="LWI387" s="249"/>
      <c r="LWJ387" s="249"/>
      <c r="LWK387" s="249"/>
      <c r="LWL387" s="249"/>
      <c r="LWM387" s="249"/>
      <c r="LWN387" s="249"/>
      <c r="LWO387" s="249"/>
      <c r="LWP387" s="249"/>
      <c r="LWQ387" s="249"/>
      <c r="LWR387" s="249"/>
      <c r="LWS387" s="249"/>
      <c r="LWT387" s="249"/>
      <c r="LWU387" s="249"/>
      <c r="LWV387" s="249"/>
      <c r="LWW387" s="249"/>
      <c r="LWX387" s="249"/>
      <c r="LWY387" s="249"/>
      <c r="LWZ387" s="249"/>
      <c r="LXA387" s="249"/>
      <c r="LXB387" s="249"/>
      <c r="LXC387" s="249"/>
      <c r="LXD387" s="249"/>
      <c r="LXE387" s="249"/>
      <c r="LXF387" s="249"/>
      <c r="LXG387" s="249"/>
      <c r="LXH387" s="249"/>
      <c r="LXI387" s="249"/>
      <c r="LXJ387" s="249"/>
      <c r="LXK387" s="249"/>
      <c r="LXL387" s="249"/>
      <c r="LXM387" s="249"/>
      <c r="LXN387" s="249"/>
      <c r="LXO387" s="249"/>
      <c r="LXP387" s="249"/>
      <c r="LXQ387" s="249"/>
      <c r="LXR387" s="249"/>
      <c r="LXS387" s="249"/>
      <c r="LXT387" s="249"/>
      <c r="LXU387" s="249"/>
      <c r="LXV387" s="249"/>
      <c r="LXW387" s="249"/>
      <c r="LXX387" s="249"/>
      <c r="LXY387" s="249"/>
      <c r="LXZ387" s="249"/>
      <c r="LYA387" s="249"/>
      <c r="LYB387" s="249"/>
      <c r="LYC387" s="249"/>
      <c r="LYD387" s="249"/>
      <c r="LYE387" s="249"/>
      <c r="LYF387" s="249"/>
      <c r="LYG387" s="249"/>
      <c r="LYH387" s="249"/>
      <c r="LYI387" s="249"/>
      <c r="LYJ387" s="249"/>
      <c r="LYK387" s="249"/>
      <c r="LYL387" s="249"/>
      <c r="LYM387" s="249"/>
      <c r="LYN387" s="249"/>
      <c r="LYO387" s="249"/>
      <c r="LYP387" s="249"/>
      <c r="LYQ387" s="249"/>
      <c r="LYR387" s="249"/>
      <c r="LYS387" s="249"/>
      <c r="LYT387" s="249"/>
      <c r="LYU387" s="249"/>
      <c r="LYV387" s="249"/>
      <c r="LYW387" s="249"/>
      <c r="LYX387" s="249"/>
      <c r="LYY387" s="249"/>
      <c r="LYZ387" s="249"/>
      <c r="LZA387" s="249"/>
      <c r="LZB387" s="249"/>
      <c r="LZC387" s="249"/>
      <c r="LZD387" s="249"/>
      <c r="LZE387" s="249"/>
      <c r="LZF387" s="249"/>
      <c r="LZG387" s="249"/>
      <c r="LZH387" s="249"/>
      <c r="LZI387" s="249"/>
      <c r="LZJ387" s="249"/>
      <c r="LZK387" s="249"/>
      <c r="LZL387" s="249"/>
      <c r="LZM387" s="249"/>
      <c r="LZN387" s="249"/>
      <c r="LZO387" s="249"/>
      <c r="LZP387" s="249"/>
      <c r="LZQ387" s="249"/>
      <c r="LZR387" s="249"/>
      <c r="LZS387" s="249"/>
      <c r="LZT387" s="249"/>
      <c r="LZU387" s="249"/>
      <c r="LZV387" s="249"/>
      <c r="LZW387" s="249"/>
      <c r="LZX387" s="249"/>
      <c r="LZY387" s="249"/>
      <c r="LZZ387" s="249"/>
      <c r="MAA387" s="249"/>
      <c r="MAB387" s="249"/>
      <c r="MAC387" s="249"/>
      <c r="MAD387" s="249"/>
      <c r="MAE387" s="249"/>
      <c r="MAF387" s="249"/>
      <c r="MAG387" s="249"/>
      <c r="MAH387" s="249"/>
      <c r="MAI387" s="249"/>
      <c r="MAJ387" s="249"/>
      <c r="MAK387" s="249"/>
      <c r="MAL387" s="249"/>
      <c r="MAM387" s="249"/>
      <c r="MAN387" s="249"/>
      <c r="MAO387" s="249"/>
      <c r="MAP387" s="249"/>
      <c r="MAQ387" s="249"/>
      <c r="MAR387" s="249"/>
      <c r="MAS387" s="249"/>
      <c r="MAT387" s="249"/>
      <c r="MAU387" s="249"/>
      <c r="MAV387" s="249"/>
      <c r="MAW387" s="249"/>
      <c r="MAX387" s="249"/>
      <c r="MAY387" s="249"/>
      <c r="MAZ387" s="249"/>
      <c r="MBA387" s="249"/>
      <c r="MBB387" s="249"/>
      <c r="MBC387" s="249"/>
      <c r="MBD387" s="249"/>
      <c r="MBE387" s="249"/>
      <c r="MBF387" s="249"/>
      <c r="MBG387" s="249"/>
      <c r="MBH387" s="249"/>
      <c r="MBI387" s="249"/>
      <c r="MBJ387" s="249"/>
      <c r="MBK387" s="249"/>
      <c r="MBL387" s="249"/>
      <c r="MBM387" s="249"/>
      <c r="MBN387" s="249"/>
      <c r="MBO387" s="249"/>
      <c r="MBP387" s="249"/>
      <c r="MBQ387" s="249"/>
      <c r="MBR387" s="249"/>
      <c r="MBS387" s="249"/>
      <c r="MBT387" s="249"/>
      <c r="MBU387" s="249"/>
      <c r="MBV387" s="249"/>
      <c r="MBW387" s="249"/>
      <c r="MBX387" s="249"/>
      <c r="MBY387" s="249"/>
      <c r="MBZ387" s="249"/>
      <c r="MCA387" s="249"/>
      <c r="MCB387" s="249"/>
      <c r="MCC387" s="249"/>
      <c r="MCD387" s="249"/>
      <c r="MCE387" s="249"/>
      <c r="MCF387" s="249"/>
      <c r="MCG387" s="249"/>
      <c r="MCH387" s="249"/>
      <c r="MCI387" s="249"/>
      <c r="MCJ387" s="249"/>
      <c r="MCK387" s="249"/>
      <c r="MCL387" s="249"/>
      <c r="MCM387" s="249"/>
      <c r="MCN387" s="249"/>
      <c r="MCO387" s="249"/>
      <c r="MCP387" s="249"/>
      <c r="MCQ387" s="249"/>
      <c r="MCR387" s="249"/>
      <c r="MCS387" s="249"/>
      <c r="MCT387" s="249"/>
      <c r="MCU387" s="249"/>
      <c r="MCV387" s="249"/>
      <c r="MCW387" s="249"/>
      <c r="MCX387" s="249"/>
      <c r="MCY387" s="249"/>
      <c r="MCZ387" s="249"/>
      <c r="MDA387" s="249"/>
      <c r="MDB387" s="249"/>
      <c r="MDC387" s="249"/>
      <c r="MDD387" s="249"/>
      <c r="MDE387" s="249"/>
      <c r="MDF387" s="249"/>
      <c r="MDG387" s="249"/>
      <c r="MDH387" s="249"/>
      <c r="MDI387" s="249"/>
      <c r="MDJ387" s="249"/>
      <c r="MDK387" s="249"/>
      <c r="MDL387" s="249"/>
      <c r="MDM387" s="249"/>
      <c r="MDN387" s="249"/>
      <c r="MDO387" s="249"/>
      <c r="MDP387" s="249"/>
      <c r="MDQ387" s="249"/>
      <c r="MDR387" s="249"/>
      <c r="MDS387" s="249"/>
      <c r="MDT387" s="249"/>
      <c r="MDU387" s="249"/>
      <c r="MDV387" s="249"/>
      <c r="MDW387" s="249"/>
      <c r="MDX387" s="249"/>
      <c r="MDY387" s="249"/>
      <c r="MDZ387" s="249"/>
      <c r="MEA387" s="249"/>
      <c r="MEB387" s="249"/>
      <c r="MEC387" s="249"/>
      <c r="MED387" s="249"/>
      <c r="MEE387" s="249"/>
      <c r="MEF387" s="249"/>
      <c r="MEG387" s="249"/>
      <c r="MEH387" s="249"/>
      <c r="MEI387" s="249"/>
      <c r="MEJ387" s="249"/>
      <c r="MEK387" s="249"/>
      <c r="MEL387" s="249"/>
      <c r="MEM387" s="249"/>
      <c r="MEN387" s="249"/>
      <c r="MEO387" s="249"/>
      <c r="MEP387" s="249"/>
      <c r="MEQ387" s="249"/>
      <c r="MER387" s="249"/>
      <c r="MES387" s="249"/>
      <c r="MET387" s="249"/>
      <c r="MEU387" s="249"/>
      <c r="MEV387" s="249"/>
      <c r="MEW387" s="249"/>
      <c r="MEX387" s="249"/>
      <c r="MEY387" s="249"/>
      <c r="MEZ387" s="249"/>
      <c r="MFA387" s="249"/>
      <c r="MFB387" s="249"/>
      <c r="MFC387" s="249"/>
      <c r="MFD387" s="249"/>
      <c r="MFE387" s="249"/>
      <c r="MFF387" s="249"/>
      <c r="MFG387" s="249"/>
      <c r="MFH387" s="249"/>
      <c r="MFI387" s="249"/>
      <c r="MFJ387" s="249"/>
      <c r="MFK387" s="249"/>
      <c r="MFL387" s="249"/>
      <c r="MFM387" s="249"/>
      <c r="MFN387" s="249"/>
      <c r="MFO387" s="249"/>
      <c r="MFP387" s="249"/>
      <c r="MFQ387" s="249"/>
      <c r="MFR387" s="249"/>
      <c r="MFS387" s="249"/>
      <c r="MFT387" s="249"/>
      <c r="MFU387" s="249"/>
      <c r="MFV387" s="249"/>
      <c r="MFW387" s="249"/>
      <c r="MFX387" s="249"/>
      <c r="MFY387" s="249"/>
      <c r="MFZ387" s="249"/>
      <c r="MGA387" s="249"/>
      <c r="MGB387" s="249"/>
      <c r="MGC387" s="249"/>
      <c r="MGD387" s="249"/>
      <c r="MGE387" s="249"/>
      <c r="MGF387" s="249"/>
      <c r="MGG387" s="249"/>
      <c r="MGH387" s="249"/>
      <c r="MGI387" s="249"/>
      <c r="MGJ387" s="249"/>
      <c r="MGK387" s="249"/>
      <c r="MGL387" s="249"/>
      <c r="MGM387" s="249"/>
      <c r="MGN387" s="249"/>
      <c r="MGO387" s="249"/>
      <c r="MGP387" s="249"/>
      <c r="MGQ387" s="249"/>
      <c r="MGR387" s="249"/>
      <c r="MGS387" s="249"/>
      <c r="MGT387" s="249"/>
      <c r="MGU387" s="249"/>
      <c r="MGV387" s="249"/>
      <c r="MGW387" s="249"/>
      <c r="MGX387" s="249"/>
      <c r="MGY387" s="249"/>
      <c r="MGZ387" s="249"/>
      <c r="MHA387" s="249"/>
      <c r="MHB387" s="249"/>
      <c r="MHC387" s="249"/>
      <c r="MHD387" s="249"/>
      <c r="MHE387" s="249"/>
      <c r="MHF387" s="249"/>
      <c r="MHG387" s="249"/>
      <c r="MHH387" s="249"/>
      <c r="MHI387" s="249"/>
      <c r="MHJ387" s="249"/>
      <c r="MHK387" s="249"/>
      <c r="MHL387" s="249"/>
      <c r="MHM387" s="249"/>
      <c r="MHN387" s="249"/>
      <c r="MHO387" s="249"/>
      <c r="MHP387" s="249"/>
      <c r="MHQ387" s="249"/>
      <c r="MHR387" s="249"/>
      <c r="MHS387" s="249"/>
      <c r="MHT387" s="249"/>
      <c r="MHU387" s="249"/>
      <c r="MHV387" s="249"/>
      <c r="MHW387" s="249"/>
      <c r="MHX387" s="249"/>
      <c r="MHY387" s="249"/>
      <c r="MHZ387" s="249"/>
      <c r="MIA387" s="249"/>
      <c r="MIB387" s="249"/>
      <c r="MIC387" s="249"/>
      <c r="MID387" s="249"/>
      <c r="MIE387" s="249"/>
      <c r="MIF387" s="249"/>
      <c r="MIG387" s="249"/>
      <c r="MIH387" s="249"/>
      <c r="MII387" s="249"/>
      <c r="MIJ387" s="249"/>
      <c r="MIK387" s="249"/>
      <c r="MIL387" s="249"/>
      <c r="MIM387" s="249"/>
      <c r="MIN387" s="249"/>
      <c r="MIO387" s="249"/>
      <c r="MIP387" s="249"/>
      <c r="MIQ387" s="249"/>
      <c r="MIR387" s="249"/>
      <c r="MIS387" s="249"/>
      <c r="MIT387" s="249"/>
      <c r="MIU387" s="249"/>
      <c r="MIV387" s="249"/>
      <c r="MIW387" s="249"/>
      <c r="MIX387" s="249"/>
      <c r="MIY387" s="249"/>
      <c r="MIZ387" s="249"/>
      <c r="MJA387" s="249"/>
      <c r="MJB387" s="249"/>
      <c r="MJC387" s="249"/>
      <c r="MJD387" s="249"/>
      <c r="MJE387" s="249"/>
      <c r="MJF387" s="249"/>
      <c r="MJG387" s="249"/>
      <c r="MJH387" s="249"/>
      <c r="MJI387" s="249"/>
      <c r="MJJ387" s="249"/>
      <c r="MJK387" s="249"/>
      <c r="MJL387" s="249"/>
      <c r="MJM387" s="249"/>
      <c r="MJN387" s="249"/>
      <c r="MJO387" s="249"/>
      <c r="MJP387" s="249"/>
      <c r="MJQ387" s="249"/>
      <c r="MJR387" s="249"/>
      <c r="MJS387" s="249"/>
      <c r="MJT387" s="249"/>
      <c r="MJU387" s="249"/>
      <c r="MJV387" s="249"/>
      <c r="MJW387" s="249"/>
      <c r="MJX387" s="249"/>
      <c r="MJY387" s="249"/>
      <c r="MJZ387" s="249"/>
      <c r="MKA387" s="249"/>
      <c r="MKB387" s="249"/>
      <c r="MKC387" s="249"/>
      <c r="MKD387" s="249"/>
      <c r="MKE387" s="249"/>
      <c r="MKF387" s="249"/>
      <c r="MKG387" s="249"/>
      <c r="MKH387" s="249"/>
      <c r="MKI387" s="249"/>
      <c r="MKJ387" s="249"/>
      <c r="MKK387" s="249"/>
      <c r="MKL387" s="249"/>
      <c r="MKM387" s="249"/>
      <c r="MKN387" s="249"/>
      <c r="MKO387" s="249"/>
      <c r="MKP387" s="249"/>
      <c r="MKQ387" s="249"/>
      <c r="MKR387" s="249"/>
      <c r="MKS387" s="249"/>
      <c r="MKT387" s="249"/>
      <c r="MKU387" s="249"/>
      <c r="MKV387" s="249"/>
      <c r="MKW387" s="249"/>
      <c r="MKX387" s="249"/>
      <c r="MKY387" s="249"/>
      <c r="MKZ387" s="249"/>
      <c r="MLA387" s="249"/>
      <c r="MLB387" s="249"/>
      <c r="MLC387" s="249"/>
      <c r="MLD387" s="249"/>
      <c r="MLE387" s="249"/>
      <c r="MLF387" s="249"/>
      <c r="MLG387" s="249"/>
      <c r="MLH387" s="249"/>
      <c r="MLI387" s="249"/>
      <c r="MLJ387" s="249"/>
      <c r="MLK387" s="249"/>
      <c r="MLL387" s="249"/>
      <c r="MLM387" s="249"/>
      <c r="MLN387" s="249"/>
      <c r="MLO387" s="249"/>
      <c r="MLP387" s="249"/>
      <c r="MLQ387" s="249"/>
      <c r="MLR387" s="249"/>
      <c r="MLS387" s="249"/>
      <c r="MLT387" s="249"/>
      <c r="MLU387" s="249"/>
      <c r="MLV387" s="249"/>
      <c r="MLW387" s="249"/>
      <c r="MLX387" s="249"/>
      <c r="MLY387" s="249"/>
      <c r="MLZ387" s="249"/>
      <c r="MMA387" s="249"/>
      <c r="MMB387" s="249"/>
      <c r="MMC387" s="249"/>
      <c r="MMD387" s="249"/>
      <c r="MME387" s="249"/>
      <c r="MMF387" s="249"/>
      <c r="MMG387" s="249"/>
      <c r="MMH387" s="249"/>
      <c r="MMI387" s="249"/>
      <c r="MMJ387" s="249"/>
      <c r="MMK387" s="249"/>
      <c r="MML387" s="249"/>
      <c r="MMM387" s="249"/>
      <c r="MMN387" s="249"/>
      <c r="MMO387" s="249"/>
      <c r="MMP387" s="249"/>
      <c r="MMQ387" s="249"/>
      <c r="MMR387" s="249"/>
      <c r="MMS387" s="249"/>
      <c r="MMT387" s="249"/>
      <c r="MMU387" s="249"/>
      <c r="MMV387" s="249"/>
      <c r="MMW387" s="249"/>
      <c r="MMX387" s="249"/>
      <c r="MMY387" s="249"/>
      <c r="MMZ387" s="249"/>
      <c r="MNA387" s="249"/>
      <c r="MNB387" s="249"/>
      <c r="MNC387" s="249"/>
      <c r="MND387" s="249"/>
      <c r="MNE387" s="249"/>
      <c r="MNF387" s="249"/>
      <c r="MNG387" s="249"/>
      <c r="MNH387" s="249"/>
      <c r="MNI387" s="249"/>
      <c r="MNJ387" s="249"/>
      <c r="MNK387" s="249"/>
      <c r="MNL387" s="249"/>
      <c r="MNM387" s="249"/>
      <c r="MNN387" s="249"/>
      <c r="MNO387" s="249"/>
      <c r="MNP387" s="249"/>
      <c r="MNQ387" s="249"/>
      <c r="MNR387" s="249"/>
      <c r="MNS387" s="249"/>
      <c r="MNT387" s="249"/>
      <c r="MNU387" s="249"/>
      <c r="MNV387" s="249"/>
      <c r="MNW387" s="249"/>
      <c r="MNX387" s="249"/>
      <c r="MNY387" s="249"/>
      <c r="MNZ387" s="249"/>
      <c r="MOA387" s="249"/>
      <c r="MOB387" s="249"/>
      <c r="MOC387" s="249"/>
      <c r="MOD387" s="249"/>
      <c r="MOE387" s="249"/>
      <c r="MOF387" s="249"/>
      <c r="MOG387" s="249"/>
      <c r="MOH387" s="249"/>
      <c r="MOI387" s="249"/>
      <c r="MOJ387" s="249"/>
      <c r="MOK387" s="249"/>
      <c r="MOL387" s="249"/>
      <c r="MOM387" s="249"/>
      <c r="MON387" s="249"/>
      <c r="MOO387" s="249"/>
      <c r="MOP387" s="249"/>
      <c r="MOQ387" s="249"/>
      <c r="MOR387" s="249"/>
      <c r="MOS387" s="249"/>
      <c r="MOT387" s="249"/>
      <c r="MOU387" s="249"/>
      <c r="MOV387" s="249"/>
      <c r="MOW387" s="249"/>
      <c r="MOX387" s="249"/>
      <c r="MOY387" s="249"/>
      <c r="MOZ387" s="249"/>
      <c r="MPA387" s="249"/>
      <c r="MPB387" s="249"/>
      <c r="MPC387" s="249"/>
      <c r="MPD387" s="249"/>
      <c r="MPE387" s="249"/>
      <c r="MPF387" s="249"/>
      <c r="MPG387" s="249"/>
      <c r="MPH387" s="249"/>
      <c r="MPI387" s="249"/>
      <c r="MPJ387" s="249"/>
      <c r="MPK387" s="249"/>
      <c r="MPL387" s="249"/>
      <c r="MPM387" s="249"/>
      <c r="MPN387" s="249"/>
      <c r="MPO387" s="249"/>
      <c r="MPP387" s="249"/>
      <c r="MPQ387" s="249"/>
      <c r="MPR387" s="249"/>
      <c r="MPS387" s="249"/>
      <c r="MPT387" s="249"/>
      <c r="MPU387" s="249"/>
      <c r="MPV387" s="249"/>
      <c r="MPW387" s="249"/>
      <c r="MPX387" s="249"/>
      <c r="MPY387" s="249"/>
      <c r="MPZ387" s="249"/>
      <c r="MQA387" s="249"/>
      <c r="MQB387" s="249"/>
      <c r="MQC387" s="249"/>
      <c r="MQD387" s="249"/>
      <c r="MQE387" s="249"/>
      <c r="MQF387" s="249"/>
      <c r="MQG387" s="249"/>
      <c r="MQH387" s="249"/>
      <c r="MQI387" s="249"/>
      <c r="MQJ387" s="249"/>
      <c r="MQK387" s="249"/>
      <c r="MQL387" s="249"/>
      <c r="MQM387" s="249"/>
      <c r="MQN387" s="249"/>
      <c r="MQO387" s="249"/>
      <c r="MQP387" s="249"/>
      <c r="MQQ387" s="249"/>
      <c r="MQR387" s="249"/>
      <c r="MQS387" s="249"/>
      <c r="MQT387" s="249"/>
      <c r="MQU387" s="249"/>
      <c r="MQV387" s="249"/>
      <c r="MQW387" s="249"/>
      <c r="MQX387" s="249"/>
      <c r="MQY387" s="249"/>
      <c r="MQZ387" s="249"/>
      <c r="MRA387" s="249"/>
      <c r="MRB387" s="249"/>
      <c r="MRC387" s="249"/>
      <c r="MRD387" s="249"/>
      <c r="MRE387" s="249"/>
      <c r="MRF387" s="249"/>
      <c r="MRG387" s="249"/>
      <c r="MRH387" s="249"/>
      <c r="MRI387" s="249"/>
      <c r="MRJ387" s="249"/>
      <c r="MRK387" s="249"/>
      <c r="MRL387" s="249"/>
      <c r="MRM387" s="249"/>
      <c r="MRN387" s="249"/>
      <c r="MRO387" s="249"/>
      <c r="MRP387" s="249"/>
      <c r="MRQ387" s="249"/>
      <c r="MRR387" s="249"/>
      <c r="MRS387" s="249"/>
      <c r="MRT387" s="249"/>
      <c r="MRU387" s="249"/>
      <c r="MRV387" s="249"/>
      <c r="MRW387" s="249"/>
      <c r="MRX387" s="249"/>
      <c r="MRY387" s="249"/>
      <c r="MRZ387" s="249"/>
      <c r="MSA387" s="249"/>
      <c r="MSB387" s="249"/>
      <c r="MSC387" s="249"/>
      <c r="MSD387" s="249"/>
      <c r="MSE387" s="249"/>
      <c r="MSF387" s="249"/>
      <c r="MSG387" s="249"/>
      <c r="MSH387" s="249"/>
      <c r="MSI387" s="249"/>
      <c r="MSJ387" s="249"/>
      <c r="MSK387" s="249"/>
      <c r="MSL387" s="249"/>
      <c r="MSM387" s="249"/>
      <c r="MSN387" s="249"/>
      <c r="MSO387" s="249"/>
      <c r="MSP387" s="249"/>
      <c r="MSQ387" s="249"/>
      <c r="MSR387" s="249"/>
      <c r="MSS387" s="249"/>
      <c r="MST387" s="249"/>
      <c r="MSU387" s="249"/>
      <c r="MSV387" s="249"/>
      <c r="MSW387" s="249"/>
      <c r="MSX387" s="249"/>
      <c r="MSY387" s="249"/>
      <c r="MSZ387" s="249"/>
      <c r="MTA387" s="249"/>
      <c r="MTB387" s="249"/>
      <c r="MTC387" s="249"/>
      <c r="MTD387" s="249"/>
      <c r="MTE387" s="249"/>
      <c r="MTF387" s="249"/>
      <c r="MTG387" s="249"/>
      <c r="MTH387" s="249"/>
      <c r="MTI387" s="249"/>
      <c r="MTJ387" s="249"/>
      <c r="MTK387" s="249"/>
      <c r="MTL387" s="249"/>
      <c r="MTM387" s="249"/>
      <c r="MTN387" s="249"/>
      <c r="MTO387" s="249"/>
      <c r="MTP387" s="249"/>
      <c r="MTQ387" s="249"/>
      <c r="MTR387" s="249"/>
      <c r="MTS387" s="249"/>
      <c r="MTT387" s="249"/>
      <c r="MTU387" s="249"/>
      <c r="MTV387" s="249"/>
      <c r="MTW387" s="249"/>
      <c r="MTX387" s="249"/>
      <c r="MTY387" s="249"/>
      <c r="MTZ387" s="249"/>
      <c r="MUA387" s="249"/>
      <c r="MUB387" s="249"/>
      <c r="MUC387" s="249"/>
      <c r="MUD387" s="249"/>
      <c r="MUE387" s="249"/>
      <c r="MUF387" s="249"/>
      <c r="MUG387" s="249"/>
      <c r="MUH387" s="249"/>
      <c r="MUI387" s="249"/>
      <c r="MUJ387" s="249"/>
      <c r="MUK387" s="249"/>
      <c r="MUL387" s="249"/>
      <c r="MUM387" s="249"/>
      <c r="MUN387" s="249"/>
      <c r="MUO387" s="249"/>
      <c r="MUP387" s="249"/>
      <c r="MUQ387" s="249"/>
      <c r="MUR387" s="249"/>
      <c r="MUS387" s="249"/>
      <c r="MUT387" s="249"/>
      <c r="MUU387" s="249"/>
      <c r="MUV387" s="249"/>
      <c r="MUW387" s="249"/>
      <c r="MUX387" s="249"/>
      <c r="MUY387" s="249"/>
      <c r="MUZ387" s="249"/>
      <c r="MVA387" s="249"/>
      <c r="MVB387" s="249"/>
      <c r="MVC387" s="249"/>
      <c r="MVD387" s="249"/>
      <c r="MVE387" s="249"/>
      <c r="MVF387" s="249"/>
      <c r="MVG387" s="249"/>
      <c r="MVH387" s="249"/>
      <c r="MVI387" s="249"/>
      <c r="MVJ387" s="249"/>
      <c r="MVK387" s="249"/>
      <c r="MVL387" s="249"/>
      <c r="MVM387" s="249"/>
      <c r="MVN387" s="249"/>
      <c r="MVO387" s="249"/>
      <c r="MVP387" s="249"/>
      <c r="MVQ387" s="249"/>
      <c r="MVR387" s="249"/>
      <c r="MVS387" s="249"/>
      <c r="MVT387" s="249"/>
      <c r="MVU387" s="249"/>
      <c r="MVV387" s="249"/>
      <c r="MVW387" s="249"/>
      <c r="MVX387" s="249"/>
      <c r="MVY387" s="249"/>
      <c r="MVZ387" s="249"/>
      <c r="MWA387" s="249"/>
      <c r="MWB387" s="249"/>
      <c r="MWC387" s="249"/>
      <c r="MWD387" s="249"/>
      <c r="MWE387" s="249"/>
      <c r="MWF387" s="249"/>
      <c r="MWG387" s="249"/>
      <c r="MWH387" s="249"/>
      <c r="MWI387" s="249"/>
      <c r="MWJ387" s="249"/>
      <c r="MWK387" s="249"/>
      <c r="MWL387" s="249"/>
      <c r="MWM387" s="249"/>
      <c r="MWN387" s="249"/>
      <c r="MWO387" s="249"/>
      <c r="MWP387" s="249"/>
      <c r="MWQ387" s="249"/>
      <c r="MWR387" s="249"/>
      <c r="MWS387" s="249"/>
      <c r="MWT387" s="249"/>
      <c r="MWU387" s="249"/>
      <c r="MWV387" s="249"/>
      <c r="MWW387" s="249"/>
      <c r="MWX387" s="249"/>
      <c r="MWY387" s="249"/>
      <c r="MWZ387" s="249"/>
      <c r="MXA387" s="249"/>
      <c r="MXB387" s="249"/>
      <c r="MXC387" s="249"/>
      <c r="MXD387" s="249"/>
      <c r="MXE387" s="249"/>
      <c r="MXF387" s="249"/>
      <c r="MXG387" s="249"/>
      <c r="MXH387" s="249"/>
      <c r="MXI387" s="249"/>
      <c r="MXJ387" s="249"/>
      <c r="MXK387" s="249"/>
      <c r="MXL387" s="249"/>
      <c r="MXM387" s="249"/>
      <c r="MXN387" s="249"/>
      <c r="MXO387" s="249"/>
      <c r="MXP387" s="249"/>
      <c r="MXQ387" s="249"/>
      <c r="MXR387" s="249"/>
      <c r="MXS387" s="249"/>
      <c r="MXT387" s="249"/>
      <c r="MXU387" s="249"/>
      <c r="MXV387" s="249"/>
      <c r="MXW387" s="249"/>
      <c r="MXX387" s="249"/>
      <c r="MXY387" s="249"/>
      <c r="MXZ387" s="249"/>
      <c r="MYA387" s="249"/>
      <c r="MYB387" s="249"/>
      <c r="MYC387" s="249"/>
      <c r="MYD387" s="249"/>
      <c r="MYE387" s="249"/>
      <c r="MYF387" s="249"/>
      <c r="MYG387" s="249"/>
      <c r="MYH387" s="249"/>
      <c r="MYI387" s="249"/>
      <c r="MYJ387" s="249"/>
      <c r="MYK387" s="249"/>
      <c r="MYL387" s="249"/>
      <c r="MYM387" s="249"/>
      <c r="MYN387" s="249"/>
      <c r="MYO387" s="249"/>
      <c r="MYP387" s="249"/>
      <c r="MYQ387" s="249"/>
      <c r="MYR387" s="249"/>
      <c r="MYS387" s="249"/>
      <c r="MYT387" s="249"/>
      <c r="MYU387" s="249"/>
      <c r="MYV387" s="249"/>
      <c r="MYW387" s="249"/>
      <c r="MYX387" s="249"/>
      <c r="MYY387" s="249"/>
      <c r="MYZ387" s="249"/>
      <c r="MZA387" s="249"/>
      <c r="MZB387" s="249"/>
      <c r="MZC387" s="249"/>
      <c r="MZD387" s="249"/>
      <c r="MZE387" s="249"/>
      <c r="MZF387" s="249"/>
      <c r="MZG387" s="249"/>
      <c r="MZH387" s="249"/>
      <c r="MZI387" s="249"/>
      <c r="MZJ387" s="249"/>
      <c r="MZK387" s="249"/>
      <c r="MZL387" s="249"/>
      <c r="MZM387" s="249"/>
      <c r="MZN387" s="249"/>
      <c r="MZO387" s="249"/>
      <c r="MZP387" s="249"/>
      <c r="MZQ387" s="249"/>
      <c r="MZR387" s="249"/>
      <c r="MZS387" s="249"/>
      <c r="MZT387" s="249"/>
      <c r="MZU387" s="249"/>
      <c r="MZV387" s="249"/>
      <c r="MZW387" s="249"/>
      <c r="MZX387" s="249"/>
      <c r="MZY387" s="249"/>
      <c r="MZZ387" s="249"/>
      <c r="NAA387" s="249"/>
      <c r="NAB387" s="249"/>
      <c r="NAC387" s="249"/>
      <c r="NAD387" s="249"/>
      <c r="NAE387" s="249"/>
      <c r="NAF387" s="249"/>
      <c r="NAG387" s="249"/>
      <c r="NAH387" s="249"/>
      <c r="NAI387" s="249"/>
      <c r="NAJ387" s="249"/>
      <c r="NAK387" s="249"/>
      <c r="NAL387" s="249"/>
      <c r="NAM387" s="249"/>
      <c r="NAN387" s="249"/>
      <c r="NAO387" s="249"/>
      <c r="NAP387" s="249"/>
      <c r="NAQ387" s="249"/>
      <c r="NAR387" s="249"/>
      <c r="NAS387" s="249"/>
      <c r="NAT387" s="249"/>
      <c r="NAU387" s="249"/>
      <c r="NAV387" s="249"/>
      <c r="NAW387" s="249"/>
      <c r="NAX387" s="249"/>
      <c r="NAY387" s="249"/>
      <c r="NAZ387" s="249"/>
      <c r="NBA387" s="249"/>
      <c r="NBB387" s="249"/>
      <c r="NBC387" s="249"/>
      <c r="NBD387" s="249"/>
      <c r="NBE387" s="249"/>
      <c r="NBF387" s="249"/>
      <c r="NBG387" s="249"/>
      <c r="NBH387" s="249"/>
      <c r="NBI387" s="249"/>
      <c r="NBJ387" s="249"/>
      <c r="NBK387" s="249"/>
      <c r="NBL387" s="249"/>
      <c r="NBM387" s="249"/>
      <c r="NBN387" s="249"/>
      <c r="NBO387" s="249"/>
      <c r="NBP387" s="249"/>
      <c r="NBQ387" s="249"/>
      <c r="NBR387" s="249"/>
      <c r="NBS387" s="249"/>
      <c r="NBT387" s="249"/>
      <c r="NBU387" s="249"/>
      <c r="NBV387" s="249"/>
      <c r="NBW387" s="249"/>
      <c r="NBX387" s="249"/>
      <c r="NBY387" s="249"/>
      <c r="NBZ387" s="249"/>
      <c r="NCA387" s="249"/>
      <c r="NCB387" s="249"/>
      <c r="NCC387" s="249"/>
      <c r="NCD387" s="249"/>
      <c r="NCE387" s="249"/>
      <c r="NCF387" s="249"/>
      <c r="NCG387" s="249"/>
      <c r="NCH387" s="249"/>
      <c r="NCI387" s="249"/>
      <c r="NCJ387" s="249"/>
      <c r="NCK387" s="249"/>
      <c r="NCL387" s="249"/>
      <c r="NCM387" s="249"/>
      <c r="NCN387" s="249"/>
      <c r="NCO387" s="249"/>
      <c r="NCP387" s="249"/>
      <c r="NCQ387" s="249"/>
      <c r="NCR387" s="249"/>
      <c r="NCS387" s="249"/>
      <c r="NCT387" s="249"/>
      <c r="NCU387" s="249"/>
      <c r="NCV387" s="249"/>
      <c r="NCW387" s="249"/>
      <c r="NCX387" s="249"/>
      <c r="NCY387" s="249"/>
      <c r="NCZ387" s="249"/>
      <c r="NDA387" s="249"/>
      <c r="NDB387" s="249"/>
      <c r="NDC387" s="249"/>
      <c r="NDD387" s="249"/>
      <c r="NDE387" s="249"/>
      <c r="NDF387" s="249"/>
      <c r="NDG387" s="249"/>
      <c r="NDH387" s="249"/>
      <c r="NDI387" s="249"/>
      <c r="NDJ387" s="249"/>
      <c r="NDK387" s="249"/>
      <c r="NDL387" s="249"/>
      <c r="NDM387" s="249"/>
      <c r="NDN387" s="249"/>
      <c r="NDO387" s="249"/>
      <c r="NDP387" s="249"/>
      <c r="NDQ387" s="249"/>
      <c r="NDR387" s="249"/>
      <c r="NDS387" s="249"/>
      <c r="NDT387" s="249"/>
      <c r="NDU387" s="249"/>
      <c r="NDV387" s="249"/>
      <c r="NDW387" s="249"/>
      <c r="NDX387" s="249"/>
      <c r="NDY387" s="249"/>
      <c r="NDZ387" s="249"/>
      <c r="NEA387" s="249"/>
      <c r="NEB387" s="249"/>
      <c r="NEC387" s="249"/>
      <c r="NED387" s="249"/>
      <c r="NEE387" s="249"/>
      <c r="NEF387" s="249"/>
      <c r="NEG387" s="249"/>
      <c r="NEH387" s="249"/>
      <c r="NEI387" s="249"/>
      <c r="NEJ387" s="249"/>
      <c r="NEK387" s="249"/>
      <c r="NEL387" s="249"/>
      <c r="NEM387" s="249"/>
      <c r="NEN387" s="249"/>
      <c r="NEO387" s="249"/>
      <c r="NEP387" s="249"/>
      <c r="NEQ387" s="249"/>
      <c r="NER387" s="249"/>
      <c r="NES387" s="249"/>
      <c r="NET387" s="249"/>
      <c r="NEU387" s="249"/>
      <c r="NEV387" s="249"/>
      <c r="NEW387" s="249"/>
      <c r="NEX387" s="249"/>
      <c r="NEY387" s="249"/>
      <c r="NEZ387" s="249"/>
      <c r="NFA387" s="249"/>
      <c r="NFB387" s="249"/>
      <c r="NFC387" s="249"/>
      <c r="NFD387" s="249"/>
      <c r="NFE387" s="249"/>
      <c r="NFF387" s="249"/>
      <c r="NFG387" s="249"/>
      <c r="NFH387" s="249"/>
      <c r="NFI387" s="249"/>
      <c r="NFJ387" s="249"/>
      <c r="NFK387" s="249"/>
      <c r="NFL387" s="249"/>
      <c r="NFM387" s="249"/>
      <c r="NFN387" s="249"/>
      <c r="NFO387" s="249"/>
      <c r="NFP387" s="249"/>
      <c r="NFQ387" s="249"/>
      <c r="NFR387" s="249"/>
      <c r="NFS387" s="249"/>
      <c r="NFT387" s="249"/>
      <c r="NFU387" s="249"/>
      <c r="NFV387" s="249"/>
      <c r="NFW387" s="249"/>
      <c r="NFX387" s="249"/>
      <c r="NFY387" s="249"/>
      <c r="NFZ387" s="249"/>
      <c r="NGA387" s="249"/>
      <c r="NGB387" s="249"/>
      <c r="NGC387" s="249"/>
      <c r="NGD387" s="249"/>
      <c r="NGE387" s="249"/>
      <c r="NGF387" s="249"/>
      <c r="NGG387" s="249"/>
      <c r="NGH387" s="249"/>
      <c r="NGI387" s="249"/>
      <c r="NGJ387" s="249"/>
      <c r="NGK387" s="249"/>
      <c r="NGL387" s="249"/>
      <c r="NGM387" s="249"/>
      <c r="NGN387" s="249"/>
      <c r="NGO387" s="249"/>
      <c r="NGP387" s="249"/>
      <c r="NGQ387" s="249"/>
      <c r="NGR387" s="249"/>
      <c r="NGS387" s="249"/>
      <c r="NGT387" s="249"/>
      <c r="NGU387" s="249"/>
      <c r="NGV387" s="249"/>
      <c r="NGW387" s="249"/>
      <c r="NGX387" s="249"/>
      <c r="NGY387" s="249"/>
      <c r="NGZ387" s="249"/>
      <c r="NHA387" s="249"/>
      <c r="NHB387" s="249"/>
      <c r="NHC387" s="249"/>
      <c r="NHD387" s="249"/>
      <c r="NHE387" s="249"/>
      <c r="NHF387" s="249"/>
      <c r="NHG387" s="249"/>
      <c r="NHH387" s="249"/>
      <c r="NHI387" s="249"/>
      <c r="NHJ387" s="249"/>
      <c r="NHK387" s="249"/>
      <c r="NHL387" s="249"/>
      <c r="NHM387" s="249"/>
      <c r="NHN387" s="249"/>
      <c r="NHO387" s="249"/>
      <c r="NHP387" s="249"/>
      <c r="NHQ387" s="249"/>
      <c r="NHR387" s="249"/>
      <c r="NHS387" s="249"/>
      <c r="NHT387" s="249"/>
      <c r="NHU387" s="249"/>
      <c r="NHV387" s="249"/>
      <c r="NHW387" s="249"/>
      <c r="NHX387" s="249"/>
      <c r="NHY387" s="249"/>
      <c r="NHZ387" s="249"/>
      <c r="NIA387" s="249"/>
      <c r="NIB387" s="249"/>
      <c r="NIC387" s="249"/>
      <c r="NID387" s="249"/>
      <c r="NIE387" s="249"/>
      <c r="NIF387" s="249"/>
      <c r="NIG387" s="249"/>
      <c r="NIH387" s="249"/>
      <c r="NII387" s="249"/>
      <c r="NIJ387" s="249"/>
      <c r="NIK387" s="249"/>
      <c r="NIL387" s="249"/>
      <c r="NIM387" s="249"/>
      <c r="NIN387" s="249"/>
      <c r="NIO387" s="249"/>
      <c r="NIP387" s="249"/>
      <c r="NIQ387" s="249"/>
      <c r="NIR387" s="249"/>
      <c r="NIS387" s="249"/>
      <c r="NIT387" s="249"/>
      <c r="NIU387" s="249"/>
      <c r="NIV387" s="249"/>
      <c r="NIW387" s="249"/>
      <c r="NIX387" s="249"/>
      <c r="NIY387" s="249"/>
      <c r="NIZ387" s="249"/>
      <c r="NJA387" s="249"/>
      <c r="NJB387" s="249"/>
      <c r="NJC387" s="249"/>
      <c r="NJD387" s="249"/>
      <c r="NJE387" s="249"/>
      <c r="NJF387" s="249"/>
      <c r="NJG387" s="249"/>
      <c r="NJH387" s="249"/>
      <c r="NJI387" s="249"/>
      <c r="NJJ387" s="249"/>
      <c r="NJK387" s="249"/>
      <c r="NJL387" s="249"/>
      <c r="NJM387" s="249"/>
      <c r="NJN387" s="249"/>
      <c r="NJO387" s="249"/>
      <c r="NJP387" s="249"/>
      <c r="NJQ387" s="249"/>
      <c r="NJR387" s="249"/>
      <c r="NJS387" s="249"/>
      <c r="NJT387" s="249"/>
      <c r="NJU387" s="249"/>
      <c r="NJV387" s="249"/>
      <c r="NJW387" s="249"/>
      <c r="NJX387" s="249"/>
      <c r="NJY387" s="249"/>
      <c r="NJZ387" s="249"/>
      <c r="NKA387" s="249"/>
      <c r="NKB387" s="249"/>
      <c r="NKC387" s="249"/>
      <c r="NKD387" s="249"/>
      <c r="NKE387" s="249"/>
      <c r="NKF387" s="249"/>
      <c r="NKG387" s="249"/>
      <c r="NKH387" s="249"/>
      <c r="NKI387" s="249"/>
      <c r="NKJ387" s="249"/>
      <c r="NKK387" s="249"/>
      <c r="NKL387" s="249"/>
      <c r="NKM387" s="249"/>
      <c r="NKN387" s="249"/>
      <c r="NKO387" s="249"/>
      <c r="NKP387" s="249"/>
      <c r="NKQ387" s="249"/>
      <c r="NKR387" s="249"/>
      <c r="NKS387" s="249"/>
      <c r="NKT387" s="249"/>
      <c r="NKU387" s="249"/>
      <c r="NKV387" s="249"/>
      <c r="NKW387" s="249"/>
      <c r="NKX387" s="249"/>
      <c r="NKY387" s="249"/>
      <c r="NKZ387" s="249"/>
      <c r="NLA387" s="249"/>
      <c r="NLB387" s="249"/>
      <c r="NLC387" s="249"/>
      <c r="NLD387" s="249"/>
      <c r="NLE387" s="249"/>
      <c r="NLF387" s="249"/>
      <c r="NLG387" s="249"/>
      <c r="NLH387" s="249"/>
      <c r="NLI387" s="249"/>
      <c r="NLJ387" s="249"/>
      <c r="NLK387" s="249"/>
      <c r="NLL387" s="249"/>
      <c r="NLM387" s="249"/>
      <c r="NLN387" s="249"/>
      <c r="NLO387" s="249"/>
      <c r="NLP387" s="249"/>
      <c r="NLQ387" s="249"/>
      <c r="NLR387" s="249"/>
      <c r="NLS387" s="249"/>
      <c r="NLT387" s="249"/>
      <c r="NLU387" s="249"/>
      <c r="NLV387" s="249"/>
      <c r="NLW387" s="249"/>
      <c r="NLX387" s="249"/>
      <c r="NLY387" s="249"/>
      <c r="NLZ387" s="249"/>
      <c r="NMA387" s="249"/>
      <c r="NMB387" s="249"/>
      <c r="NMC387" s="249"/>
      <c r="NMD387" s="249"/>
      <c r="NME387" s="249"/>
      <c r="NMF387" s="249"/>
      <c r="NMG387" s="249"/>
      <c r="NMH387" s="249"/>
      <c r="NMI387" s="249"/>
      <c r="NMJ387" s="249"/>
      <c r="NMK387" s="249"/>
      <c r="NML387" s="249"/>
      <c r="NMM387" s="249"/>
      <c r="NMN387" s="249"/>
      <c r="NMO387" s="249"/>
      <c r="NMP387" s="249"/>
      <c r="NMQ387" s="249"/>
      <c r="NMR387" s="249"/>
      <c r="NMS387" s="249"/>
      <c r="NMT387" s="249"/>
      <c r="NMU387" s="249"/>
      <c r="NMV387" s="249"/>
      <c r="NMW387" s="249"/>
      <c r="NMX387" s="249"/>
      <c r="NMY387" s="249"/>
      <c r="NMZ387" s="249"/>
      <c r="NNA387" s="249"/>
      <c r="NNB387" s="249"/>
      <c r="NNC387" s="249"/>
      <c r="NND387" s="249"/>
      <c r="NNE387" s="249"/>
      <c r="NNF387" s="249"/>
      <c r="NNG387" s="249"/>
      <c r="NNH387" s="249"/>
      <c r="NNI387" s="249"/>
      <c r="NNJ387" s="249"/>
      <c r="NNK387" s="249"/>
      <c r="NNL387" s="249"/>
      <c r="NNM387" s="249"/>
      <c r="NNN387" s="249"/>
      <c r="NNO387" s="249"/>
      <c r="NNP387" s="249"/>
      <c r="NNQ387" s="249"/>
      <c r="NNR387" s="249"/>
      <c r="NNS387" s="249"/>
      <c r="NNT387" s="249"/>
      <c r="NNU387" s="249"/>
      <c r="NNV387" s="249"/>
      <c r="NNW387" s="249"/>
      <c r="NNX387" s="249"/>
      <c r="NNY387" s="249"/>
      <c r="NNZ387" s="249"/>
      <c r="NOA387" s="249"/>
      <c r="NOB387" s="249"/>
      <c r="NOC387" s="249"/>
      <c r="NOD387" s="249"/>
      <c r="NOE387" s="249"/>
      <c r="NOF387" s="249"/>
      <c r="NOG387" s="249"/>
      <c r="NOH387" s="249"/>
      <c r="NOI387" s="249"/>
      <c r="NOJ387" s="249"/>
      <c r="NOK387" s="249"/>
      <c r="NOL387" s="249"/>
      <c r="NOM387" s="249"/>
      <c r="NON387" s="249"/>
      <c r="NOO387" s="249"/>
      <c r="NOP387" s="249"/>
      <c r="NOQ387" s="249"/>
      <c r="NOR387" s="249"/>
      <c r="NOS387" s="249"/>
      <c r="NOT387" s="249"/>
      <c r="NOU387" s="249"/>
      <c r="NOV387" s="249"/>
      <c r="NOW387" s="249"/>
      <c r="NOX387" s="249"/>
      <c r="NOY387" s="249"/>
      <c r="NOZ387" s="249"/>
      <c r="NPA387" s="249"/>
      <c r="NPB387" s="249"/>
      <c r="NPC387" s="249"/>
      <c r="NPD387" s="249"/>
      <c r="NPE387" s="249"/>
      <c r="NPF387" s="249"/>
      <c r="NPG387" s="249"/>
      <c r="NPH387" s="249"/>
      <c r="NPI387" s="249"/>
      <c r="NPJ387" s="249"/>
      <c r="NPK387" s="249"/>
      <c r="NPL387" s="249"/>
      <c r="NPM387" s="249"/>
      <c r="NPN387" s="249"/>
      <c r="NPO387" s="249"/>
      <c r="NPP387" s="249"/>
      <c r="NPQ387" s="249"/>
      <c r="NPR387" s="249"/>
      <c r="NPS387" s="249"/>
      <c r="NPT387" s="249"/>
      <c r="NPU387" s="249"/>
      <c r="NPV387" s="249"/>
      <c r="NPW387" s="249"/>
      <c r="NPX387" s="249"/>
      <c r="NPY387" s="249"/>
      <c r="NPZ387" s="249"/>
      <c r="NQA387" s="249"/>
      <c r="NQB387" s="249"/>
      <c r="NQC387" s="249"/>
      <c r="NQD387" s="249"/>
      <c r="NQE387" s="249"/>
      <c r="NQF387" s="249"/>
      <c r="NQG387" s="249"/>
      <c r="NQH387" s="249"/>
      <c r="NQI387" s="249"/>
      <c r="NQJ387" s="249"/>
      <c r="NQK387" s="249"/>
      <c r="NQL387" s="249"/>
      <c r="NQM387" s="249"/>
      <c r="NQN387" s="249"/>
      <c r="NQO387" s="249"/>
      <c r="NQP387" s="249"/>
      <c r="NQQ387" s="249"/>
      <c r="NQR387" s="249"/>
      <c r="NQS387" s="249"/>
      <c r="NQT387" s="249"/>
      <c r="NQU387" s="249"/>
      <c r="NQV387" s="249"/>
      <c r="NQW387" s="249"/>
      <c r="NQX387" s="249"/>
      <c r="NQY387" s="249"/>
      <c r="NQZ387" s="249"/>
      <c r="NRA387" s="249"/>
      <c r="NRB387" s="249"/>
      <c r="NRC387" s="249"/>
      <c r="NRD387" s="249"/>
      <c r="NRE387" s="249"/>
      <c r="NRF387" s="249"/>
      <c r="NRG387" s="249"/>
      <c r="NRH387" s="249"/>
      <c r="NRI387" s="249"/>
      <c r="NRJ387" s="249"/>
      <c r="NRK387" s="249"/>
      <c r="NRL387" s="249"/>
      <c r="NRM387" s="249"/>
      <c r="NRN387" s="249"/>
      <c r="NRO387" s="249"/>
      <c r="NRP387" s="249"/>
      <c r="NRQ387" s="249"/>
      <c r="NRR387" s="249"/>
      <c r="NRS387" s="249"/>
      <c r="NRT387" s="249"/>
      <c r="NRU387" s="249"/>
      <c r="NRV387" s="249"/>
      <c r="NRW387" s="249"/>
      <c r="NRX387" s="249"/>
      <c r="NRY387" s="249"/>
      <c r="NRZ387" s="249"/>
      <c r="NSA387" s="249"/>
      <c r="NSB387" s="249"/>
      <c r="NSC387" s="249"/>
      <c r="NSD387" s="249"/>
      <c r="NSE387" s="249"/>
      <c r="NSF387" s="249"/>
      <c r="NSG387" s="249"/>
      <c r="NSH387" s="249"/>
      <c r="NSI387" s="249"/>
      <c r="NSJ387" s="249"/>
      <c r="NSK387" s="249"/>
      <c r="NSL387" s="249"/>
      <c r="NSM387" s="249"/>
      <c r="NSN387" s="249"/>
      <c r="NSO387" s="249"/>
      <c r="NSP387" s="249"/>
      <c r="NSQ387" s="249"/>
      <c r="NSR387" s="249"/>
      <c r="NSS387" s="249"/>
      <c r="NST387" s="249"/>
      <c r="NSU387" s="249"/>
      <c r="NSV387" s="249"/>
      <c r="NSW387" s="249"/>
      <c r="NSX387" s="249"/>
      <c r="NSY387" s="249"/>
      <c r="NSZ387" s="249"/>
      <c r="NTA387" s="249"/>
      <c r="NTB387" s="249"/>
      <c r="NTC387" s="249"/>
      <c r="NTD387" s="249"/>
      <c r="NTE387" s="249"/>
      <c r="NTF387" s="249"/>
      <c r="NTG387" s="249"/>
      <c r="NTH387" s="249"/>
      <c r="NTI387" s="249"/>
      <c r="NTJ387" s="249"/>
      <c r="NTK387" s="249"/>
      <c r="NTL387" s="249"/>
      <c r="NTM387" s="249"/>
      <c r="NTN387" s="249"/>
      <c r="NTO387" s="249"/>
      <c r="NTP387" s="249"/>
      <c r="NTQ387" s="249"/>
      <c r="NTR387" s="249"/>
      <c r="NTS387" s="249"/>
      <c r="NTT387" s="249"/>
      <c r="NTU387" s="249"/>
      <c r="NTV387" s="249"/>
      <c r="NTW387" s="249"/>
      <c r="NTX387" s="249"/>
      <c r="NTY387" s="249"/>
      <c r="NTZ387" s="249"/>
      <c r="NUA387" s="249"/>
      <c r="NUB387" s="249"/>
      <c r="NUC387" s="249"/>
      <c r="NUD387" s="249"/>
      <c r="NUE387" s="249"/>
      <c r="NUF387" s="249"/>
      <c r="NUG387" s="249"/>
      <c r="NUH387" s="249"/>
      <c r="NUI387" s="249"/>
      <c r="NUJ387" s="249"/>
      <c r="NUK387" s="249"/>
      <c r="NUL387" s="249"/>
      <c r="NUM387" s="249"/>
      <c r="NUN387" s="249"/>
      <c r="NUO387" s="249"/>
      <c r="NUP387" s="249"/>
      <c r="NUQ387" s="249"/>
      <c r="NUR387" s="249"/>
      <c r="NUS387" s="249"/>
      <c r="NUT387" s="249"/>
      <c r="NUU387" s="249"/>
      <c r="NUV387" s="249"/>
      <c r="NUW387" s="249"/>
      <c r="NUX387" s="249"/>
      <c r="NUY387" s="249"/>
      <c r="NUZ387" s="249"/>
      <c r="NVA387" s="249"/>
      <c r="NVB387" s="249"/>
      <c r="NVC387" s="249"/>
      <c r="NVD387" s="249"/>
      <c r="NVE387" s="249"/>
      <c r="NVF387" s="249"/>
      <c r="NVG387" s="249"/>
      <c r="NVH387" s="249"/>
      <c r="NVI387" s="249"/>
      <c r="NVJ387" s="249"/>
      <c r="NVK387" s="249"/>
      <c r="NVL387" s="249"/>
      <c r="NVM387" s="249"/>
      <c r="NVN387" s="249"/>
      <c r="NVO387" s="249"/>
      <c r="NVP387" s="249"/>
      <c r="NVQ387" s="249"/>
      <c r="NVR387" s="249"/>
      <c r="NVS387" s="249"/>
      <c r="NVT387" s="249"/>
      <c r="NVU387" s="249"/>
      <c r="NVV387" s="249"/>
      <c r="NVW387" s="249"/>
      <c r="NVX387" s="249"/>
      <c r="NVY387" s="249"/>
      <c r="NVZ387" s="249"/>
      <c r="NWA387" s="249"/>
      <c r="NWB387" s="249"/>
      <c r="NWC387" s="249"/>
      <c r="NWD387" s="249"/>
      <c r="NWE387" s="249"/>
      <c r="NWF387" s="249"/>
      <c r="NWG387" s="249"/>
      <c r="NWH387" s="249"/>
      <c r="NWI387" s="249"/>
      <c r="NWJ387" s="249"/>
      <c r="NWK387" s="249"/>
      <c r="NWL387" s="249"/>
      <c r="NWM387" s="249"/>
      <c r="NWN387" s="249"/>
      <c r="NWO387" s="249"/>
      <c r="NWP387" s="249"/>
      <c r="NWQ387" s="249"/>
      <c r="NWR387" s="249"/>
      <c r="NWS387" s="249"/>
      <c r="NWT387" s="249"/>
      <c r="NWU387" s="249"/>
      <c r="NWV387" s="249"/>
      <c r="NWW387" s="249"/>
      <c r="NWX387" s="249"/>
      <c r="NWY387" s="249"/>
      <c r="NWZ387" s="249"/>
      <c r="NXA387" s="249"/>
      <c r="NXB387" s="249"/>
      <c r="NXC387" s="249"/>
      <c r="NXD387" s="249"/>
      <c r="NXE387" s="249"/>
      <c r="NXF387" s="249"/>
      <c r="NXG387" s="249"/>
      <c r="NXH387" s="249"/>
      <c r="NXI387" s="249"/>
      <c r="NXJ387" s="249"/>
      <c r="NXK387" s="249"/>
      <c r="NXL387" s="249"/>
      <c r="NXM387" s="249"/>
      <c r="NXN387" s="249"/>
      <c r="NXO387" s="249"/>
      <c r="NXP387" s="249"/>
      <c r="NXQ387" s="249"/>
      <c r="NXR387" s="249"/>
      <c r="NXS387" s="249"/>
      <c r="NXT387" s="249"/>
      <c r="NXU387" s="249"/>
      <c r="NXV387" s="249"/>
      <c r="NXW387" s="249"/>
      <c r="NXX387" s="249"/>
      <c r="NXY387" s="249"/>
      <c r="NXZ387" s="249"/>
      <c r="NYA387" s="249"/>
      <c r="NYB387" s="249"/>
      <c r="NYC387" s="249"/>
      <c r="NYD387" s="249"/>
      <c r="NYE387" s="249"/>
      <c r="NYF387" s="249"/>
      <c r="NYG387" s="249"/>
      <c r="NYH387" s="249"/>
      <c r="NYI387" s="249"/>
      <c r="NYJ387" s="249"/>
      <c r="NYK387" s="249"/>
      <c r="NYL387" s="249"/>
      <c r="NYM387" s="249"/>
      <c r="NYN387" s="249"/>
      <c r="NYO387" s="249"/>
      <c r="NYP387" s="249"/>
      <c r="NYQ387" s="249"/>
      <c r="NYR387" s="249"/>
      <c r="NYS387" s="249"/>
      <c r="NYT387" s="249"/>
      <c r="NYU387" s="249"/>
      <c r="NYV387" s="249"/>
      <c r="NYW387" s="249"/>
      <c r="NYX387" s="249"/>
      <c r="NYY387" s="249"/>
      <c r="NYZ387" s="249"/>
      <c r="NZA387" s="249"/>
      <c r="NZB387" s="249"/>
      <c r="NZC387" s="249"/>
      <c r="NZD387" s="249"/>
      <c r="NZE387" s="249"/>
      <c r="NZF387" s="249"/>
      <c r="NZG387" s="249"/>
      <c r="NZH387" s="249"/>
      <c r="NZI387" s="249"/>
      <c r="NZJ387" s="249"/>
      <c r="NZK387" s="249"/>
      <c r="NZL387" s="249"/>
      <c r="NZM387" s="249"/>
      <c r="NZN387" s="249"/>
      <c r="NZO387" s="249"/>
      <c r="NZP387" s="249"/>
      <c r="NZQ387" s="249"/>
      <c r="NZR387" s="249"/>
      <c r="NZS387" s="249"/>
      <c r="NZT387" s="249"/>
      <c r="NZU387" s="249"/>
      <c r="NZV387" s="249"/>
      <c r="NZW387" s="249"/>
      <c r="NZX387" s="249"/>
      <c r="NZY387" s="249"/>
      <c r="NZZ387" s="249"/>
      <c r="OAA387" s="249"/>
      <c r="OAB387" s="249"/>
      <c r="OAC387" s="249"/>
      <c r="OAD387" s="249"/>
      <c r="OAE387" s="249"/>
      <c r="OAF387" s="249"/>
      <c r="OAG387" s="249"/>
      <c r="OAH387" s="249"/>
      <c r="OAI387" s="249"/>
      <c r="OAJ387" s="249"/>
      <c r="OAK387" s="249"/>
      <c r="OAL387" s="249"/>
      <c r="OAM387" s="249"/>
      <c r="OAN387" s="249"/>
      <c r="OAO387" s="249"/>
      <c r="OAP387" s="249"/>
      <c r="OAQ387" s="249"/>
      <c r="OAR387" s="249"/>
      <c r="OAS387" s="249"/>
      <c r="OAT387" s="249"/>
      <c r="OAU387" s="249"/>
      <c r="OAV387" s="249"/>
      <c r="OAW387" s="249"/>
      <c r="OAX387" s="249"/>
      <c r="OAY387" s="249"/>
      <c r="OAZ387" s="249"/>
      <c r="OBA387" s="249"/>
      <c r="OBB387" s="249"/>
      <c r="OBC387" s="249"/>
      <c r="OBD387" s="249"/>
      <c r="OBE387" s="249"/>
      <c r="OBF387" s="249"/>
      <c r="OBG387" s="249"/>
      <c r="OBH387" s="249"/>
      <c r="OBI387" s="249"/>
      <c r="OBJ387" s="249"/>
      <c r="OBK387" s="249"/>
      <c r="OBL387" s="249"/>
      <c r="OBM387" s="249"/>
      <c r="OBN387" s="249"/>
      <c r="OBO387" s="249"/>
      <c r="OBP387" s="249"/>
      <c r="OBQ387" s="249"/>
      <c r="OBR387" s="249"/>
      <c r="OBS387" s="249"/>
      <c r="OBT387" s="249"/>
      <c r="OBU387" s="249"/>
      <c r="OBV387" s="249"/>
      <c r="OBW387" s="249"/>
      <c r="OBX387" s="249"/>
      <c r="OBY387" s="249"/>
      <c r="OBZ387" s="249"/>
      <c r="OCA387" s="249"/>
      <c r="OCB387" s="249"/>
      <c r="OCC387" s="249"/>
      <c r="OCD387" s="249"/>
      <c r="OCE387" s="249"/>
      <c r="OCF387" s="249"/>
      <c r="OCG387" s="249"/>
      <c r="OCH387" s="249"/>
      <c r="OCI387" s="249"/>
      <c r="OCJ387" s="249"/>
      <c r="OCK387" s="249"/>
      <c r="OCL387" s="249"/>
      <c r="OCM387" s="249"/>
      <c r="OCN387" s="249"/>
      <c r="OCO387" s="249"/>
      <c r="OCP387" s="249"/>
      <c r="OCQ387" s="249"/>
      <c r="OCR387" s="249"/>
      <c r="OCS387" s="249"/>
      <c r="OCT387" s="249"/>
      <c r="OCU387" s="249"/>
      <c r="OCV387" s="249"/>
      <c r="OCW387" s="249"/>
      <c r="OCX387" s="249"/>
      <c r="OCY387" s="249"/>
      <c r="OCZ387" s="249"/>
      <c r="ODA387" s="249"/>
      <c r="ODB387" s="249"/>
      <c r="ODC387" s="249"/>
      <c r="ODD387" s="249"/>
      <c r="ODE387" s="249"/>
      <c r="ODF387" s="249"/>
      <c r="ODG387" s="249"/>
      <c r="ODH387" s="249"/>
      <c r="ODI387" s="249"/>
      <c r="ODJ387" s="249"/>
      <c r="ODK387" s="249"/>
      <c r="ODL387" s="249"/>
      <c r="ODM387" s="249"/>
      <c r="ODN387" s="249"/>
      <c r="ODO387" s="249"/>
      <c r="ODP387" s="249"/>
      <c r="ODQ387" s="249"/>
      <c r="ODR387" s="249"/>
      <c r="ODS387" s="249"/>
      <c r="ODT387" s="249"/>
      <c r="ODU387" s="249"/>
      <c r="ODV387" s="249"/>
      <c r="ODW387" s="249"/>
      <c r="ODX387" s="249"/>
      <c r="ODY387" s="249"/>
      <c r="ODZ387" s="249"/>
      <c r="OEA387" s="249"/>
      <c r="OEB387" s="249"/>
      <c r="OEC387" s="249"/>
      <c r="OED387" s="249"/>
      <c r="OEE387" s="249"/>
      <c r="OEF387" s="249"/>
      <c r="OEG387" s="249"/>
      <c r="OEH387" s="249"/>
      <c r="OEI387" s="249"/>
      <c r="OEJ387" s="249"/>
      <c r="OEK387" s="249"/>
      <c r="OEL387" s="249"/>
      <c r="OEM387" s="249"/>
      <c r="OEN387" s="249"/>
      <c r="OEO387" s="249"/>
      <c r="OEP387" s="249"/>
      <c r="OEQ387" s="249"/>
      <c r="OER387" s="249"/>
      <c r="OES387" s="249"/>
      <c r="OET387" s="249"/>
      <c r="OEU387" s="249"/>
      <c r="OEV387" s="249"/>
      <c r="OEW387" s="249"/>
      <c r="OEX387" s="249"/>
      <c r="OEY387" s="249"/>
      <c r="OEZ387" s="249"/>
      <c r="OFA387" s="249"/>
      <c r="OFB387" s="249"/>
      <c r="OFC387" s="249"/>
      <c r="OFD387" s="249"/>
      <c r="OFE387" s="249"/>
      <c r="OFF387" s="249"/>
      <c r="OFG387" s="249"/>
      <c r="OFH387" s="249"/>
      <c r="OFI387" s="249"/>
      <c r="OFJ387" s="249"/>
      <c r="OFK387" s="249"/>
      <c r="OFL387" s="249"/>
      <c r="OFM387" s="249"/>
      <c r="OFN387" s="249"/>
      <c r="OFO387" s="249"/>
      <c r="OFP387" s="249"/>
      <c r="OFQ387" s="249"/>
      <c r="OFR387" s="249"/>
      <c r="OFS387" s="249"/>
      <c r="OFT387" s="249"/>
      <c r="OFU387" s="249"/>
      <c r="OFV387" s="249"/>
      <c r="OFW387" s="249"/>
      <c r="OFX387" s="249"/>
      <c r="OFY387" s="249"/>
      <c r="OFZ387" s="249"/>
      <c r="OGA387" s="249"/>
      <c r="OGB387" s="249"/>
      <c r="OGC387" s="249"/>
      <c r="OGD387" s="249"/>
      <c r="OGE387" s="249"/>
      <c r="OGF387" s="249"/>
      <c r="OGG387" s="249"/>
      <c r="OGH387" s="249"/>
      <c r="OGI387" s="249"/>
      <c r="OGJ387" s="249"/>
      <c r="OGK387" s="249"/>
      <c r="OGL387" s="249"/>
      <c r="OGM387" s="249"/>
      <c r="OGN387" s="249"/>
      <c r="OGO387" s="249"/>
      <c r="OGP387" s="249"/>
      <c r="OGQ387" s="249"/>
      <c r="OGR387" s="249"/>
      <c r="OGS387" s="249"/>
      <c r="OGT387" s="249"/>
      <c r="OGU387" s="249"/>
      <c r="OGV387" s="249"/>
      <c r="OGW387" s="249"/>
      <c r="OGX387" s="249"/>
      <c r="OGY387" s="249"/>
      <c r="OGZ387" s="249"/>
      <c r="OHA387" s="249"/>
      <c r="OHB387" s="249"/>
      <c r="OHC387" s="249"/>
      <c r="OHD387" s="249"/>
      <c r="OHE387" s="249"/>
      <c r="OHF387" s="249"/>
      <c r="OHG387" s="249"/>
      <c r="OHH387" s="249"/>
      <c r="OHI387" s="249"/>
      <c r="OHJ387" s="249"/>
      <c r="OHK387" s="249"/>
      <c r="OHL387" s="249"/>
      <c r="OHM387" s="249"/>
      <c r="OHN387" s="249"/>
      <c r="OHO387" s="249"/>
      <c r="OHP387" s="249"/>
      <c r="OHQ387" s="249"/>
      <c r="OHR387" s="249"/>
      <c r="OHS387" s="249"/>
      <c r="OHT387" s="249"/>
      <c r="OHU387" s="249"/>
      <c r="OHV387" s="249"/>
      <c r="OHW387" s="249"/>
      <c r="OHX387" s="249"/>
      <c r="OHY387" s="249"/>
      <c r="OHZ387" s="249"/>
      <c r="OIA387" s="249"/>
      <c r="OIB387" s="249"/>
      <c r="OIC387" s="249"/>
      <c r="OID387" s="249"/>
      <c r="OIE387" s="249"/>
      <c r="OIF387" s="249"/>
      <c r="OIG387" s="249"/>
      <c r="OIH387" s="249"/>
      <c r="OII387" s="249"/>
      <c r="OIJ387" s="249"/>
      <c r="OIK387" s="249"/>
      <c r="OIL387" s="249"/>
      <c r="OIM387" s="249"/>
      <c r="OIN387" s="249"/>
      <c r="OIO387" s="249"/>
      <c r="OIP387" s="249"/>
      <c r="OIQ387" s="249"/>
      <c r="OIR387" s="249"/>
      <c r="OIS387" s="249"/>
      <c r="OIT387" s="249"/>
      <c r="OIU387" s="249"/>
      <c r="OIV387" s="249"/>
      <c r="OIW387" s="249"/>
      <c r="OIX387" s="249"/>
      <c r="OIY387" s="249"/>
      <c r="OIZ387" s="249"/>
      <c r="OJA387" s="249"/>
      <c r="OJB387" s="249"/>
      <c r="OJC387" s="249"/>
      <c r="OJD387" s="249"/>
      <c r="OJE387" s="249"/>
      <c r="OJF387" s="249"/>
      <c r="OJG387" s="249"/>
      <c r="OJH387" s="249"/>
      <c r="OJI387" s="249"/>
      <c r="OJJ387" s="249"/>
      <c r="OJK387" s="249"/>
      <c r="OJL387" s="249"/>
      <c r="OJM387" s="249"/>
      <c r="OJN387" s="249"/>
      <c r="OJO387" s="249"/>
      <c r="OJP387" s="249"/>
      <c r="OJQ387" s="249"/>
      <c r="OJR387" s="249"/>
      <c r="OJS387" s="249"/>
      <c r="OJT387" s="249"/>
      <c r="OJU387" s="249"/>
      <c r="OJV387" s="249"/>
      <c r="OJW387" s="249"/>
      <c r="OJX387" s="249"/>
      <c r="OJY387" s="249"/>
      <c r="OJZ387" s="249"/>
      <c r="OKA387" s="249"/>
      <c r="OKB387" s="249"/>
      <c r="OKC387" s="249"/>
      <c r="OKD387" s="249"/>
      <c r="OKE387" s="249"/>
      <c r="OKF387" s="249"/>
      <c r="OKG387" s="249"/>
      <c r="OKH387" s="249"/>
      <c r="OKI387" s="249"/>
      <c r="OKJ387" s="249"/>
      <c r="OKK387" s="249"/>
      <c r="OKL387" s="249"/>
      <c r="OKM387" s="249"/>
      <c r="OKN387" s="249"/>
      <c r="OKO387" s="249"/>
      <c r="OKP387" s="249"/>
      <c r="OKQ387" s="249"/>
      <c r="OKR387" s="249"/>
      <c r="OKS387" s="249"/>
      <c r="OKT387" s="249"/>
      <c r="OKU387" s="249"/>
      <c r="OKV387" s="249"/>
      <c r="OKW387" s="249"/>
      <c r="OKX387" s="249"/>
      <c r="OKY387" s="249"/>
      <c r="OKZ387" s="249"/>
      <c r="OLA387" s="249"/>
      <c r="OLB387" s="249"/>
      <c r="OLC387" s="249"/>
      <c r="OLD387" s="249"/>
      <c r="OLE387" s="249"/>
      <c r="OLF387" s="249"/>
      <c r="OLG387" s="249"/>
      <c r="OLH387" s="249"/>
      <c r="OLI387" s="249"/>
      <c r="OLJ387" s="249"/>
      <c r="OLK387" s="249"/>
      <c r="OLL387" s="249"/>
      <c r="OLM387" s="249"/>
      <c r="OLN387" s="249"/>
      <c r="OLO387" s="249"/>
      <c r="OLP387" s="249"/>
      <c r="OLQ387" s="249"/>
      <c r="OLR387" s="249"/>
      <c r="OLS387" s="249"/>
      <c r="OLT387" s="249"/>
      <c r="OLU387" s="249"/>
      <c r="OLV387" s="249"/>
      <c r="OLW387" s="249"/>
      <c r="OLX387" s="249"/>
      <c r="OLY387" s="249"/>
      <c r="OLZ387" s="249"/>
      <c r="OMA387" s="249"/>
      <c r="OMB387" s="249"/>
      <c r="OMC387" s="249"/>
      <c r="OMD387" s="249"/>
      <c r="OME387" s="249"/>
      <c r="OMF387" s="249"/>
      <c r="OMG387" s="249"/>
      <c r="OMH387" s="249"/>
      <c r="OMI387" s="249"/>
      <c r="OMJ387" s="249"/>
      <c r="OMK387" s="249"/>
      <c r="OML387" s="249"/>
      <c r="OMM387" s="249"/>
      <c r="OMN387" s="249"/>
      <c r="OMO387" s="249"/>
      <c r="OMP387" s="249"/>
      <c r="OMQ387" s="249"/>
      <c r="OMR387" s="249"/>
      <c r="OMS387" s="249"/>
      <c r="OMT387" s="249"/>
      <c r="OMU387" s="249"/>
      <c r="OMV387" s="249"/>
      <c r="OMW387" s="249"/>
      <c r="OMX387" s="249"/>
      <c r="OMY387" s="249"/>
      <c r="OMZ387" s="249"/>
      <c r="ONA387" s="249"/>
      <c r="ONB387" s="249"/>
      <c r="ONC387" s="249"/>
      <c r="OND387" s="249"/>
      <c r="ONE387" s="249"/>
      <c r="ONF387" s="249"/>
      <c r="ONG387" s="249"/>
      <c r="ONH387" s="249"/>
      <c r="ONI387" s="249"/>
      <c r="ONJ387" s="249"/>
      <c r="ONK387" s="249"/>
      <c r="ONL387" s="249"/>
      <c r="ONM387" s="249"/>
      <c r="ONN387" s="249"/>
      <c r="ONO387" s="249"/>
      <c r="ONP387" s="249"/>
      <c r="ONQ387" s="249"/>
      <c r="ONR387" s="249"/>
      <c r="ONS387" s="249"/>
      <c r="ONT387" s="249"/>
      <c r="ONU387" s="249"/>
      <c r="ONV387" s="249"/>
      <c r="ONW387" s="249"/>
      <c r="ONX387" s="249"/>
      <c r="ONY387" s="249"/>
      <c r="ONZ387" s="249"/>
      <c r="OOA387" s="249"/>
      <c r="OOB387" s="249"/>
      <c r="OOC387" s="249"/>
      <c r="OOD387" s="249"/>
      <c r="OOE387" s="249"/>
      <c r="OOF387" s="249"/>
      <c r="OOG387" s="249"/>
      <c r="OOH387" s="249"/>
      <c r="OOI387" s="249"/>
      <c r="OOJ387" s="249"/>
      <c r="OOK387" s="249"/>
      <c r="OOL387" s="249"/>
      <c r="OOM387" s="249"/>
      <c r="OON387" s="249"/>
      <c r="OOO387" s="249"/>
      <c r="OOP387" s="249"/>
      <c r="OOQ387" s="249"/>
      <c r="OOR387" s="249"/>
      <c r="OOS387" s="249"/>
      <c r="OOT387" s="249"/>
      <c r="OOU387" s="249"/>
      <c r="OOV387" s="249"/>
      <c r="OOW387" s="249"/>
      <c r="OOX387" s="249"/>
      <c r="OOY387" s="249"/>
      <c r="OOZ387" s="249"/>
      <c r="OPA387" s="249"/>
      <c r="OPB387" s="249"/>
      <c r="OPC387" s="249"/>
      <c r="OPD387" s="249"/>
      <c r="OPE387" s="249"/>
      <c r="OPF387" s="249"/>
      <c r="OPG387" s="249"/>
      <c r="OPH387" s="249"/>
      <c r="OPI387" s="249"/>
      <c r="OPJ387" s="249"/>
      <c r="OPK387" s="249"/>
      <c r="OPL387" s="249"/>
      <c r="OPM387" s="249"/>
      <c r="OPN387" s="249"/>
      <c r="OPO387" s="249"/>
      <c r="OPP387" s="249"/>
      <c r="OPQ387" s="249"/>
      <c r="OPR387" s="249"/>
      <c r="OPS387" s="249"/>
      <c r="OPT387" s="249"/>
      <c r="OPU387" s="249"/>
      <c r="OPV387" s="249"/>
      <c r="OPW387" s="249"/>
      <c r="OPX387" s="249"/>
      <c r="OPY387" s="249"/>
      <c r="OPZ387" s="249"/>
      <c r="OQA387" s="249"/>
      <c r="OQB387" s="249"/>
      <c r="OQC387" s="249"/>
      <c r="OQD387" s="249"/>
      <c r="OQE387" s="249"/>
      <c r="OQF387" s="249"/>
      <c r="OQG387" s="249"/>
      <c r="OQH387" s="249"/>
      <c r="OQI387" s="249"/>
      <c r="OQJ387" s="249"/>
      <c r="OQK387" s="249"/>
      <c r="OQL387" s="249"/>
      <c r="OQM387" s="249"/>
      <c r="OQN387" s="249"/>
      <c r="OQO387" s="249"/>
      <c r="OQP387" s="249"/>
      <c r="OQQ387" s="249"/>
      <c r="OQR387" s="249"/>
      <c r="OQS387" s="249"/>
      <c r="OQT387" s="249"/>
      <c r="OQU387" s="249"/>
      <c r="OQV387" s="249"/>
      <c r="OQW387" s="249"/>
      <c r="OQX387" s="249"/>
      <c r="OQY387" s="249"/>
      <c r="OQZ387" s="249"/>
      <c r="ORA387" s="249"/>
      <c r="ORB387" s="249"/>
      <c r="ORC387" s="249"/>
      <c r="ORD387" s="249"/>
      <c r="ORE387" s="249"/>
      <c r="ORF387" s="249"/>
      <c r="ORG387" s="249"/>
      <c r="ORH387" s="249"/>
      <c r="ORI387" s="249"/>
      <c r="ORJ387" s="249"/>
      <c r="ORK387" s="249"/>
      <c r="ORL387" s="249"/>
      <c r="ORM387" s="249"/>
      <c r="ORN387" s="249"/>
      <c r="ORO387" s="249"/>
      <c r="ORP387" s="249"/>
      <c r="ORQ387" s="249"/>
      <c r="ORR387" s="249"/>
      <c r="ORS387" s="249"/>
      <c r="ORT387" s="249"/>
      <c r="ORU387" s="249"/>
      <c r="ORV387" s="249"/>
      <c r="ORW387" s="249"/>
      <c r="ORX387" s="249"/>
      <c r="ORY387" s="249"/>
      <c r="ORZ387" s="249"/>
      <c r="OSA387" s="249"/>
      <c r="OSB387" s="249"/>
      <c r="OSC387" s="249"/>
      <c r="OSD387" s="249"/>
      <c r="OSE387" s="249"/>
      <c r="OSF387" s="249"/>
      <c r="OSG387" s="249"/>
      <c r="OSH387" s="249"/>
      <c r="OSI387" s="249"/>
      <c r="OSJ387" s="249"/>
      <c r="OSK387" s="249"/>
      <c r="OSL387" s="249"/>
      <c r="OSM387" s="249"/>
      <c r="OSN387" s="249"/>
      <c r="OSO387" s="249"/>
      <c r="OSP387" s="249"/>
      <c r="OSQ387" s="249"/>
      <c r="OSR387" s="249"/>
      <c r="OSS387" s="249"/>
      <c r="OST387" s="249"/>
      <c r="OSU387" s="249"/>
      <c r="OSV387" s="249"/>
      <c r="OSW387" s="249"/>
      <c r="OSX387" s="249"/>
      <c r="OSY387" s="249"/>
      <c r="OSZ387" s="249"/>
      <c r="OTA387" s="249"/>
      <c r="OTB387" s="249"/>
      <c r="OTC387" s="249"/>
      <c r="OTD387" s="249"/>
      <c r="OTE387" s="249"/>
      <c r="OTF387" s="249"/>
      <c r="OTG387" s="249"/>
      <c r="OTH387" s="249"/>
      <c r="OTI387" s="249"/>
      <c r="OTJ387" s="249"/>
      <c r="OTK387" s="249"/>
      <c r="OTL387" s="249"/>
      <c r="OTM387" s="249"/>
      <c r="OTN387" s="249"/>
      <c r="OTO387" s="249"/>
      <c r="OTP387" s="249"/>
      <c r="OTQ387" s="249"/>
      <c r="OTR387" s="249"/>
      <c r="OTS387" s="249"/>
      <c r="OTT387" s="249"/>
      <c r="OTU387" s="249"/>
      <c r="OTV387" s="249"/>
      <c r="OTW387" s="249"/>
      <c r="OTX387" s="249"/>
      <c r="OTY387" s="249"/>
      <c r="OTZ387" s="249"/>
      <c r="OUA387" s="249"/>
      <c r="OUB387" s="249"/>
      <c r="OUC387" s="249"/>
      <c r="OUD387" s="249"/>
      <c r="OUE387" s="249"/>
      <c r="OUF387" s="249"/>
      <c r="OUG387" s="249"/>
      <c r="OUH387" s="249"/>
      <c r="OUI387" s="249"/>
      <c r="OUJ387" s="249"/>
      <c r="OUK387" s="249"/>
      <c r="OUL387" s="249"/>
      <c r="OUM387" s="249"/>
      <c r="OUN387" s="249"/>
      <c r="OUO387" s="249"/>
      <c r="OUP387" s="249"/>
      <c r="OUQ387" s="249"/>
      <c r="OUR387" s="249"/>
      <c r="OUS387" s="249"/>
      <c r="OUT387" s="249"/>
      <c r="OUU387" s="249"/>
      <c r="OUV387" s="249"/>
      <c r="OUW387" s="249"/>
      <c r="OUX387" s="249"/>
      <c r="OUY387" s="249"/>
      <c r="OUZ387" s="249"/>
      <c r="OVA387" s="249"/>
      <c r="OVB387" s="249"/>
      <c r="OVC387" s="249"/>
      <c r="OVD387" s="249"/>
      <c r="OVE387" s="249"/>
      <c r="OVF387" s="249"/>
      <c r="OVG387" s="249"/>
      <c r="OVH387" s="249"/>
      <c r="OVI387" s="249"/>
      <c r="OVJ387" s="249"/>
      <c r="OVK387" s="249"/>
      <c r="OVL387" s="249"/>
      <c r="OVM387" s="249"/>
      <c r="OVN387" s="249"/>
      <c r="OVO387" s="249"/>
      <c r="OVP387" s="249"/>
      <c r="OVQ387" s="249"/>
      <c r="OVR387" s="249"/>
      <c r="OVS387" s="249"/>
      <c r="OVT387" s="249"/>
      <c r="OVU387" s="249"/>
      <c r="OVV387" s="249"/>
      <c r="OVW387" s="249"/>
      <c r="OVX387" s="249"/>
      <c r="OVY387" s="249"/>
      <c r="OVZ387" s="249"/>
      <c r="OWA387" s="249"/>
      <c r="OWB387" s="249"/>
      <c r="OWC387" s="249"/>
      <c r="OWD387" s="249"/>
      <c r="OWE387" s="249"/>
      <c r="OWF387" s="249"/>
      <c r="OWG387" s="249"/>
      <c r="OWH387" s="249"/>
      <c r="OWI387" s="249"/>
      <c r="OWJ387" s="249"/>
      <c r="OWK387" s="249"/>
      <c r="OWL387" s="249"/>
      <c r="OWM387" s="249"/>
      <c r="OWN387" s="249"/>
      <c r="OWO387" s="249"/>
      <c r="OWP387" s="249"/>
      <c r="OWQ387" s="249"/>
      <c r="OWR387" s="249"/>
      <c r="OWS387" s="249"/>
      <c r="OWT387" s="249"/>
      <c r="OWU387" s="249"/>
      <c r="OWV387" s="249"/>
      <c r="OWW387" s="249"/>
      <c r="OWX387" s="249"/>
      <c r="OWY387" s="249"/>
      <c r="OWZ387" s="249"/>
      <c r="OXA387" s="249"/>
      <c r="OXB387" s="249"/>
      <c r="OXC387" s="249"/>
      <c r="OXD387" s="249"/>
      <c r="OXE387" s="249"/>
      <c r="OXF387" s="249"/>
      <c r="OXG387" s="249"/>
      <c r="OXH387" s="249"/>
      <c r="OXI387" s="249"/>
      <c r="OXJ387" s="249"/>
      <c r="OXK387" s="249"/>
      <c r="OXL387" s="249"/>
      <c r="OXM387" s="249"/>
      <c r="OXN387" s="249"/>
      <c r="OXO387" s="249"/>
      <c r="OXP387" s="249"/>
      <c r="OXQ387" s="249"/>
      <c r="OXR387" s="249"/>
      <c r="OXS387" s="249"/>
      <c r="OXT387" s="249"/>
      <c r="OXU387" s="249"/>
      <c r="OXV387" s="249"/>
      <c r="OXW387" s="249"/>
      <c r="OXX387" s="249"/>
      <c r="OXY387" s="249"/>
      <c r="OXZ387" s="249"/>
      <c r="OYA387" s="249"/>
      <c r="OYB387" s="249"/>
      <c r="OYC387" s="249"/>
      <c r="OYD387" s="249"/>
      <c r="OYE387" s="249"/>
      <c r="OYF387" s="249"/>
      <c r="OYG387" s="249"/>
      <c r="OYH387" s="249"/>
      <c r="OYI387" s="249"/>
      <c r="OYJ387" s="249"/>
      <c r="OYK387" s="249"/>
      <c r="OYL387" s="249"/>
      <c r="OYM387" s="249"/>
      <c r="OYN387" s="249"/>
      <c r="OYO387" s="249"/>
      <c r="OYP387" s="249"/>
      <c r="OYQ387" s="249"/>
      <c r="OYR387" s="249"/>
      <c r="OYS387" s="249"/>
      <c r="OYT387" s="249"/>
      <c r="OYU387" s="249"/>
      <c r="OYV387" s="249"/>
      <c r="OYW387" s="249"/>
      <c r="OYX387" s="249"/>
      <c r="OYY387" s="249"/>
      <c r="OYZ387" s="249"/>
      <c r="OZA387" s="249"/>
      <c r="OZB387" s="249"/>
      <c r="OZC387" s="249"/>
      <c r="OZD387" s="249"/>
      <c r="OZE387" s="249"/>
      <c r="OZF387" s="249"/>
      <c r="OZG387" s="249"/>
      <c r="OZH387" s="249"/>
      <c r="OZI387" s="249"/>
      <c r="OZJ387" s="249"/>
      <c r="OZK387" s="249"/>
      <c r="OZL387" s="249"/>
      <c r="OZM387" s="249"/>
      <c r="OZN387" s="249"/>
      <c r="OZO387" s="249"/>
      <c r="OZP387" s="249"/>
      <c r="OZQ387" s="249"/>
      <c r="OZR387" s="249"/>
      <c r="OZS387" s="249"/>
      <c r="OZT387" s="249"/>
      <c r="OZU387" s="249"/>
      <c r="OZV387" s="249"/>
      <c r="OZW387" s="249"/>
      <c r="OZX387" s="249"/>
      <c r="OZY387" s="249"/>
      <c r="OZZ387" s="249"/>
      <c r="PAA387" s="249"/>
      <c r="PAB387" s="249"/>
      <c r="PAC387" s="249"/>
      <c r="PAD387" s="249"/>
      <c r="PAE387" s="249"/>
      <c r="PAF387" s="249"/>
      <c r="PAG387" s="249"/>
      <c r="PAH387" s="249"/>
      <c r="PAI387" s="249"/>
      <c r="PAJ387" s="249"/>
      <c r="PAK387" s="249"/>
      <c r="PAL387" s="249"/>
      <c r="PAM387" s="249"/>
      <c r="PAN387" s="249"/>
      <c r="PAO387" s="249"/>
      <c r="PAP387" s="249"/>
      <c r="PAQ387" s="249"/>
      <c r="PAR387" s="249"/>
      <c r="PAS387" s="249"/>
      <c r="PAT387" s="249"/>
      <c r="PAU387" s="249"/>
      <c r="PAV387" s="249"/>
      <c r="PAW387" s="249"/>
      <c r="PAX387" s="249"/>
      <c r="PAY387" s="249"/>
      <c r="PAZ387" s="249"/>
      <c r="PBA387" s="249"/>
      <c r="PBB387" s="249"/>
      <c r="PBC387" s="249"/>
      <c r="PBD387" s="249"/>
      <c r="PBE387" s="249"/>
      <c r="PBF387" s="249"/>
      <c r="PBG387" s="249"/>
      <c r="PBH387" s="249"/>
      <c r="PBI387" s="249"/>
      <c r="PBJ387" s="249"/>
      <c r="PBK387" s="249"/>
      <c r="PBL387" s="249"/>
      <c r="PBM387" s="249"/>
      <c r="PBN387" s="249"/>
      <c r="PBO387" s="249"/>
      <c r="PBP387" s="249"/>
      <c r="PBQ387" s="249"/>
      <c r="PBR387" s="249"/>
      <c r="PBS387" s="249"/>
      <c r="PBT387" s="249"/>
      <c r="PBU387" s="249"/>
      <c r="PBV387" s="249"/>
      <c r="PBW387" s="249"/>
      <c r="PBX387" s="249"/>
      <c r="PBY387" s="249"/>
      <c r="PBZ387" s="249"/>
      <c r="PCA387" s="249"/>
      <c r="PCB387" s="249"/>
      <c r="PCC387" s="249"/>
      <c r="PCD387" s="249"/>
      <c r="PCE387" s="249"/>
      <c r="PCF387" s="249"/>
      <c r="PCG387" s="249"/>
      <c r="PCH387" s="249"/>
      <c r="PCI387" s="249"/>
      <c r="PCJ387" s="249"/>
      <c r="PCK387" s="249"/>
      <c r="PCL387" s="249"/>
      <c r="PCM387" s="249"/>
      <c r="PCN387" s="249"/>
      <c r="PCO387" s="249"/>
      <c r="PCP387" s="249"/>
      <c r="PCQ387" s="249"/>
      <c r="PCR387" s="249"/>
      <c r="PCS387" s="249"/>
      <c r="PCT387" s="249"/>
      <c r="PCU387" s="249"/>
      <c r="PCV387" s="249"/>
      <c r="PCW387" s="249"/>
      <c r="PCX387" s="249"/>
      <c r="PCY387" s="249"/>
      <c r="PCZ387" s="249"/>
      <c r="PDA387" s="249"/>
      <c r="PDB387" s="249"/>
      <c r="PDC387" s="249"/>
      <c r="PDD387" s="249"/>
      <c r="PDE387" s="249"/>
      <c r="PDF387" s="249"/>
      <c r="PDG387" s="249"/>
      <c r="PDH387" s="249"/>
      <c r="PDI387" s="249"/>
      <c r="PDJ387" s="249"/>
      <c r="PDK387" s="249"/>
      <c r="PDL387" s="249"/>
      <c r="PDM387" s="249"/>
      <c r="PDN387" s="249"/>
      <c r="PDO387" s="249"/>
      <c r="PDP387" s="249"/>
      <c r="PDQ387" s="249"/>
      <c r="PDR387" s="249"/>
      <c r="PDS387" s="249"/>
      <c r="PDT387" s="249"/>
      <c r="PDU387" s="249"/>
      <c r="PDV387" s="249"/>
      <c r="PDW387" s="249"/>
      <c r="PDX387" s="249"/>
      <c r="PDY387" s="249"/>
      <c r="PDZ387" s="249"/>
      <c r="PEA387" s="249"/>
      <c r="PEB387" s="249"/>
      <c r="PEC387" s="249"/>
      <c r="PED387" s="249"/>
      <c r="PEE387" s="249"/>
      <c r="PEF387" s="249"/>
      <c r="PEG387" s="249"/>
      <c r="PEH387" s="249"/>
      <c r="PEI387" s="249"/>
      <c r="PEJ387" s="249"/>
      <c r="PEK387" s="249"/>
      <c r="PEL387" s="249"/>
      <c r="PEM387" s="249"/>
      <c r="PEN387" s="249"/>
      <c r="PEO387" s="249"/>
      <c r="PEP387" s="249"/>
      <c r="PEQ387" s="249"/>
      <c r="PER387" s="249"/>
      <c r="PES387" s="249"/>
      <c r="PET387" s="249"/>
      <c r="PEU387" s="249"/>
      <c r="PEV387" s="249"/>
      <c r="PEW387" s="249"/>
      <c r="PEX387" s="249"/>
      <c r="PEY387" s="249"/>
      <c r="PEZ387" s="249"/>
      <c r="PFA387" s="249"/>
      <c r="PFB387" s="249"/>
      <c r="PFC387" s="249"/>
      <c r="PFD387" s="249"/>
      <c r="PFE387" s="249"/>
      <c r="PFF387" s="249"/>
      <c r="PFG387" s="249"/>
      <c r="PFH387" s="249"/>
      <c r="PFI387" s="249"/>
      <c r="PFJ387" s="249"/>
      <c r="PFK387" s="249"/>
      <c r="PFL387" s="249"/>
      <c r="PFM387" s="249"/>
      <c r="PFN387" s="249"/>
      <c r="PFO387" s="249"/>
      <c r="PFP387" s="249"/>
      <c r="PFQ387" s="249"/>
      <c r="PFR387" s="249"/>
      <c r="PFS387" s="249"/>
      <c r="PFT387" s="249"/>
      <c r="PFU387" s="249"/>
      <c r="PFV387" s="249"/>
      <c r="PFW387" s="249"/>
      <c r="PFX387" s="249"/>
      <c r="PFY387" s="249"/>
      <c r="PFZ387" s="249"/>
      <c r="PGA387" s="249"/>
      <c r="PGB387" s="249"/>
      <c r="PGC387" s="249"/>
      <c r="PGD387" s="249"/>
      <c r="PGE387" s="249"/>
      <c r="PGF387" s="249"/>
      <c r="PGG387" s="249"/>
      <c r="PGH387" s="249"/>
      <c r="PGI387" s="249"/>
      <c r="PGJ387" s="249"/>
      <c r="PGK387" s="249"/>
      <c r="PGL387" s="249"/>
      <c r="PGM387" s="249"/>
      <c r="PGN387" s="249"/>
      <c r="PGO387" s="249"/>
      <c r="PGP387" s="249"/>
      <c r="PGQ387" s="249"/>
      <c r="PGR387" s="249"/>
      <c r="PGS387" s="249"/>
      <c r="PGT387" s="249"/>
      <c r="PGU387" s="249"/>
      <c r="PGV387" s="249"/>
      <c r="PGW387" s="249"/>
      <c r="PGX387" s="249"/>
      <c r="PGY387" s="249"/>
      <c r="PGZ387" s="249"/>
      <c r="PHA387" s="249"/>
      <c r="PHB387" s="249"/>
      <c r="PHC387" s="249"/>
      <c r="PHD387" s="249"/>
      <c r="PHE387" s="249"/>
      <c r="PHF387" s="249"/>
      <c r="PHG387" s="249"/>
      <c r="PHH387" s="249"/>
      <c r="PHI387" s="249"/>
      <c r="PHJ387" s="249"/>
      <c r="PHK387" s="249"/>
      <c r="PHL387" s="249"/>
      <c r="PHM387" s="249"/>
      <c r="PHN387" s="249"/>
      <c r="PHO387" s="249"/>
      <c r="PHP387" s="249"/>
      <c r="PHQ387" s="249"/>
      <c r="PHR387" s="249"/>
      <c r="PHS387" s="249"/>
      <c r="PHT387" s="249"/>
      <c r="PHU387" s="249"/>
      <c r="PHV387" s="249"/>
      <c r="PHW387" s="249"/>
      <c r="PHX387" s="249"/>
      <c r="PHY387" s="249"/>
      <c r="PHZ387" s="249"/>
      <c r="PIA387" s="249"/>
      <c r="PIB387" s="249"/>
      <c r="PIC387" s="249"/>
      <c r="PID387" s="249"/>
      <c r="PIE387" s="249"/>
      <c r="PIF387" s="249"/>
      <c r="PIG387" s="249"/>
      <c r="PIH387" s="249"/>
      <c r="PII387" s="249"/>
      <c r="PIJ387" s="249"/>
      <c r="PIK387" s="249"/>
      <c r="PIL387" s="249"/>
      <c r="PIM387" s="249"/>
      <c r="PIN387" s="249"/>
      <c r="PIO387" s="249"/>
      <c r="PIP387" s="249"/>
      <c r="PIQ387" s="249"/>
      <c r="PIR387" s="249"/>
      <c r="PIS387" s="249"/>
      <c r="PIT387" s="249"/>
      <c r="PIU387" s="249"/>
      <c r="PIV387" s="249"/>
      <c r="PIW387" s="249"/>
      <c r="PIX387" s="249"/>
      <c r="PIY387" s="249"/>
      <c r="PIZ387" s="249"/>
      <c r="PJA387" s="249"/>
      <c r="PJB387" s="249"/>
      <c r="PJC387" s="249"/>
      <c r="PJD387" s="249"/>
      <c r="PJE387" s="249"/>
      <c r="PJF387" s="249"/>
      <c r="PJG387" s="249"/>
      <c r="PJH387" s="249"/>
      <c r="PJI387" s="249"/>
      <c r="PJJ387" s="249"/>
      <c r="PJK387" s="249"/>
      <c r="PJL387" s="249"/>
      <c r="PJM387" s="249"/>
      <c r="PJN387" s="249"/>
      <c r="PJO387" s="249"/>
      <c r="PJP387" s="249"/>
      <c r="PJQ387" s="249"/>
      <c r="PJR387" s="249"/>
      <c r="PJS387" s="249"/>
      <c r="PJT387" s="249"/>
      <c r="PJU387" s="249"/>
      <c r="PJV387" s="249"/>
      <c r="PJW387" s="249"/>
      <c r="PJX387" s="249"/>
      <c r="PJY387" s="249"/>
      <c r="PJZ387" s="249"/>
      <c r="PKA387" s="249"/>
      <c r="PKB387" s="249"/>
      <c r="PKC387" s="249"/>
      <c r="PKD387" s="249"/>
      <c r="PKE387" s="249"/>
      <c r="PKF387" s="249"/>
      <c r="PKG387" s="249"/>
      <c r="PKH387" s="249"/>
      <c r="PKI387" s="249"/>
      <c r="PKJ387" s="249"/>
      <c r="PKK387" s="249"/>
      <c r="PKL387" s="249"/>
      <c r="PKM387" s="249"/>
      <c r="PKN387" s="249"/>
      <c r="PKO387" s="249"/>
      <c r="PKP387" s="249"/>
      <c r="PKQ387" s="249"/>
      <c r="PKR387" s="249"/>
      <c r="PKS387" s="249"/>
      <c r="PKT387" s="249"/>
      <c r="PKU387" s="249"/>
      <c r="PKV387" s="249"/>
      <c r="PKW387" s="249"/>
      <c r="PKX387" s="249"/>
      <c r="PKY387" s="249"/>
      <c r="PKZ387" s="249"/>
      <c r="PLA387" s="249"/>
      <c r="PLB387" s="249"/>
      <c r="PLC387" s="249"/>
      <c r="PLD387" s="249"/>
      <c r="PLE387" s="249"/>
      <c r="PLF387" s="249"/>
      <c r="PLG387" s="249"/>
      <c r="PLH387" s="249"/>
      <c r="PLI387" s="249"/>
      <c r="PLJ387" s="249"/>
      <c r="PLK387" s="249"/>
      <c r="PLL387" s="249"/>
      <c r="PLM387" s="249"/>
      <c r="PLN387" s="249"/>
      <c r="PLO387" s="249"/>
      <c r="PLP387" s="249"/>
      <c r="PLQ387" s="249"/>
      <c r="PLR387" s="249"/>
      <c r="PLS387" s="249"/>
      <c r="PLT387" s="249"/>
      <c r="PLU387" s="249"/>
      <c r="PLV387" s="249"/>
      <c r="PLW387" s="249"/>
      <c r="PLX387" s="249"/>
      <c r="PLY387" s="249"/>
      <c r="PLZ387" s="249"/>
      <c r="PMA387" s="249"/>
      <c r="PMB387" s="249"/>
      <c r="PMC387" s="249"/>
      <c r="PMD387" s="249"/>
      <c r="PME387" s="249"/>
      <c r="PMF387" s="249"/>
      <c r="PMG387" s="249"/>
      <c r="PMH387" s="249"/>
      <c r="PMI387" s="249"/>
      <c r="PMJ387" s="249"/>
      <c r="PMK387" s="249"/>
      <c r="PML387" s="249"/>
      <c r="PMM387" s="249"/>
      <c r="PMN387" s="249"/>
      <c r="PMO387" s="249"/>
      <c r="PMP387" s="249"/>
      <c r="PMQ387" s="249"/>
      <c r="PMR387" s="249"/>
      <c r="PMS387" s="249"/>
      <c r="PMT387" s="249"/>
      <c r="PMU387" s="249"/>
      <c r="PMV387" s="249"/>
      <c r="PMW387" s="249"/>
      <c r="PMX387" s="249"/>
      <c r="PMY387" s="249"/>
      <c r="PMZ387" s="249"/>
      <c r="PNA387" s="249"/>
      <c r="PNB387" s="249"/>
      <c r="PNC387" s="249"/>
      <c r="PND387" s="249"/>
      <c r="PNE387" s="249"/>
      <c r="PNF387" s="249"/>
      <c r="PNG387" s="249"/>
      <c r="PNH387" s="249"/>
      <c r="PNI387" s="249"/>
      <c r="PNJ387" s="249"/>
      <c r="PNK387" s="249"/>
      <c r="PNL387" s="249"/>
      <c r="PNM387" s="249"/>
      <c r="PNN387" s="249"/>
      <c r="PNO387" s="249"/>
      <c r="PNP387" s="249"/>
      <c r="PNQ387" s="249"/>
      <c r="PNR387" s="249"/>
      <c r="PNS387" s="249"/>
      <c r="PNT387" s="249"/>
      <c r="PNU387" s="249"/>
      <c r="PNV387" s="249"/>
      <c r="PNW387" s="249"/>
      <c r="PNX387" s="249"/>
      <c r="PNY387" s="249"/>
      <c r="PNZ387" s="249"/>
      <c r="POA387" s="249"/>
      <c r="POB387" s="249"/>
      <c r="POC387" s="249"/>
      <c r="POD387" s="249"/>
      <c r="POE387" s="249"/>
      <c r="POF387" s="249"/>
      <c r="POG387" s="249"/>
      <c r="POH387" s="249"/>
      <c r="POI387" s="249"/>
      <c r="POJ387" s="249"/>
      <c r="POK387" s="249"/>
      <c r="POL387" s="249"/>
      <c r="POM387" s="249"/>
      <c r="PON387" s="249"/>
      <c r="POO387" s="249"/>
      <c r="POP387" s="249"/>
      <c r="POQ387" s="249"/>
      <c r="POR387" s="249"/>
      <c r="POS387" s="249"/>
      <c r="POT387" s="249"/>
      <c r="POU387" s="249"/>
      <c r="POV387" s="249"/>
      <c r="POW387" s="249"/>
      <c r="POX387" s="249"/>
      <c r="POY387" s="249"/>
      <c r="POZ387" s="249"/>
      <c r="PPA387" s="249"/>
      <c r="PPB387" s="249"/>
      <c r="PPC387" s="249"/>
      <c r="PPD387" s="249"/>
      <c r="PPE387" s="249"/>
      <c r="PPF387" s="249"/>
      <c r="PPG387" s="249"/>
      <c r="PPH387" s="249"/>
      <c r="PPI387" s="249"/>
      <c r="PPJ387" s="249"/>
      <c r="PPK387" s="249"/>
      <c r="PPL387" s="249"/>
      <c r="PPM387" s="249"/>
      <c r="PPN387" s="249"/>
      <c r="PPO387" s="249"/>
      <c r="PPP387" s="249"/>
      <c r="PPQ387" s="249"/>
      <c r="PPR387" s="249"/>
      <c r="PPS387" s="249"/>
      <c r="PPT387" s="249"/>
      <c r="PPU387" s="249"/>
      <c r="PPV387" s="249"/>
      <c r="PPW387" s="249"/>
      <c r="PPX387" s="249"/>
      <c r="PPY387" s="249"/>
      <c r="PPZ387" s="249"/>
      <c r="PQA387" s="249"/>
      <c r="PQB387" s="249"/>
      <c r="PQC387" s="249"/>
      <c r="PQD387" s="249"/>
      <c r="PQE387" s="249"/>
      <c r="PQF387" s="249"/>
      <c r="PQG387" s="249"/>
      <c r="PQH387" s="249"/>
      <c r="PQI387" s="249"/>
      <c r="PQJ387" s="249"/>
      <c r="PQK387" s="249"/>
      <c r="PQL387" s="249"/>
      <c r="PQM387" s="249"/>
      <c r="PQN387" s="249"/>
      <c r="PQO387" s="249"/>
      <c r="PQP387" s="249"/>
      <c r="PQQ387" s="249"/>
      <c r="PQR387" s="249"/>
      <c r="PQS387" s="249"/>
      <c r="PQT387" s="249"/>
      <c r="PQU387" s="249"/>
      <c r="PQV387" s="249"/>
      <c r="PQW387" s="249"/>
      <c r="PQX387" s="249"/>
      <c r="PQY387" s="249"/>
      <c r="PQZ387" s="249"/>
      <c r="PRA387" s="249"/>
      <c r="PRB387" s="249"/>
      <c r="PRC387" s="249"/>
      <c r="PRD387" s="249"/>
      <c r="PRE387" s="249"/>
      <c r="PRF387" s="249"/>
      <c r="PRG387" s="249"/>
      <c r="PRH387" s="249"/>
      <c r="PRI387" s="249"/>
      <c r="PRJ387" s="249"/>
      <c r="PRK387" s="249"/>
      <c r="PRL387" s="249"/>
      <c r="PRM387" s="249"/>
      <c r="PRN387" s="249"/>
      <c r="PRO387" s="249"/>
      <c r="PRP387" s="249"/>
      <c r="PRQ387" s="249"/>
      <c r="PRR387" s="249"/>
      <c r="PRS387" s="249"/>
      <c r="PRT387" s="249"/>
      <c r="PRU387" s="249"/>
      <c r="PRV387" s="249"/>
      <c r="PRW387" s="249"/>
      <c r="PRX387" s="249"/>
      <c r="PRY387" s="249"/>
      <c r="PRZ387" s="249"/>
      <c r="PSA387" s="249"/>
      <c r="PSB387" s="249"/>
      <c r="PSC387" s="249"/>
      <c r="PSD387" s="249"/>
      <c r="PSE387" s="249"/>
      <c r="PSF387" s="249"/>
      <c r="PSG387" s="249"/>
      <c r="PSH387" s="249"/>
      <c r="PSI387" s="249"/>
      <c r="PSJ387" s="249"/>
      <c r="PSK387" s="249"/>
      <c r="PSL387" s="249"/>
      <c r="PSM387" s="249"/>
      <c r="PSN387" s="249"/>
      <c r="PSO387" s="249"/>
      <c r="PSP387" s="249"/>
      <c r="PSQ387" s="249"/>
      <c r="PSR387" s="249"/>
      <c r="PSS387" s="249"/>
      <c r="PST387" s="249"/>
      <c r="PSU387" s="249"/>
      <c r="PSV387" s="249"/>
      <c r="PSW387" s="249"/>
      <c r="PSX387" s="249"/>
      <c r="PSY387" s="249"/>
      <c r="PSZ387" s="249"/>
      <c r="PTA387" s="249"/>
      <c r="PTB387" s="249"/>
      <c r="PTC387" s="249"/>
      <c r="PTD387" s="249"/>
      <c r="PTE387" s="249"/>
      <c r="PTF387" s="249"/>
      <c r="PTG387" s="249"/>
      <c r="PTH387" s="249"/>
      <c r="PTI387" s="249"/>
      <c r="PTJ387" s="249"/>
      <c r="PTK387" s="249"/>
      <c r="PTL387" s="249"/>
      <c r="PTM387" s="249"/>
      <c r="PTN387" s="249"/>
      <c r="PTO387" s="249"/>
      <c r="PTP387" s="249"/>
      <c r="PTQ387" s="249"/>
      <c r="PTR387" s="249"/>
      <c r="PTS387" s="249"/>
      <c r="PTT387" s="249"/>
      <c r="PTU387" s="249"/>
      <c r="PTV387" s="249"/>
      <c r="PTW387" s="249"/>
      <c r="PTX387" s="249"/>
      <c r="PTY387" s="249"/>
      <c r="PTZ387" s="249"/>
      <c r="PUA387" s="249"/>
      <c r="PUB387" s="249"/>
      <c r="PUC387" s="249"/>
      <c r="PUD387" s="249"/>
      <c r="PUE387" s="249"/>
      <c r="PUF387" s="249"/>
      <c r="PUG387" s="249"/>
      <c r="PUH387" s="249"/>
      <c r="PUI387" s="249"/>
      <c r="PUJ387" s="249"/>
      <c r="PUK387" s="249"/>
      <c r="PUL387" s="249"/>
      <c r="PUM387" s="249"/>
      <c r="PUN387" s="249"/>
      <c r="PUO387" s="249"/>
      <c r="PUP387" s="249"/>
      <c r="PUQ387" s="249"/>
      <c r="PUR387" s="249"/>
      <c r="PUS387" s="249"/>
      <c r="PUT387" s="249"/>
      <c r="PUU387" s="249"/>
      <c r="PUV387" s="249"/>
      <c r="PUW387" s="249"/>
      <c r="PUX387" s="249"/>
      <c r="PUY387" s="249"/>
      <c r="PUZ387" s="249"/>
      <c r="PVA387" s="249"/>
      <c r="PVB387" s="249"/>
      <c r="PVC387" s="249"/>
      <c r="PVD387" s="249"/>
      <c r="PVE387" s="249"/>
      <c r="PVF387" s="249"/>
      <c r="PVG387" s="249"/>
      <c r="PVH387" s="249"/>
      <c r="PVI387" s="249"/>
      <c r="PVJ387" s="249"/>
      <c r="PVK387" s="249"/>
      <c r="PVL387" s="249"/>
      <c r="PVM387" s="249"/>
      <c r="PVN387" s="249"/>
      <c r="PVO387" s="249"/>
      <c r="PVP387" s="249"/>
      <c r="PVQ387" s="249"/>
      <c r="PVR387" s="249"/>
      <c r="PVS387" s="249"/>
      <c r="PVT387" s="249"/>
      <c r="PVU387" s="249"/>
      <c r="PVV387" s="249"/>
      <c r="PVW387" s="249"/>
      <c r="PVX387" s="249"/>
      <c r="PVY387" s="249"/>
      <c r="PVZ387" s="249"/>
      <c r="PWA387" s="249"/>
      <c r="PWB387" s="249"/>
      <c r="PWC387" s="249"/>
      <c r="PWD387" s="249"/>
      <c r="PWE387" s="249"/>
      <c r="PWF387" s="249"/>
      <c r="PWG387" s="249"/>
      <c r="PWH387" s="249"/>
      <c r="PWI387" s="249"/>
      <c r="PWJ387" s="249"/>
      <c r="PWK387" s="249"/>
      <c r="PWL387" s="249"/>
      <c r="PWM387" s="249"/>
      <c r="PWN387" s="249"/>
      <c r="PWO387" s="249"/>
      <c r="PWP387" s="249"/>
      <c r="PWQ387" s="249"/>
      <c r="PWR387" s="249"/>
      <c r="PWS387" s="249"/>
      <c r="PWT387" s="249"/>
      <c r="PWU387" s="249"/>
      <c r="PWV387" s="249"/>
      <c r="PWW387" s="249"/>
      <c r="PWX387" s="249"/>
      <c r="PWY387" s="249"/>
      <c r="PWZ387" s="249"/>
      <c r="PXA387" s="249"/>
      <c r="PXB387" s="249"/>
      <c r="PXC387" s="249"/>
      <c r="PXD387" s="249"/>
      <c r="PXE387" s="249"/>
      <c r="PXF387" s="249"/>
      <c r="PXG387" s="249"/>
      <c r="PXH387" s="249"/>
      <c r="PXI387" s="249"/>
      <c r="PXJ387" s="249"/>
      <c r="PXK387" s="249"/>
      <c r="PXL387" s="249"/>
      <c r="PXM387" s="249"/>
      <c r="PXN387" s="249"/>
      <c r="PXO387" s="249"/>
      <c r="PXP387" s="249"/>
      <c r="PXQ387" s="249"/>
      <c r="PXR387" s="249"/>
      <c r="PXS387" s="249"/>
      <c r="PXT387" s="249"/>
      <c r="PXU387" s="249"/>
      <c r="PXV387" s="249"/>
      <c r="PXW387" s="249"/>
      <c r="PXX387" s="249"/>
      <c r="PXY387" s="249"/>
      <c r="PXZ387" s="249"/>
      <c r="PYA387" s="249"/>
      <c r="PYB387" s="249"/>
      <c r="PYC387" s="249"/>
      <c r="PYD387" s="249"/>
      <c r="PYE387" s="249"/>
      <c r="PYF387" s="249"/>
      <c r="PYG387" s="249"/>
      <c r="PYH387" s="249"/>
      <c r="PYI387" s="249"/>
      <c r="PYJ387" s="249"/>
      <c r="PYK387" s="249"/>
      <c r="PYL387" s="249"/>
      <c r="PYM387" s="249"/>
      <c r="PYN387" s="249"/>
      <c r="PYO387" s="249"/>
      <c r="PYP387" s="249"/>
      <c r="PYQ387" s="249"/>
      <c r="PYR387" s="249"/>
      <c r="PYS387" s="249"/>
      <c r="PYT387" s="249"/>
      <c r="PYU387" s="249"/>
      <c r="PYV387" s="249"/>
      <c r="PYW387" s="249"/>
      <c r="PYX387" s="249"/>
      <c r="PYY387" s="249"/>
      <c r="PYZ387" s="249"/>
      <c r="PZA387" s="249"/>
      <c r="PZB387" s="249"/>
      <c r="PZC387" s="249"/>
      <c r="PZD387" s="249"/>
      <c r="PZE387" s="249"/>
      <c r="PZF387" s="249"/>
      <c r="PZG387" s="249"/>
      <c r="PZH387" s="249"/>
      <c r="PZI387" s="249"/>
      <c r="PZJ387" s="249"/>
      <c r="PZK387" s="249"/>
      <c r="PZL387" s="249"/>
      <c r="PZM387" s="249"/>
      <c r="PZN387" s="249"/>
      <c r="PZO387" s="249"/>
      <c r="PZP387" s="249"/>
      <c r="PZQ387" s="249"/>
      <c r="PZR387" s="249"/>
      <c r="PZS387" s="249"/>
      <c r="PZT387" s="249"/>
      <c r="PZU387" s="249"/>
      <c r="PZV387" s="249"/>
      <c r="PZW387" s="249"/>
      <c r="PZX387" s="249"/>
      <c r="PZY387" s="249"/>
      <c r="PZZ387" s="249"/>
      <c r="QAA387" s="249"/>
      <c r="QAB387" s="249"/>
      <c r="QAC387" s="249"/>
      <c r="QAD387" s="249"/>
      <c r="QAE387" s="249"/>
      <c r="QAF387" s="249"/>
      <c r="QAG387" s="249"/>
      <c r="QAH387" s="249"/>
      <c r="QAI387" s="249"/>
      <c r="QAJ387" s="249"/>
      <c r="QAK387" s="249"/>
      <c r="QAL387" s="249"/>
      <c r="QAM387" s="249"/>
      <c r="QAN387" s="249"/>
      <c r="QAO387" s="249"/>
      <c r="QAP387" s="249"/>
      <c r="QAQ387" s="249"/>
      <c r="QAR387" s="249"/>
      <c r="QAS387" s="249"/>
      <c r="QAT387" s="249"/>
      <c r="QAU387" s="249"/>
      <c r="QAV387" s="249"/>
      <c r="QAW387" s="249"/>
      <c r="QAX387" s="249"/>
      <c r="QAY387" s="249"/>
      <c r="QAZ387" s="249"/>
      <c r="QBA387" s="249"/>
      <c r="QBB387" s="249"/>
      <c r="QBC387" s="249"/>
      <c r="QBD387" s="249"/>
      <c r="QBE387" s="249"/>
      <c r="QBF387" s="249"/>
      <c r="QBG387" s="249"/>
      <c r="QBH387" s="249"/>
      <c r="QBI387" s="249"/>
      <c r="QBJ387" s="249"/>
      <c r="QBK387" s="249"/>
      <c r="QBL387" s="249"/>
      <c r="QBM387" s="249"/>
      <c r="QBN387" s="249"/>
      <c r="QBO387" s="249"/>
      <c r="QBP387" s="249"/>
      <c r="QBQ387" s="249"/>
      <c r="QBR387" s="249"/>
      <c r="QBS387" s="249"/>
      <c r="QBT387" s="249"/>
      <c r="QBU387" s="249"/>
      <c r="QBV387" s="249"/>
      <c r="QBW387" s="249"/>
      <c r="QBX387" s="249"/>
      <c r="QBY387" s="249"/>
      <c r="QBZ387" s="249"/>
      <c r="QCA387" s="249"/>
      <c r="QCB387" s="249"/>
      <c r="QCC387" s="249"/>
      <c r="QCD387" s="249"/>
      <c r="QCE387" s="249"/>
      <c r="QCF387" s="249"/>
      <c r="QCG387" s="249"/>
      <c r="QCH387" s="249"/>
      <c r="QCI387" s="249"/>
      <c r="QCJ387" s="249"/>
      <c r="QCK387" s="249"/>
      <c r="QCL387" s="249"/>
      <c r="QCM387" s="249"/>
      <c r="QCN387" s="249"/>
      <c r="QCO387" s="249"/>
      <c r="QCP387" s="249"/>
      <c r="QCQ387" s="249"/>
      <c r="QCR387" s="249"/>
      <c r="QCS387" s="249"/>
      <c r="QCT387" s="249"/>
      <c r="QCU387" s="249"/>
      <c r="QCV387" s="249"/>
      <c r="QCW387" s="249"/>
      <c r="QCX387" s="249"/>
      <c r="QCY387" s="249"/>
      <c r="QCZ387" s="249"/>
      <c r="QDA387" s="249"/>
      <c r="QDB387" s="249"/>
      <c r="QDC387" s="249"/>
      <c r="QDD387" s="249"/>
      <c r="QDE387" s="249"/>
      <c r="QDF387" s="249"/>
      <c r="QDG387" s="249"/>
      <c r="QDH387" s="249"/>
      <c r="QDI387" s="249"/>
      <c r="QDJ387" s="249"/>
      <c r="QDK387" s="249"/>
      <c r="QDL387" s="249"/>
      <c r="QDM387" s="249"/>
      <c r="QDN387" s="249"/>
      <c r="QDO387" s="249"/>
      <c r="QDP387" s="249"/>
      <c r="QDQ387" s="249"/>
      <c r="QDR387" s="249"/>
      <c r="QDS387" s="249"/>
      <c r="QDT387" s="249"/>
      <c r="QDU387" s="249"/>
      <c r="QDV387" s="249"/>
      <c r="QDW387" s="249"/>
      <c r="QDX387" s="249"/>
      <c r="QDY387" s="249"/>
      <c r="QDZ387" s="249"/>
      <c r="QEA387" s="249"/>
      <c r="QEB387" s="249"/>
      <c r="QEC387" s="249"/>
      <c r="QED387" s="249"/>
      <c r="QEE387" s="249"/>
      <c r="QEF387" s="249"/>
      <c r="QEG387" s="249"/>
      <c r="QEH387" s="249"/>
      <c r="QEI387" s="249"/>
      <c r="QEJ387" s="249"/>
      <c r="QEK387" s="249"/>
      <c r="QEL387" s="249"/>
      <c r="QEM387" s="249"/>
      <c r="QEN387" s="249"/>
      <c r="QEO387" s="249"/>
      <c r="QEP387" s="249"/>
      <c r="QEQ387" s="249"/>
      <c r="QER387" s="249"/>
      <c r="QES387" s="249"/>
      <c r="QET387" s="249"/>
      <c r="QEU387" s="249"/>
      <c r="QEV387" s="249"/>
      <c r="QEW387" s="249"/>
      <c r="QEX387" s="249"/>
      <c r="QEY387" s="249"/>
      <c r="QEZ387" s="249"/>
      <c r="QFA387" s="249"/>
      <c r="QFB387" s="249"/>
      <c r="QFC387" s="249"/>
      <c r="QFD387" s="249"/>
      <c r="QFE387" s="249"/>
      <c r="QFF387" s="249"/>
      <c r="QFG387" s="249"/>
      <c r="QFH387" s="249"/>
      <c r="QFI387" s="249"/>
      <c r="QFJ387" s="249"/>
      <c r="QFK387" s="249"/>
      <c r="QFL387" s="249"/>
      <c r="QFM387" s="249"/>
      <c r="QFN387" s="249"/>
      <c r="QFO387" s="249"/>
      <c r="QFP387" s="249"/>
      <c r="QFQ387" s="249"/>
      <c r="QFR387" s="249"/>
      <c r="QFS387" s="249"/>
      <c r="QFT387" s="249"/>
      <c r="QFU387" s="249"/>
      <c r="QFV387" s="249"/>
      <c r="QFW387" s="249"/>
      <c r="QFX387" s="249"/>
      <c r="QFY387" s="249"/>
      <c r="QFZ387" s="249"/>
      <c r="QGA387" s="249"/>
      <c r="QGB387" s="249"/>
      <c r="QGC387" s="249"/>
      <c r="QGD387" s="249"/>
      <c r="QGE387" s="249"/>
      <c r="QGF387" s="249"/>
      <c r="QGG387" s="249"/>
      <c r="QGH387" s="249"/>
      <c r="QGI387" s="249"/>
      <c r="QGJ387" s="249"/>
      <c r="QGK387" s="249"/>
      <c r="QGL387" s="249"/>
      <c r="QGM387" s="249"/>
      <c r="QGN387" s="249"/>
      <c r="QGO387" s="249"/>
      <c r="QGP387" s="249"/>
      <c r="QGQ387" s="249"/>
      <c r="QGR387" s="249"/>
      <c r="QGS387" s="249"/>
      <c r="QGT387" s="249"/>
      <c r="QGU387" s="249"/>
      <c r="QGV387" s="249"/>
      <c r="QGW387" s="249"/>
      <c r="QGX387" s="249"/>
      <c r="QGY387" s="249"/>
      <c r="QGZ387" s="249"/>
      <c r="QHA387" s="249"/>
      <c r="QHB387" s="249"/>
      <c r="QHC387" s="249"/>
      <c r="QHD387" s="249"/>
      <c r="QHE387" s="249"/>
      <c r="QHF387" s="249"/>
      <c r="QHG387" s="249"/>
      <c r="QHH387" s="249"/>
      <c r="QHI387" s="249"/>
      <c r="QHJ387" s="249"/>
      <c r="QHK387" s="249"/>
      <c r="QHL387" s="249"/>
      <c r="QHM387" s="249"/>
      <c r="QHN387" s="249"/>
      <c r="QHO387" s="249"/>
      <c r="QHP387" s="249"/>
      <c r="QHQ387" s="249"/>
      <c r="QHR387" s="249"/>
      <c r="QHS387" s="249"/>
      <c r="QHT387" s="249"/>
      <c r="QHU387" s="249"/>
      <c r="QHV387" s="249"/>
      <c r="QHW387" s="249"/>
      <c r="QHX387" s="249"/>
      <c r="QHY387" s="249"/>
      <c r="QHZ387" s="249"/>
      <c r="QIA387" s="249"/>
      <c r="QIB387" s="249"/>
      <c r="QIC387" s="249"/>
      <c r="QID387" s="249"/>
      <c r="QIE387" s="249"/>
      <c r="QIF387" s="249"/>
      <c r="QIG387" s="249"/>
      <c r="QIH387" s="249"/>
      <c r="QII387" s="249"/>
      <c r="QIJ387" s="249"/>
      <c r="QIK387" s="249"/>
      <c r="QIL387" s="249"/>
      <c r="QIM387" s="249"/>
      <c r="QIN387" s="249"/>
      <c r="QIO387" s="249"/>
      <c r="QIP387" s="249"/>
      <c r="QIQ387" s="249"/>
      <c r="QIR387" s="249"/>
      <c r="QIS387" s="249"/>
      <c r="QIT387" s="249"/>
      <c r="QIU387" s="249"/>
      <c r="QIV387" s="249"/>
      <c r="QIW387" s="249"/>
      <c r="QIX387" s="249"/>
      <c r="QIY387" s="249"/>
      <c r="QIZ387" s="249"/>
      <c r="QJA387" s="249"/>
      <c r="QJB387" s="249"/>
      <c r="QJC387" s="249"/>
      <c r="QJD387" s="249"/>
      <c r="QJE387" s="249"/>
      <c r="QJF387" s="249"/>
      <c r="QJG387" s="249"/>
      <c r="QJH387" s="249"/>
      <c r="QJI387" s="249"/>
      <c r="QJJ387" s="249"/>
      <c r="QJK387" s="249"/>
      <c r="QJL387" s="249"/>
      <c r="QJM387" s="249"/>
      <c r="QJN387" s="249"/>
      <c r="QJO387" s="249"/>
      <c r="QJP387" s="249"/>
      <c r="QJQ387" s="249"/>
      <c r="QJR387" s="249"/>
      <c r="QJS387" s="249"/>
      <c r="QJT387" s="249"/>
      <c r="QJU387" s="249"/>
      <c r="QJV387" s="249"/>
      <c r="QJW387" s="249"/>
      <c r="QJX387" s="249"/>
      <c r="QJY387" s="249"/>
      <c r="QJZ387" s="249"/>
      <c r="QKA387" s="249"/>
      <c r="QKB387" s="249"/>
      <c r="QKC387" s="249"/>
      <c r="QKD387" s="249"/>
      <c r="QKE387" s="249"/>
      <c r="QKF387" s="249"/>
      <c r="QKG387" s="249"/>
      <c r="QKH387" s="249"/>
      <c r="QKI387" s="249"/>
      <c r="QKJ387" s="249"/>
      <c r="QKK387" s="249"/>
      <c r="QKL387" s="249"/>
      <c r="QKM387" s="249"/>
      <c r="QKN387" s="249"/>
      <c r="QKO387" s="249"/>
      <c r="QKP387" s="249"/>
      <c r="QKQ387" s="249"/>
      <c r="QKR387" s="249"/>
      <c r="QKS387" s="249"/>
      <c r="QKT387" s="249"/>
      <c r="QKU387" s="249"/>
      <c r="QKV387" s="249"/>
      <c r="QKW387" s="249"/>
      <c r="QKX387" s="249"/>
      <c r="QKY387" s="249"/>
      <c r="QKZ387" s="249"/>
      <c r="QLA387" s="249"/>
      <c r="QLB387" s="249"/>
      <c r="QLC387" s="249"/>
      <c r="QLD387" s="249"/>
      <c r="QLE387" s="249"/>
      <c r="QLF387" s="249"/>
      <c r="QLG387" s="249"/>
      <c r="QLH387" s="249"/>
      <c r="QLI387" s="249"/>
      <c r="QLJ387" s="249"/>
      <c r="QLK387" s="249"/>
      <c r="QLL387" s="249"/>
      <c r="QLM387" s="249"/>
      <c r="QLN387" s="249"/>
      <c r="QLO387" s="249"/>
      <c r="QLP387" s="249"/>
      <c r="QLQ387" s="249"/>
      <c r="QLR387" s="249"/>
      <c r="QLS387" s="249"/>
      <c r="QLT387" s="249"/>
      <c r="QLU387" s="249"/>
      <c r="QLV387" s="249"/>
      <c r="QLW387" s="249"/>
      <c r="QLX387" s="249"/>
      <c r="QLY387" s="249"/>
      <c r="QLZ387" s="249"/>
      <c r="QMA387" s="249"/>
      <c r="QMB387" s="249"/>
      <c r="QMC387" s="249"/>
      <c r="QMD387" s="249"/>
      <c r="QME387" s="249"/>
      <c r="QMF387" s="249"/>
      <c r="QMG387" s="249"/>
      <c r="QMH387" s="249"/>
      <c r="QMI387" s="249"/>
      <c r="QMJ387" s="249"/>
      <c r="QMK387" s="249"/>
      <c r="QML387" s="249"/>
      <c r="QMM387" s="249"/>
      <c r="QMN387" s="249"/>
      <c r="QMO387" s="249"/>
      <c r="QMP387" s="249"/>
      <c r="QMQ387" s="249"/>
      <c r="QMR387" s="249"/>
      <c r="QMS387" s="249"/>
      <c r="QMT387" s="249"/>
      <c r="QMU387" s="249"/>
      <c r="QMV387" s="249"/>
      <c r="QMW387" s="249"/>
      <c r="QMX387" s="249"/>
      <c r="QMY387" s="249"/>
      <c r="QMZ387" s="249"/>
      <c r="QNA387" s="249"/>
      <c r="QNB387" s="249"/>
      <c r="QNC387" s="249"/>
      <c r="QND387" s="249"/>
      <c r="QNE387" s="249"/>
      <c r="QNF387" s="249"/>
      <c r="QNG387" s="249"/>
      <c r="QNH387" s="249"/>
      <c r="QNI387" s="249"/>
      <c r="QNJ387" s="249"/>
      <c r="QNK387" s="249"/>
      <c r="QNL387" s="249"/>
      <c r="QNM387" s="249"/>
      <c r="QNN387" s="249"/>
      <c r="QNO387" s="249"/>
      <c r="QNP387" s="249"/>
      <c r="QNQ387" s="249"/>
      <c r="QNR387" s="249"/>
      <c r="QNS387" s="249"/>
      <c r="QNT387" s="249"/>
      <c r="QNU387" s="249"/>
      <c r="QNV387" s="249"/>
      <c r="QNW387" s="249"/>
      <c r="QNX387" s="249"/>
      <c r="QNY387" s="249"/>
      <c r="QNZ387" s="249"/>
      <c r="QOA387" s="249"/>
      <c r="QOB387" s="249"/>
      <c r="QOC387" s="249"/>
      <c r="QOD387" s="249"/>
      <c r="QOE387" s="249"/>
      <c r="QOF387" s="249"/>
      <c r="QOG387" s="249"/>
      <c r="QOH387" s="249"/>
      <c r="QOI387" s="249"/>
      <c r="QOJ387" s="249"/>
      <c r="QOK387" s="249"/>
      <c r="QOL387" s="249"/>
      <c r="QOM387" s="249"/>
      <c r="QON387" s="249"/>
      <c r="QOO387" s="249"/>
      <c r="QOP387" s="249"/>
      <c r="QOQ387" s="249"/>
      <c r="QOR387" s="249"/>
      <c r="QOS387" s="249"/>
      <c r="QOT387" s="249"/>
      <c r="QOU387" s="249"/>
      <c r="QOV387" s="249"/>
      <c r="QOW387" s="249"/>
      <c r="QOX387" s="249"/>
      <c r="QOY387" s="249"/>
      <c r="QOZ387" s="249"/>
      <c r="QPA387" s="249"/>
      <c r="QPB387" s="249"/>
      <c r="QPC387" s="249"/>
      <c r="QPD387" s="249"/>
      <c r="QPE387" s="249"/>
      <c r="QPF387" s="249"/>
      <c r="QPG387" s="249"/>
      <c r="QPH387" s="249"/>
      <c r="QPI387" s="249"/>
      <c r="QPJ387" s="249"/>
      <c r="QPK387" s="249"/>
      <c r="QPL387" s="249"/>
      <c r="QPM387" s="249"/>
      <c r="QPN387" s="249"/>
      <c r="QPO387" s="249"/>
      <c r="QPP387" s="249"/>
      <c r="QPQ387" s="249"/>
      <c r="QPR387" s="249"/>
      <c r="QPS387" s="249"/>
      <c r="QPT387" s="249"/>
      <c r="QPU387" s="249"/>
      <c r="QPV387" s="249"/>
      <c r="QPW387" s="249"/>
      <c r="QPX387" s="249"/>
      <c r="QPY387" s="249"/>
      <c r="QPZ387" s="249"/>
      <c r="QQA387" s="249"/>
      <c r="QQB387" s="249"/>
      <c r="QQC387" s="249"/>
      <c r="QQD387" s="249"/>
      <c r="QQE387" s="249"/>
      <c r="QQF387" s="249"/>
      <c r="QQG387" s="249"/>
      <c r="QQH387" s="249"/>
      <c r="QQI387" s="249"/>
      <c r="QQJ387" s="249"/>
      <c r="QQK387" s="249"/>
      <c r="QQL387" s="249"/>
      <c r="QQM387" s="249"/>
      <c r="QQN387" s="249"/>
      <c r="QQO387" s="249"/>
      <c r="QQP387" s="249"/>
      <c r="QQQ387" s="249"/>
      <c r="QQR387" s="249"/>
      <c r="QQS387" s="249"/>
      <c r="QQT387" s="249"/>
      <c r="QQU387" s="249"/>
      <c r="QQV387" s="249"/>
      <c r="QQW387" s="249"/>
      <c r="QQX387" s="249"/>
      <c r="QQY387" s="249"/>
      <c r="QQZ387" s="249"/>
      <c r="QRA387" s="249"/>
      <c r="QRB387" s="249"/>
      <c r="QRC387" s="249"/>
      <c r="QRD387" s="249"/>
      <c r="QRE387" s="249"/>
      <c r="QRF387" s="249"/>
      <c r="QRG387" s="249"/>
      <c r="QRH387" s="249"/>
      <c r="QRI387" s="249"/>
      <c r="QRJ387" s="249"/>
      <c r="QRK387" s="249"/>
      <c r="QRL387" s="249"/>
      <c r="QRM387" s="249"/>
      <c r="QRN387" s="249"/>
      <c r="QRO387" s="249"/>
      <c r="QRP387" s="249"/>
      <c r="QRQ387" s="249"/>
      <c r="QRR387" s="249"/>
      <c r="QRS387" s="249"/>
      <c r="QRT387" s="249"/>
      <c r="QRU387" s="249"/>
      <c r="QRV387" s="249"/>
      <c r="QRW387" s="249"/>
      <c r="QRX387" s="249"/>
      <c r="QRY387" s="249"/>
      <c r="QRZ387" s="249"/>
      <c r="QSA387" s="249"/>
      <c r="QSB387" s="249"/>
      <c r="QSC387" s="249"/>
      <c r="QSD387" s="249"/>
      <c r="QSE387" s="249"/>
      <c r="QSF387" s="249"/>
      <c r="QSG387" s="249"/>
      <c r="QSH387" s="249"/>
      <c r="QSI387" s="249"/>
      <c r="QSJ387" s="249"/>
      <c r="QSK387" s="249"/>
      <c r="QSL387" s="249"/>
      <c r="QSM387" s="249"/>
      <c r="QSN387" s="249"/>
      <c r="QSO387" s="249"/>
      <c r="QSP387" s="249"/>
      <c r="QSQ387" s="249"/>
      <c r="QSR387" s="249"/>
      <c r="QSS387" s="249"/>
      <c r="QST387" s="249"/>
      <c r="QSU387" s="249"/>
      <c r="QSV387" s="249"/>
      <c r="QSW387" s="249"/>
      <c r="QSX387" s="249"/>
      <c r="QSY387" s="249"/>
      <c r="QSZ387" s="249"/>
      <c r="QTA387" s="249"/>
      <c r="QTB387" s="249"/>
      <c r="QTC387" s="249"/>
      <c r="QTD387" s="249"/>
      <c r="QTE387" s="249"/>
      <c r="QTF387" s="249"/>
      <c r="QTG387" s="249"/>
      <c r="QTH387" s="249"/>
      <c r="QTI387" s="249"/>
      <c r="QTJ387" s="249"/>
      <c r="QTK387" s="249"/>
      <c r="QTL387" s="249"/>
      <c r="QTM387" s="249"/>
      <c r="QTN387" s="249"/>
      <c r="QTO387" s="249"/>
      <c r="QTP387" s="249"/>
      <c r="QTQ387" s="249"/>
      <c r="QTR387" s="249"/>
      <c r="QTS387" s="249"/>
      <c r="QTT387" s="249"/>
      <c r="QTU387" s="249"/>
      <c r="QTV387" s="249"/>
      <c r="QTW387" s="249"/>
      <c r="QTX387" s="249"/>
      <c r="QTY387" s="249"/>
      <c r="QTZ387" s="249"/>
      <c r="QUA387" s="249"/>
      <c r="QUB387" s="249"/>
      <c r="QUC387" s="249"/>
      <c r="QUD387" s="249"/>
      <c r="QUE387" s="249"/>
      <c r="QUF387" s="249"/>
      <c r="QUG387" s="249"/>
      <c r="QUH387" s="249"/>
      <c r="QUI387" s="249"/>
      <c r="QUJ387" s="249"/>
      <c r="QUK387" s="249"/>
      <c r="QUL387" s="249"/>
      <c r="QUM387" s="249"/>
      <c r="QUN387" s="249"/>
      <c r="QUO387" s="249"/>
      <c r="QUP387" s="249"/>
      <c r="QUQ387" s="249"/>
      <c r="QUR387" s="249"/>
      <c r="QUS387" s="249"/>
      <c r="QUT387" s="249"/>
      <c r="QUU387" s="249"/>
      <c r="QUV387" s="249"/>
      <c r="QUW387" s="249"/>
      <c r="QUX387" s="249"/>
      <c r="QUY387" s="249"/>
      <c r="QUZ387" s="249"/>
      <c r="QVA387" s="249"/>
      <c r="QVB387" s="249"/>
      <c r="QVC387" s="249"/>
      <c r="QVD387" s="249"/>
      <c r="QVE387" s="249"/>
      <c r="QVF387" s="249"/>
      <c r="QVG387" s="249"/>
      <c r="QVH387" s="249"/>
      <c r="QVI387" s="249"/>
      <c r="QVJ387" s="249"/>
      <c r="QVK387" s="249"/>
      <c r="QVL387" s="249"/>
      <c r="QVM387" s="249"/>
      <c r="QVN387" s="249"/>
      <c r="QVO387" s="249"/>
      <c r="QVP387" s="249"/>
      <c r="QVQ387" s="249"/>
      <c r="QVR387" s="249"/>
      <c r="QVS387" s="249"/>
      <c r="QVT387" s="249"/>
      <c r="QVU387" s="249"/>
      <c r="QVV387" s="249"/>
      <c r="QVW387" s="249"/>
      <c r="QVX387" s="249"/>
      <c r="QVY387" s="249"/>
      <c r="QVZ387" s="249"/>
      <c r="QWA387" s="249"/>
      <c r="QWB387" s="249"/>
      <c r="QWC387" s="249"/>
      <c r="QWD387" s="249"/>
      <c r="QWE387" s="249"/>
      <c r="QWF387" s="249"/>
      <c r="QWG387" s="249"/>
      <c r="QWH387" s="249"/>
      <c r="QWI387" s="249"/>
      <c r="QWJ387" s="249"/>
      <c r="QWK387" s="249"/>
      <c r="QWL387" s="249"/>
      <c r="QWM387" s="249"/>
      <c r="QWN387" s="249"/>
      <c r="QWO387" s="249"/>
      <c r="QWP387" s="249"/>
      <c r="QWQ387" s="249"/>
      <c r="QWR387" s="249"/>
      <c r="QWS387" s="249"/>
      <c r="QWT387" s="249"/>
      <c r="QWU387" s="249"/>
      <c r="QWV387" s="249"/>
      <c r="QWW387" s="249"/>
      <c r="QWX387" s="249"/>
      <c r="QWY387" s="249"/>
      <c r="QWZ387" s="249"/>
      <c r="QXA387" s="249"/>
      <c r="QXB387" s="249"/>
      <c r="QXC387" s="249"/>
      <c r="QXD387" s="249"/>
      <c r="QXE387" s="249"/>
      <c r="QXF387" s="249"/>
      <c r="QXG387" s="249"/>
      <c r="QXH387" s="249"/>
      <c r="QXI387" s="249"/>
      <c r="QXJ387" s="249"/>
      <c r="QXK387" s="249"/>
      <c r="QXL387" s="249"/>
      <c r="QXM387" s="249"/>
      <c r="QXN387" s="249"/>
      <c r="QXO387" s="249"/>
      <c r="QXP387" s="249"/>
      <c r="QXQ387" s="249"/>
      <c r="QXR387" s="249"/>
      <c r="QXS387" s="249"/>
      <c r="QXT387" s="249"/>
      <c r="QXU387" s="249"/>
      <c r="QXV387" s="249"/>
      <c r="QXW387" s="249"/>
      <c r="QXX387" s="249"/>
      <c r="QXY387" s="249"/>
      <c r="QXZ387" s="249"/>
      <c r="QYA387" s="249"/>
      <c r="QYB387" s="249"/>
      <c r="QYC387" s="249"/>
      <c r="QYD387" s="249"/>
      <c r="QYE387" s="249"/>
      <c r="QYF387" s="249"/>
      <c r="QYG387" s="249"/>
      <c r="QYH387" s="249"/>
      <c r="QYI387" s="249"/>
      <c r="QYJ387" s="249"/>
      <c r="QYK387" s="249"/>
      <c r="QYL387" s="249"/>
      <c r="QYM387" s="249"/>
      <c r="QYN387" s="249"/>
      <c r="QYO387" s="249"/>
      <c r="QYP387" s="249"/>
      <c r="QYQ387" s="249"/>
      <c r="QYR387" s="249"/>
      <c r="QYS387" s="249"/>
      <c r="QYT387" s="249"/>
      <c r="QYU387" s="249"/>
      <c r="QYV387" s="249"/>
      <c r="QYW387" s="249"/>
      <c r="QYX387" s="249"/>
      <c r="QYY387" s="249"/>
      <c r="QYZ387" s="249"/>
      <c r="QZA387" s="249"/>
      <c r="QZB387" s="249"/>
      <c r="QZC387" s="249"/>
      <c r="QZD387" s="249"/>
      <c r="QZE387" s="249"/>
      <c r="QZF387" s="249"/>
      <c r="QZG387" s="249"/>
      <c r="QZH387" s="249"/>
      <c r="QZI387" s="249"/>
      <c r="QZJ387" s="249"/>
      <c r="QZK387" s="249"/>
      <c r="QZL387" s="249"/>
      <c r="QZM387" s="249"/>
      <c r="QZN387" s="249"/>
      <c r="QZO387" s="249"/>
      <c r="QZP387" s="249"/>
      <c r="QZQ387" s="249"/>
      <c r="QZR387" s="249"/>
      <c r="QZS387" s="249"/>
      <c r="QZT387" s="249"/>
      <c r="QZU387" s="249"/>
      <c r="QZV387" s="249"/>
      <c r="QZW387" s="249"/>
      <c r="QZX387" s="249"/>
      <c r="QZY387" s="249"/>
      <c r="QZZ387" s="249"/>
      <c r="RAA387" s="249"/>
      <c r="RAB387" s="249"/>
      <c r="RAC387" s="249"/>
      <c r="RAD387" s="249"/>
      <c r="RAE387" s="249"/>
      <c r="RAF387" s="249"/>
      <c r="RAG387" s="249"/>
      <c r="RAH387" s="249"/>
      <c r="RAI387" s="249"/>
      <c r="RAJ387" s="249"/>
      <c r="RAK387" s="249"/>
      <c r="RAL387" s="249"/>
      <c r="RAM387" s="249"/>
      <c r="RAN387" s="249"/>
      <c r="RAO387" s="249"/>
      <c r="RAP387" s="249"/>
      <c r="RAQ387" s="249"/>
      <c r="RAR387" s="249"/>
      <c r="RAS387" s="249"/>
      <c r="RAT387" s="249"/>
      <c r="RAU387" s="249"/>
      <c r="RAV387" s="249"/>
      <c r="RAW387" s="249"/>
      <c r="RAX387" s="249"/>
      <c r="RAY387" s="249"/>
      <c r="RAZ387" s="249"/>
      <c r="RBA387" s="249"/>
      <c r="RBB387" s="249"/>
      <c r="RBC387" s="249"/>
      <c r="RBD387" s="249"/>
      <c r="RBE387" s="249"/>
      <c r="RBF387" s="249"/>
      <c r="RBG387" s="249"/>
      <c r="RBH387" s="249"/>
      <c r="RBI387" s="249"/>
      <c r="RBJ387" s="249"/>
      <c r="RBK387" s="249"/>
      <c r="RBL387" s="249"/>
      <c r="RBM387" s="249"/>
      <c r="RBN387" s="249"/>
      <c r="RBO387" s="249"/>
      <c r="RBP387" s="249"/>
      <c r="RBQ387" s="249"/>
      <c r="RBR387" s="249"/>
      <c r="RBS387" s="249"/>
      <c r="RBT387" s="249"/>
      <c r="RBU387" s="249"/>
      <c r="RBV387" s="249"/>
      <c r="RBW387" s="249"/>
      <c r="RBX387" s="249"/>
      <c r="RBY387" s="249"/>
      <c r="RBZ387" s="249"/>
      <c r="RCA387" s="249"/>
      <c r="RCB387" s="249"/>
      <c r="RCC387" s="249"/>
      <c r="RCD387" s="249"/>
      <c r="RCE387" s="249"/>
      <c r="RCF387" s="249"/>
      <c r="RCG387" s="249"/>
      <c r="RCH387" s="249"/>
      <c r="RCI387" s="249"/>
      <c r="RCJ387" s="249"/>
      <c r="RCK387" s="249"/>
      <c r="RCL387" s="249"/>
      <c r="RCM387" s="249"/>
      <c r="RCN387" s="249"/>
      <c r="RCO387" s="249"/>
      <c r="RCP387" s="249"/>
      <c r="RCQ387" s="249"/>
      <c r="RCR387" s="249"/>
      <c r="RCS387" s="249"/>
      <c r="RCT387" s="249"/>
      <c r="RCU387" s="249"/>
      <c r="RCV387" s="249"/>
      <c r="RCW387" s="249"/>
      <c r="RCX387" s="249"/>
      <c r="RCY387" s="249"/>
      <c r="RCZ387" s="249"/>
      <c r="RDA387" s="249"/>
      <c r="RDB387" s="249"/>
      <c r="RDC387" s="249"/>
      <c r="RDD387" s="249"/>
      <c r="RDE387" s="249"/>
      <c r="RDF387" s="249"/>
      <c r="RDG387" s="249"/>
      <c r="RDH387" s="249"/>
      <c r="RDI387" s="249"/>
      <c r="RDJ387" s="249"/>
      <c r="RDK387" s="249"/>
      <c r="RDL387" s="249"/>
      <c r="RDM387" s="249"/>
      <c r="RDN387" s="249"/>
      <c r="RDO387" s="249"/>
      <c r="RDP387" s="249"/>
      <c r="RDQ387" s="249"/>
      <c r="RDR387" s="249"/>
      <c r="RDS387" s="249"/>
      <c r="RDT387" s="249"/>
      <c r="RDU387" s="249"/>
      <c r="RDV387" s="249"/>
      <c r="RDW387" s="249"/>
      <c r="RDX387" s="249"/>
      <c r="RDY387" s="249"/>
      <c r="RDZ387" s="249"/>
      <c r="REA387" s="249"/>
      <c r="REB387" s="249"/>
      <c r="REC387" s="249"/>
      <c r="RED387" s="249"/>
      <c r="REE387" s="249"/>
      <c r="REF387" s="249"/>
      <c r="REG387" s="249"/>
      <c r="REH387" s="249"/>
      <c r="REI387" s="249"/>
      <c r="REJ387" s="249"/>
      <c r="REK387" s="249"/>
      <c r="REL387" s="249"/>
      <c r="REM387" s="249"/>
      <c r="REN387" s="249"/>
      <c r="REO387" s="249"/>
      <c r="REP387" s="249"/>
      <c r="REQ387" s="249"/>
      <c r="RER387" s="249"/>
      <c r="RES387" s="249"/>
      <c r="RET387" s="249"/>
      <c r="REU387" s="249"/>
      <c r="REV387" s="249"/>
      <c r="REW387" s="249"/>
      <c r="REX387" s="249"/>
      <c r="REY387" s="249"/>
      <c r="REZ387" s="249"/>
      <c r="RFA387" s="249"/>
      <c r="RFB387" s="249"/>
      <c r="RFC387" s="249"/>
      <c r="RFD387" s="249"/>
      <c r="RFE387" s="249"/>
      <c r="RFF387" s="249"/>
      <c r="RFG387" s="249"/>
      <c r="RFH387" s="249"/>
      <c r="RFI387" s="249"/>
      <c r="RFJ387" s="249"/>
      <c r="RFK387" s="249"/>
      <c r="RFL387" s="249"/>
      <c r="RFM387" s="249"/>
      <c r="RFN387" s="249"/>
      <c r="RFO387" s="249"/>
      <c r="RFP387" s="249"/>
      <c r="RFQ387" s="249"/>
      <c r="RFR387" s="249"/>
      <c r="RFS387" s="249"/>
      <c r="RFT387" s="249"/>
      <c r="RFU387" s="249"/>
      <c r="RFV387" s="249"/>
      <c r="RFW387" s="249"/>
      <c r="RFX387" s="249"/>
      <c r="RFY387" s="249"/>
      <c r="RFZ387" s="249"/>
      <c r="RGA387" s="249"/>
      <c r="RGB387" s="249"/>
      <c r="RGC387" s="249"/>
      <c r="RGD387" s="249"/>
      <c r="RGE387" s="249"/>
      <c r="RGF387" s="249"/>
      <c r="RGG387" s="249"/>
      <c r="RGH387" s="249"/>
      <c r="RGI387" s="249"/>
      <c r="RGJ387" s="249"/>
      <c r="RGK387" s="249"/>
      <c r="RGL387" s="249"/>
      <c r="RGM387" s="249"/>
      <c r="RGN387" s="249"/>
      <c r="RGO387" s="249"/>
      <c r="RGP387" s="249"/>
      <c r="RGQ387" s="249"/>
      <c r="RGR387" s="249"/>
      <c r="RGS387" s="249"/>
      <c r="RGT387" s="249"/>
      <c r="RGU387" s="249"/>
      <c r="RGV387" s="249"/>
      <c r="RGW387" s="249"/>
      <c r="RGX387" s="249"/>
      <c r="RGY387" s="249"/>
      <c r="RGZ387" s="249"/>
      <c r="RHA387" s="249"/>
      <c r="RHB387" s="249"/>
      <c r="RHC387" s="249"/>
      <c r="RHD387" s="249"/>
      <c r="RHE387" s="249"/>
      <c r="RHF387" s="249"/>
      <c r="RHG387" s="249"/>
      <c r="RHH387" s="249"/>
      <c r="RHI387" s="249"/>
      <c r="RHJ387" s="249"/>
      <c r="RHK387" s="249"/>
      <c r="RHL387" s="249"/>
      <c r="RHM387" s="249"/>
      <c r="RHN387" s="249"/>
      <c r="RHO387" s="249"/>
      <c r="RHP387" s="249"/>
      <c r="RHQ387" s="249"/>
      <c r="RHR387" s="249"/>
      <c r="RHS387" s="249"/>
      <c r="RHT387" s="249"/>
      <c r="RHU387" s="249"/>
      <c r="RHV387" s="249"/>
      <c r="RHW387" s="249"/>
      <c r="RHX387" s="249"/>
      <c r="RHY387" s="249"/>
      <c r="RHZ387" s="249"/>
      <c r="RIA387" s="249"/>
      <c r="RIB387" s="249"/>
      <c r="RIC387" s="249"/>
      <c r="RID387" s="249"/>
      <c r="RIE387" s="249"/>
      <c r="RIF387" s="249"/>
      <c r="RIG387" s="249"/>
      <c r="RIH387" s="249"/>
      <c r="RII387" s="249"/>
      <c r="RIJ387" s="249"/>
      <c r="RIK387" s="249"/>
      <c r="RIL387" s="249"/>
      <c r="RIM387" s="249"/>
      <c r="RIN387" s="249"/>
      <c r="RIO387" s="249"/>
      <c r="RIP387" s="249"/>
      <c r="RIQ387" s="249"/>
      <c r="RIR387" s="249"/>
      <c r="RIS387" s="249"/>
      <c r="RIT387" s="249"/>
      <c r="RIU387" s="249"/>
      <c r="RIV387" s="249"/>
      <c r="RIW387" s="249"/>
      <c r="RIX387" s="249"/>
      <c r="RIY387" s="249"/>
      <c r="RIZ387" s="249"/>
      <c r="RJA387" s="249"/>
      <c r="RJB387" s="249"/>
      <c r="RJC387" s="249"/>
      <c r="RJD387" s="249"/>
      <c r="RJE387" s="249"/>
      <c r="RJF387" s="249"/>
      <c r="RJG387" s="249"/>
      <c r="RJH387" s="249"/>
      <c r="RJI387" s="249"/>
      <c r="RJJ387" s="249"/>
      <c r="RJK387" s="249"/>
      <c r="RJL387" s="249"/>
      <c r="RJM387" s="249"/>
      <c r="RJN387" s="249"/>
      <c r="RJO387" s="249"/>
      <c r="RJP387" s="249"/>
      <c r="RJQ387" s="249"/>
      <c r="RJR387" s="249"/>
      <c r="RJS387" s="249"/>
      <c r="RJT387" s="249"/>
      <c r="RJU387" s="249"/>
      <c r="RJV387" s="249"/>
      <c r="RJW387" s="249"/>
      <c r="RJX387" s="249"/>
      <c r="RJY387" s="249"/>
      <c r="RJZ387" s="249"/>
      <c r="RKA387" s="249"/>
      <c r="RKB387" s="249"/>
      <c r="RKC387" s="249"/>
      <c r="RKD387" s="249"/>
      <c r="RKE387" s="249"/>
      <c r="RKF387" s="249"/>
      <c r="RKG387" s="249"/>
      <c r="RKH387" s="249"/>
      <c r="RKI387" s="249"/>
      <c r="RKJ387" s="249"/>
      <c r="RKK387" s="249"/>
      <c r="RKL387" s="249"/>
      <c r="RKM387" s="249"/>
      <c r="RKN387" s="249"/>
      <c r="RKO387" s="249"/>
      <c r="RKP387" s="249"/>
      <c r="RKQ387" s="249"/>
      <c r="RKR387" s="249"/>
      <c r="RKS387" s="249"/>
      <c r="RKT387" s="249"/>
      <c r="RKU387" s="249"/>
      <c r="RKV387" s="249"/>
      <c r="RKW387" s="249"/>
      <c r="RKX387" s="249"/>
      <c r="RKY387" s="249"/>
      <c r="RKZ387" s="249"/>
      <c r="RLA387" s="249"/>
      <c r="RLB387" s="249"/>
      <c r="RLC387" s="249"/>
      <c r="RLD387" s="249"/>
      <c r="RLE387" s="249"/>
      <c r="RLF387" s="249"/>
      <c r="RLG387" s="249"/>
      <c r="RLH387" s="249"/>
      <c r="RLI387" s="249"/>
      <c r="RLJ387" s="249"/>
      <c r="RLK387" s="249"/>
      <c r="RLL387" s="249"/>
      <c r="RLM387" s="249"/>
      <c r="RLN387" s="249"/>
      <c r="RLO387" s="249"/>
      <c r="RLP387" s="249"/>
      <c r="RLQ387" s="249"/>
      <c r="RLR387" s="249"/>
      <c r="RLS387" s="249"/>
      <c r="RLT387" s="249"/>
      <c r="RLU387" s="249"/>
      <c r="RLV387" s="249"/>
      <c r="RLW387" s="249"/>
      <c r="RLX387" s="249"/>
      <c r="RLY387" s="249"/>
      <c r="RLZ387" s="249"/>
      <c r="RMA387" s="249"/>
      <c r="RMB387" s="249"/>
      <c r="RMC387" s="249"/>
      <c r="RMD387" s="249"/>
      <c r="RME387" s="249"/>
      <c r="RMF387" s="249"/>
      <c r="RMG387" s="249"/>
      <c r="RMH387" s="249"/>
      <c r="RMI387" s="249"/>
      <c r="RMJ387" s="249"/>
      <c r="RMK387" s="249"/>
      <c r="RML387" s="249"/>
      <c r="RMM387" s="249"/>
      <c r="RMN387" s="249"/>
      <c r="RMO387" s="249"/>
      <c r="RMP387" s="249"/>
      <c r="RMQ387" s="249"/>
      <c r="RMR387" s="249"/>
      <c r="RMS387" s="249"/>
      <c r="RMT387" s="249"/>
      <c r="RMU387" s="249"/>
      <c r="RMV387" s="249"/>
      <c r="RMW387" s="249"/>
      <c r="RMX387" s="249"/>
      <c r="RMY387" s="249"/>
      <c r="RMZ387" s="249"/>
      <c r="RNA387" s="249"/>
      <c r="RNB387" s="249"/>
      <c r="RNC387" s="249"/>
      <c r="RND387" s="249"/>
      <c r="RNE387" s="249"/>
      <c r="RNF387" s="249"/>
      <c r="RNG387" s="249"/>
      <c r="RNH387" s="249"/>
      <c r="RNI387" s="249"/>
      <c r="RNJ387" s="249"/>
      <c r="RNK387" s="249"/>
      <c r="RNL387" s="249"/>
      <c r="RNM387" s="249"/>
      <c r="RNN387" s="249"/>
      <c r="RNO387" s="249"/>
      <c r="RNP387" s="249"/>
      <c r="RNQ387" s="249"/>
      <c r="RNR387" s="249"/>
      <c r="RNS387" s="249"/>
      <c r="RNT387" s="249"/>
      <c r="RNU387" s="249"/>
      <c r="RNV387" s="249"/>
      <c r="RNW387" s="249"/>
      <c r="RNX387" s="249"/>
      <c r="RNY387" s="249"/>
      <c r="RNZ387" s="249"/>
      <c r="ROA387" s="249"/>
      <c r="ROB387" s="249"/>
      <c r="ROC387" s="249"/>
      <c r="ROD387" s="249"/>
      <c r="ROE387" s="249"/>
      <c r="ROF387" s="249"/>
      <c r="ROG387" s="249"/>
      <c r="ROH387" s="249"/>
      <c r="ROI387" s="249"/>
      <c r="ROJ387" s="249"/>
      <c r="ROK387" s="249"/>
      <c r="ROL387" s="249"/>
      <c r="ROM387" s="249"/>
      <c r="RON387" s="249"/>
      <c r="ROO387" s="249"/>
      <c r="ROP387" s="249"/>
      <c r="ROQ387" s="249"/>
      <c r="ROR387" s="249"/>
      <c r="ROS387" s="249"/>
      <c r="ROT387" s="249"/>
      <c r="ROU387" s="249"/>
      <c r="ROV387" s="249"/>
      <c r="ROW387" s="249"/>
      <c r="ROX387" s="249"/>
      <c r="ROY387" s="249"/>
      <c r="ROZ387" s="249"/>
      <c r="RPA387" s="249"/>
      <c r="RPB387" s="249"/>
      <c r="RPC387" s="249"/>
      <c r="RPD387" s="249"/>
      <c r="RPE387" s="249"/>
      <c r="RPF387" s="249"/>
      <c r="RPG387" s="249"/>
      <c r="RPH387" s="249"/>
      <c r="RPI387" s="249"/>
      <c r="RPJ387" s="249"/>
      <c r="RPK387" s="249"/>
      <c r="RPL387" s="249"/>
      <c r="RPM387" s="249"/>
      <c r="RPN387" s="249"/>
      <c r="RPO387" s="249"/>
      <c r="RPP387" s="249"/>
      <c r="RPQ387" s="249"/>
      <c r="RPR387" s="249"/>
      <c r="RPS387" s="249"/>
      <c r="RPT387" s="249"/>
      <c r="RPU387" s="249"/>
      <c r="RPV387" s="249"/>
      <c r="RPW387" s="249"/>
      <c r="RPX387" s="249"/>
      <c r="RPY387" s="249"/>
      <c r="RPZ387" s="249"/>
      <c r="RQA387" s="249"/>
      <c r="RQB387" s="249"/>
      <c r="RQC387" s="249"/>
      <c r="RQD387" s="249"/>
      <c r="RQE387" s="249"/>
      <c r="RQF387" s="249"/>
      <c r="RQG387" s="249"/>
      <c r="RQH387" s="249"/>
      <c r="RQI387" s="249"/>
      <c r="RQJ387" s="249"/>
      <c r="RQK387" s="249"/>
      <c r="RQL387" s="249"/>
      <c r="RQM387" s="249"/>
      <c r="RQN387" s="249"/>
      <c r="RQO387" s="249"/>
      <c r="RQP387" s="249"/>
      <c r="RQQ387" s="249"/>
      <c r="RQR387" s="249"/>
      <c r="RQS387" s="249"/>
      <c r="RQT387" s="249"/>
      <c r="RQU387" s="249"/>
      <c r="RQV387" s="249"/>
      <c r="RQW387" s="249"/>
      <c r="RQX387" s="249"/>
      <c r="RQY387" s="249"/>
      <c r="RQZ387" s="249"/>
      <c r="RRA387" s="249"/>
      <c r="RRB387" s="249"/>
      <c r="RRC387" s="249"/>
      <c r="RRD387" s="249"/>
      <c r="RRE387" s="249"/>
      <c r="RRF387" s="249"/>
      <c r="RRG387" s="249"/>
      <c r="RRH387" s="249"/>
      <c r="RRI387" s="249"/>
      <c r="RRJ387" s="249"/>
      <c r="RRK387" s="249"/>
      <c r="RRL387" s="249"/>
      <c r="RRM387" s="249"/>
      <c r="RRN387" s="249"/>
      <c r="RRO387" s="249"/>
      <c r="RRP387" s="249"/>
      <c r="RRQ387" s="249"/>
      <c r="RRR387" s="249"/>
      <c r="RRS387" s="249"/>
      <c r="RRT387" s="249"/>
      <c r="RRU387" s="249"/>
      <c r="RRV387" s="249"/>
      <c r="RRW387" s="249"/>
      <c r="RRX387" s="249"/>
      <c r="RRY387" s="249"/>
      <c r="RRZ387" s="249"/>
      <c r="RSA387" s="249"/>
      <c r="RSB387" s="249"/>
      <c r="RSC387" s="249"/>
      <c r="RSD387" s="249"/>
      <c r="RSE387" s="249"/>
      <c r="RSF387" s="249"/>
      <c r="RSG387" s="249"/>
      <c r="RSH387" s="249"/>
      <c r="RSI387" s="249"/>
      <c r="RSJ387" s="249"/>
      <c r="RSK387" s="249"/>
      <c r="RSL387" s="249"/>
      <c r="RSM387" s="249"/>
      <c r="RSN387" s="249"/>
      <c r="RSO387" s="249"/>
      <c r="RSP387" s="249"/>
      <c r="RSQ387" s="249"/>
      <c r="RSR387" s="249"/>
      <c r="RSS387" s="249"/>
      <c r="RST387" s="249"/>
      <c r="RSU387" s="249"/>
      <c r="RSV387" s="249"/>
      <c r="RSW387" s="249"/>
      <c r="RSX387" s="249"/>
      <c r="RSY387" s="249"/>
      <c r="RSZ387" s="249"/>
      <c r="RTA387" s="249"/>
      <c r="RTB387" s="249"/>
      <c r="RTC387" s="249"/>
      <c r="RTD387" s="249"/>
      <c r="RTE387" s="249"/>
      <c r="RTF387" s="249"/>
      <c r="RTG387" s="249"/>
      <c r="RTH387" s="249"/>
      <c r="RTI387" s="249"/>
      <c r="RTJ387" s="249"/>
      <c r="RTK387" s="249"/>
      <c r="RTL387" s="249"/>
      <c r="RTM387" s="249"/>
      <c r="RTN387" s="249"/>
      <c r="RTO387" s="249"/>
      <c r="RTP387" s="249"/>
      <c r="RTQ387" s="249"/>
      <c r="RTR387" s="249"/>
      <c r="RTS387" s="249"/>
      <c r="RTT387" s="249"/>
      <c r="RTU387" s="249"/>
      <c r="RTV387" s="249"/>
      <c r="RTW387" s="249"/>
      <c r="RTX387" s="249"/>
      <c r="RTY387" s="249"/>
      <c r="RTZ387" s="249"/>
      <c r="RUA387" s="249"/>
      <c r="RUB387" s="249"/>
      <c r="RUC387" s="249"/>
      <c r="RUD387" s="249"/>
      <c r="RUE387" s="249"/>
      <c r="RUF387" s="249"/>
      <c r="RUG387" s="249"/>
      <c r="RUH387" s="249"/>
      <c r="RUI387" s="249"/>
      <c r="RUJ387" s="249"/>
      <c r="RUK387" s="249"/>
      <c r="RUL387" s="249"/>
      <c r="RUM387" s="249"/>
      <c r="RUN387" s="249"/>
      <c r="RUO387" s="249"/>
      <c r="RUP387" s="249"/>
      <c r="RUQ387" s="249"/>
      <c r="RUR387" s="249"/>
      <c r="RUS387" s="249"/>
      <c r="RUT387" s="249"/>
      <c r="RUU387" s="249"/>
      <c r="RUV387" s="249"/>
      <c r="RUW387" s="249"/>
      <c r="RUX387" s="249"/>
      <c r="RUY387" s="249"/>
      <c r="RUZ387" s="249"/>
      <c r="RVA387" s="249"/>
      <c r="RVB387" s="249"/>
      <c r="RVC387" s="249"/>
      <c r="RVD387" s="249"/>
      <c r="RVE387" s="249"/>
      <c r="RVF387" s="249"/>
      <c r="RVG387" s="249"/>
      <c r="RVH387" s="249"/>
      <c r="RVI387" s="249"/>
      <c r="RVJ387" s="249"/>
      <c r="RVK387" s="249"/>
      <c r="RVL387" s="249"/>
      <c r="RVM387" s="249"/>
      <c r="RVN387" s="249"/>
      <c r="RVO387" s="249"/>
      <c r="RVP387" s="249"/>
      <c r="RVQ387" s="249"/>
      <c r="RVR387" s="249"/>
      <c r="RVS387" s="249"/>
      <c r="RVT387" s="249"/>
      <c r="RVU387" s="249"/>
      <c r="RVV387" s="249"/>
      <c r="RVW387" s="249"/>
      <c r="RVX387" s="249"/>
      <c r="RVY387" s="249"/>
      <c r="RVZ387" s="249"/>
      <c r="RWA387" s="249"/>
      <c r="RWB387" s="249"/>
      <c r="RWC387" s="249"/>
      <c r="RWD387" s="249"/>
      <c r="RWE387" s="249"/>
      <c r="RWF387" s="249"/>
      <c r="RWG387" s="249"/>
      <c r="RWH387" s="249"/>
      <c r="RWI387" s="249"/>
      <c r="RWJ387" s="249"/>
      <c r="RWK387" s="249"/>
      <c r="RWL387" s="249"/>
      <c r="RWM387" s="249"/>
      <c r="RWN387" s="249"/>
      <c r="RWO387" s="249"/>
      <c r="RWP387" s="249"/>
      <c r="RWQ387" s="249"/>
      <c r="RWR387" s="249"/>
      <c r="RWS387" s="249"/>
      <c r="RWT387" s="249"/>
      <c r="RWU387" s="249"/>
      <c r="RWV387" s="249"/>
      <c r="RWW387" s="249"/>
      <c r="RWX387" s="249"/>
      <c r="RWY387" s="249"/>
      <c r="RWZ387" s="249"/>
      <c r="RXA387" s="249"/>
      <c r="RXB387" s="249"/>
      <c r="RXC387" s="249"/>
      <c r="RXD387" s="249"/>
      <c r="RXE387" s="249"/>
      <c r="RXF387" s="249"/>
      <c r="RXG387" s="249"/>
      <c r="RXH387" s="249"/>
      <c r="RXI387" s="249"/>
      <c r="RXJ387" s="249"/>
      <c r="RXK387" s="249"/>
      <c r="RXL387" s="249"/>
      <c r="RXM387" s="249"/>
      <c r="RXN387" s="249"/>
      <c r="RXO387" s="249"/>
      <c r="RXP387" s="249"/>
      <c r="RXQ387" s="249"/>
      <c r="RXR387" s="249"/>
      <c r="RXS387" s="249"/>
      <c r="RXT387" s="249"/>
      <c r="RXU387" s="249"/>
      <c r="RXV387" s="249"/>
      <c r="RXW387" s="249"/>
      <c r="RXX387" s="249"/>
      <c r="RXY387" s="249"/>
      <c r="RXZ387" s="249"/>
      <c r="RYA387" s="249"/>
      <c r="RYB387" s="249"/>
      <c r="RYC387" s="249"/>
      <c r="RYD387" s="249"/>
      <c r="RYE387" s="249"/>
      <c r="RYF387" s="249"/>
      <c r="RYG387" s="249"/>
      <c r="RYH387" s="249"/>
      <c r="RYI387" s="249"/>
      <c r="RYJ387" s="249"/>
      <c r="RYK387" s="249"/>
      <c r="RYL387" s="249"/>
      <c r="RYM387" s="249"/>
      <c r="RYN387" s="249"/>
      <c r="RYO387" s="249"/>
      <c r="RYP387" s="249"/>
      <c r="RYQ387" s="249"/>
      <c r="RYR387" s="249"/>
      <c r="RYS387" s="249"/>
      <c r="RYT387" s="249"/>
      <c r="RYU387" s="249"/>
      <c r="RYV387" s="249"/>
      <c r="RYW387" s="249"/>
      <c r="RYX387" s="249"/>
      <c r="RYY387" s="249"/>
      <c r="RYZ387" s="249"/>
      <c r="RZA387" s="249"/>
      <c r="RZB387" s="249"/>
      <c r="RZC387" s="249"/>
      <c r="RZD387" s="249"/>
      <c r="RZE387" s="249"/>
      <c r="RZF387" s="249"/>
      <c r="RZG387" s="249"/>
      <c r="RZH387" s="249"/>
      <c r="RZI387" s="249"/>
      <c r="RZJ387" s="249"/>
      <c r="RZK387" s="249"/>
      <c r="RZL387" s="249"/>
      <c r="RZM387" s="249"/>
      <c r="RZN387" s="249"/>
      <c r="RZO387" s="249"/>
      <c r="RZP387" s="249"/>
      <c r="RZQ387" s="249"/>
      <c r="RZR387" s="249"/>
      <c r="RZS387" s="249"/>
      <c r="RZT387" s="249"/>
      <c r="RZU387" s="249"/>
      <c r="RZV387" s="249"/>
      <c r="RZW387" s="249"/>
      <c r="RZX387" s="249"/>
      <c r="RZY387" s="249"/>
      <c r="RZZ387" s="249"/>
      <c r="SAA387" s="249"/>
      <c r="SAB387" s="249"/>
      <c r="SAC387" s="249"/>
      <c r="SAD387" s="249"/>
      <c r="SAE387" s="249"/>
      <c r="SAF387" s="249"/>
      <c r="SAG387" s="249"/>
      <c r="SAH387" s="249"/>
      <c r="SAI387" s="249"/>
      <c r="SAJ387" s="249"/>
      <c r="SAK387" s="249"/>
      <c r="SAL387" s="249"/>
      <c r="SAM387" s="249"/>
      <c r="SAN387" s="249"/>
      <c r="SAO387" s="249"/>
      <c r="SAP387" s="249"/>
      <c r="SAQ387" s="249"/>
      <c r="SAR387" s="249"/>
      <c r="SAS387" s="249"/>
      <c r="SAT387" s="249"/>
      <c r="SAU387" s="249"/>
      <c r="SAV387" s="249"/>
      <c r="SAW387" s="249"/>
      <c r="SAX387" s="249"/>
      <c r="SAY387" s="249"/>
      <c r="SAZ387" s="249"/>
      <c r="SBA387" s="249"/>
      <c r="SBB387" s="249"/>
      <c r="SBC387" s="249"/>
      <c r="SBD387" s="249"/>
      <c r="SBE387" s="249"/>
      <c r="SBF387" s="249"/>
      <c r="SBG387" s="249"/>
      <c r="SBH387" s="249"/>
      <c r="SBI387" s="249"/>
      <c r="SBJ387" s="249"/>
      <c r="SBK387" s="249"/>
      <c r="SBL387" s="249"/>
      <c r="SBM387" s="249"/>
      <c r="SBN387" s="249"/>
      <c r="SBO387" s="249"/>
      <c r="SBP387" s="249"/>
      <c r="SBQ387" s="249"/>
      <c r="SBR387" s="249"/>
      <c r="SBS387" s="249"/>
      <c r="SBT387" s="249"/>
      <c r="SBU387" s="249"/>
      <c r="SBV387" s="249"/>
      <c r="SBW387" s="249"/>
      <c r="SBX387" s="249"/>
      <c r="SBY387" s="249"/>
      <c r="SBZ387" s="249"/>
      <c r="SCA387" s="249"/>
      <c r="SCB387" s="249"/>
      <c r="SCC387" s="249"/>
      <c r="SCD387" s="249"/>
      <c r="SCE387" s="249"/>
      <c r="SCF387" s="249"/>
      <c r="SCG387" s="249"/>
      <c r="SCH387" s="249"/>
      <c r="SCI387" s="249"/>
      <c r="SCJ387" s="249"/>
      <c r="SCK387" s="249"/>
      <c r="SCL387" s="249"/>
      <c r="SCM387" s="249"/>
      <c r="SCN387" s="249"/>
      <c r="SCO387" s="249"/>
      <c r="SCP387" s="249"/>
      <c r="SCQ387" s="249"/>
      <c r="SCR387" s="249"/>
      <c r="SCS387" s="249"/>
      <c r="SCT387" s="249"/>
      <c r="SCU387" s="249"/>
      <c r="SCV387" s="249"/>
      <c r="SCW387" s="249"/>
      <c r="SCX387" s="249"/>
      <c r="SCY387" s="249"/>
      <c r="SCZ387" s="249"/>
      <c r="SDA387" s="249"/>
      <c r="SDB387" s="249"/>
      <c r="SDC387" s="249"/>
      <c r="SDD387" s="249"/>
      <c r="SDE387" s="249"/>
      <c r="SDF387" s="249"/>
      <c r="SDG387" s="249"/>
      <c r="SDH387" s="249"/>
      <c r="SDI387" s="249"/>
      <c r="SDJ387" s="249"/>
      <c r="SDK387" s="249"/>
      <c r="SDL387" s="249"/>
      <c r="SDM387" s="249"/>
      <c r="SDN387" s="249"/>
      <c r="SDO387" s="249"/>
      <c r="SDP387" s="249"/>
      <c r="SDQ387" s="249"/>
      <c r="SDR387" s="249"/>
      <c r="SDS387" s="249"/>
      <c r="SDT387" s="249"/>
      <c r="SDU387" s="249"/>
      <c r="SDV387" s="249"/>
      <c r="SDW387" s="249"/>
      <c r="SDX387" s="249"/>
      <c r="SDY387" s="249"/>
      <c r="SDZ387" s="249"/>
      <c r="SEA387" s="249"/>
      <c r="SEB387" s="249"/>
      <c r="SEC387" s="249"/>
      <c r="SED387" s="249"/>
      <c r="SEE387" s="249"/>
      <c r="SEF387" s="249"/>
      <c r="SEG387" s="249"/>
      <c r="SEH387" s="249"/>
      <c r="SEI387" s="249"/>
      <c r="SEJ387" s="249"/>
      <c r="SEK387" s="249"/>
      <c r="SEL387" s="249"/>
      <c r="SEM387" s="249"/>
      <c r="SEN387" s="249"/>
      <c r="SEO387" s="249"/>
      <c r="SEP387" s="249"/>
      <c r="SEQ387" s="249"/>
      <c r="SER387" s="249"/>
      <c r="SES387" s="249"/>
      <c r="SET387" s="249"/>
      <c r="SEU387" s="249"/>
      <c r="SEV387" s="249"/>
      <c r="SEW387" s="249"/>
      <c r="SEX387" s="249"/>
      <c r="SEY387" s="249"/>
      <c r="SEZ387" s="249"/>
      <c r="SFA387" s="249"/>
      <c r="SFB387" s="249"/>
      <c r="SFC387" s="249"/>
      <c r="SFD387" s="249"/>
      <c r="SFE387" s="249"/>
      <c r="SFF387" s="249"/>
      <c r="SFG387" s="249"/>
      <c r="SFH387" s="249"/>
      <c r="SFI387" s="249"/>
      <c r="SFJ387" s="249"/>
      <c r="SFK387" s="249"/>
      <c r="SFL387" s="249"/>
      <c r="SFM387" s="249"/>
      <c r="SFN387" s="249"/>
      <c r="SFO387" s="249"/>
      <c r="SFP387" s="249"/>
      <c r="SFQ387" s="249"/>
      <c r="SFR387" s="249"/>
      <c r="SFS387" s="249"/>
      <c r="SFT387" s="249"/>
      <c r="SFU387" s="249"/>
      <c r="SFV387" s="249"/>
      <c r="SFW387" s="249"/>
      <c r="SFX387" s="249"/>
      <c r="SFY387" s="249"/>
      <c r="SFZ387" s="249"/>
      <c r="SGA387" s="249"/>
      <c r="SGB387" s="249"/>
      <c r="SGC387" s="249"/>
      <c r="SGD387" s="249"/>
      <c r="SGE387" s="249"/>
      <c r="SGF387" s="249"/>
      <c r="SGG387" s="249"/>
      <c r="SGH387" s="249"/>
      <c r="SGI387" s="249"/>
      <c r="SGJ387" s="249"/>
      <c r="SGK387" s="249"/>
      <c r="SGL387" s="249"/>
      <c r="SGM387" s="249"/>
      <c r="SGN387" s="249"/>
      <c r="SGO387" s="249"/>
      <c r="SGP387" s="249"/>
      <c r="SGQ387" s="249"/>
      <c r="SGR387" s="249"/>
      <c r="SGS387" s="249"/>
      <c r="SGT387" s="249"/>
      <c r="SGU387" s="249"/>
      <c r="SGV387" s="249"/>
      <c r="SGW387" s="249"/>
      <c r="SGX387" s="249"/>
      <c r="SGY387" s="249"/>
      <c r="SGZ387" s="249"/>
      <c r="SHA387" s="249"/>
      <c r="SHB387" s="249"/>
      <c r="SHC387" s="249"/>
      <c r="SHD387" s="249"/>
      <c r="SHE387" s="249"/>
      <c r="SHF387" s="249"/>
      <c r="SHG387" s="249"/>
      <c r="SHH387" s="249"/>
      <c r="SHI387" s="249"/>
      <c r="SHJ387" s="249"/>
      <c r="SHK387" s="249"/>
      <c r="SHL387" s="249"/>
      <c r="SHM387" s="249"/>
      <c r="SHN387" s="249"/>
      <c r="SHO387" s="249"/>
      <c r="SHP387" s="249"/>
      <c r="SHQ387" s="249"/>
      <c r="SHR387" s="249"/>
      <c r="SHS387" s="249"/>
      <c r="SHT387" s="249"/>
      <c r="SHU387" s="249"/>
      <c r="SHV387" s="249"/>
      <c r="SHW387" s="249"/>
      <c r="SHX387" s="249"/>
      <c r="SHY387" s="249"/>
      <c r="SHZ387" s="249"/>
      <c r="SIA387" s="249"/>
      <c r="SIB387" s="249"/>
      <c r="SIC387" s="249"/>
      <c r="SID387" s="249"/>
      <c r="SIE387" s="249"/>
      <c r="SIF387" s="249"/>
      <c r="SIG387" s="249"/>
      <c r="SIH387" s="249"/>
      <c r="SII387" s="249"/>
      <c r="SIJ387" s="249"/>
      <c r="SIK387" s="249"/>
      <c r="SIL387" s="249"/>
      <c r="SIM387" s="249"/>
      <c r="SIN387" s="249"/>
      <c r="SIO387" s="249"/>
      <c r="SIP387" s="249"/>
      <c r="SIQ387" s="249"/>
      <c r="SIR387" s="249"/>
      <c r="SIS387" s="249"/>
      <c r="SIT387" s="249"/>
      <c r="SIU387" s="249"/>
      <c r="SIV387" s="249"/>
      <c r="SIW387" s="249"/>
      <c r="SIX387" s="249"/>
      <c r="SIY387" s="249"/>
      <c r="SIZ387" s="249"/>
      <c r="SJA387" s="249"/>
      <c r="SJB387" s="249"/>
      <c r="SJC387" s="249"/>
      <c r="SJD387" s="249"/>
      <c r="SJE387" s="249"/>
      <c r="SJF387" s="249"/>
      <c r="SJG387" s="249"/>
      <c r="SJH387" s="249"/>
      <c r="SJI387" s="249"/>
      <c r="SJJ387" s="249"/>
      <c r="SJK387" s="249"/>
      <c r="SJL387" s="249"/>
      <c r="SJM387" s="249"/>
      <c r="SJN387" s="249"/>
      <c r="SJO387" s="249"/>
      <c r="SJP387" s="249"/>
      <c r="SJQ387" s="249"/>
      <c r="SJR387" s="249"/>
      <c r="SJS387" s="249"/>
      <c r="SJT387" s="249"/>
      <c r="SJU387" s="249"/>
      <c r="SJV387" s="249"/>
      <c r="SJW387" s="249"/>
      <c r="SJX387" s="249"/>
      <c r="SJY387" s="249"/>
      <c r="SJZ387" s="249"/>
      <c r="SKA387" s="249"/>
      <c r="SKB387" s="249"/>
      <c r="SKC387" s="249"/>
      <c r="SKD387" s="249"/>
      <c r="SKE387" s="249"/>
      <c r="SKF387" s="249"/>
      <c r="SKG387" s="249"/>
      <c r="SKH387" s="249"/>
      <c r="SKI387" s="249"/>
      <c r="SKJ387" s="249"/>
      <c r="SKK387" s="249"/>
      <c r="SKL387" s="249"/>
      <c r="SKM387" s="249"/>
      <c r="SKN387" s="249"/>
      <c r="SKO387" s="249"/>
      <c r="SKP387" s="249"/>
      <c r="SKQ387" s="249"/>
      <c r="SKR387" s="249"/>
      <c r="SKS387" s="249"/>
      <c r="SKT387" s="249"/>
      <c r="SKU387" s="249"/>
      <c r="SKV387" s="249"/>
      <c r="SKW387" s="249"/>
      <c r="SKX387" s="249"/>
      <c r="SKY387" s="249"/>
      <c r="SKZ387" s="249"/>
      <c r="SLA387" s="249"/>
      <c r="SLB387" s="249"/>
      <c r="SLC387" s="249"/>
      <c r="SLD387" s="249"/>
      <c r="SLE387" s="249"/>
      <c r="SLF387" s="249"/>
      <c r="SLG387" s="249"/>
      <c r="SLH387" s="249"/>
      <c r="SLI387" s="249"/>
      <c r="SLJ387" s="249"/>
      <c r="SLK387" s="249"/>
      <c r="SLL387" s="249"/>
      <c r="SLM387" s="249"/>
      <c r="SLN387" s="249"/>
      <c r="SLO387" s="249"/>
      <c r="SLP387" s="249"/>
      <c r="SLQ387" s="249"/>
      <c r="SLR387" s="249"/>
      <c r="SLS387" s="249"/>
      <c r="SLT387" s="249"/>
      <c r="SLU387" s="249"/>
      <c r="SLV387" s="249"/>
      <c r="SLW387" s="249"/>
      <c r="SLX387" s="249"/>
      <c r="SLY387" s="249"/>
      <c r="SLZ387" s="249"/>
      <c r="SMA387" s="249"/>
      <c r="SMB387" s="249"/>
      <c r="SMC387" s="249"/>
      <c r="SMD387" s="249"/>
      <c r="SME387" s="249"/>
      <c r="SMF387" s="249"/>
      <c r="SMG387" s="249"/>
      <c r="SMH387" s="249"/>
      <c r="SMI387" s="249"/>
      <c r="SMJ387" s="249"/>
      <c r="SMK387" s="249"/>
      <c r="SML387" s="249"/>
      <c r="SMM387" s="249"/>
      <c r="SMN387" s="249"/>
      <c r="SMO387" s="249"/>
      <c r="SMP387" s="249"/>
      <c r="SMQ387" s="249"/>
      <c r="SMR387" s="249"/>
      <c r="SMS387" s="249"/>
      <c r="SMT387" s="249"/>
      <c r="SMU387" s="249"/>
      <c r="SMV387" s="249"/>
      <c r="SMW387" s="249"/>
      <c r="SMX387" s="249"/>
      <c r="SMY387" s="249"/>
      <c r="SMZ387" s="249"/>
      <c r="SNA387" s="249"/>
      <c r="SNB387" s="249"/>
      <c r="SNC387" s="249"/>
      <c r="SND387" s="249"/>
      <c r="SNE387" s="249"/>
      <c r="SNF387" s="249"/>
      <c r="SNG387" s="249"/>
      <c r="SNH387" s="249"/>
      <c r="SNI387" s="249"/>
      <c r="SNJ387" s="249"/>
      <c r="SNK387" s="249"/>
      <c r="SNL387" s="249"/>
      <c r="SNM387" s="249"/>
      <c r="SNN387" s="249"/>
      <c r="SNO387" s="249"/>
      <c r="SNP387" s="249"/>
      <c r="SNQ387" s="249"/>
      <c r="SNR387" s="249"/>
      <c r="SNS387" s="249"/>
      <c r="SNT387" s="249"/>
      <c r="SNU387" s="249"/>
      <c r="SNV387" s="249"/>
      <c r="SNW387" s="249"/>
      <c r="SNX387" s="249"/>
      <c r="SNY387" s="249"/>
      <c r="SNZ387" s="249"/>
      <c r="SOA387" s="249"/>
      <c r="SOB387" s="249"/>
      <c r="SOC387" s="249"/>
      <c r="SOD387" s="249"/>
      <c r="SOE387" s="249"/>
      <c r="SOF387" s="249"/>
      <c r="SOG387" s="249"/>
      <c r="SOH387" s="249"/>
      <c r="SOI387" s="249"/>
      <c r="SOJ387" s="249"/>
      <c r="SOK387" s="249"/>
      <c r="SOL387" s="249"/>
      <c r="SOM387" s="249"/>
      <c r="SON387" s="249"/>
      <c r="SOO387" s="249"/>
      <c r="SOP387" s="249"/>
      <c r="SOQ387" s="249"/>
      <c r="SOR387" s="249"/>
      <c r="SOS387" s="249"/>
      <c r="SOT387" s="249"/>
      <c r="SOU387" s="249"/>
      <c r="SOV387" s="249"/>
      <c r="SOW387" s="249"/>
      <c r="SOX387" s="249"/>
      <c r="SOY387" s="249"/>
      <c r="SOZ387" s="249"/>
      <c r="SPA387" s="249"/>
      <c r="SPB387" s="249"/>
      <c r="SPC387" s="249"/>
      <c r="SPD387" s="249"/>
      <c r="SPE387" s="249"/>
      <c r="SPF387" s="249"/>
      <c r="SPG387" s="249"/>
      <c r="SPH387" s="249"/>
      <c r="SPI387" s="249"/>
      <c r="SPJ387" s="249"/>
      <c r="SPK387" s="249"/>
      <c r="SPL387" s="249"/>
      <c r="SPM387" s="249"/>
      <c r="SPN387" s="249"/>
      <c r="SPO387" s="249"/>
      <c r="SPP387" s="249"/>
      <c r="SPQ387" s="249"/>
      <c r="SPR387" s="249"/>
      <c r="SPS387" s="249"/>
      <c r="SPT387" s="249"/>
      <c r="SPU387" s="249"/>
      <c r="SPV387" s="249"/>
      <c r="SPW387" s="249"/>
      <c r="SPX387" s="249"/>
      <c r="SPY387" s="249"/>
      <c r="SPZ387" s="249"/>
      <c r="SQA387" s="249"/>
      <c r="SQB387" s="249"/>
      <c r="SQC387" s="249"/>
      <c r="SQD387" s="249"/>
      <c r="SQE387" s="249"/>
      <c r="SQF387" s="249"/>
      <c r="SQG387" s="249"/>
      <c r="SQH387" s="249"/>
      <c r="SQI387" s="249"/>
      <c r="SQJ387" s="249"/>
      <c r="SQK387" s="249"/>
      <c r="SQL387" s="249"/>
      <c r="SQM387" s="249"/>
      <c r="SQN387" s="249"/>
      <c r="SQO387" s="249"/>
      <c r="SQP387" s="249"/>
      <c r="SQQ387" s="249"/>
      <c r="SQR387" s="249"/>
      <c r="SQS387" s="249"/>
      <c r="SQT387" s="249"/>
      <c r="SQU387" s="249"/>
      <c r="SQV387" s="249"/>
      <c r="SQW387" s="249"/>
      <c r="SQX387" s="249"/>
      <c r="SQY387" s="249"/>
      <c r="SQZ387" s="249"/>
      <c r="SRA387" s="249"/>
      <c r="SRB387" s="249"/>
      <c r="SRC387" s="249"/>
      <c r="SRD387" s="249"/>
      <c r="SRE387" s="249"/>
      <c r="SRF387" s="249"/>
      <c r="SRG387" s="249"/>
      <c r="SRH387" s="249"/>
      <c r="SRI387" s="249"/>
      <c r="SRJ387" s="249"/>
      <c r="SRK387" s="249"/>
      <c r="SRL387" s="249"/>
      <c r="SRM387" s="249"/>
      <c r="SRN387" s="249"/>
      <c r="SRO387" s="249"/>
      <c r="SRP387" s="249"/>
      <c r="SRQ387" s="249"/>
      <c r="SRR387" s="249"/>
      <c r="SRS387" s="249"/>
      <c r="SRT387" s="249"/>
      <c r="SRU387" s="249"/>
      <c r="SRV387" s="249"/>
      <c r="SRW387" s="249"/>
      <c r="SRX387" s="249"/>
      <c r="SRY387" s="249"/>
      <c r="SRZ387" s="249"/>
      <c r="SSA387" s="249"/>
      <c r="SSB387" s="249"/>
      <c r="SSC387" s="249"/>
      <c r="SSD387" s="249"/>
      <c r="SSE387" s="249"/>
      <c r="SSF387" s="249"/>
      <c r="SSG387" s="249"/>
      <c r="SSH387" s="249"/>
      <c r="SSI387" s="249"/>
      <c r="SSJ387" s="249"/>
      <c r="SSK387" s="249"/>
      <c r="SSL387" s="249"/>
      <c r="SSM387" s="249"/>
      <c r="SSN387" s="249"/>
      <c r="SSO387" s="249"/>
      <c r="SSP387" s="249"/>
      <c r="SSQ387" s="249"/>
      <c r="SSR387" s="249"/>
      <c r="SSS387" s="249"/>
      <c r="SST387" s="249"/>
      <c r="SSU387" s="249"/>
      <c r="SSV387" s="249"/>
      <c r="SSW387" s="249"/>
      <c r="SSX387" s="249"/>
      <c r="SSY387" s="249"/>
      <c r="SSZ387" s="249"/>
      <c r="STA387" s="249"/>
      <c r="STB387" s="249"/>
      <c r="STC387" s="249"/>
      <c r="STD387" s="249"/>
      <c r="STE387" s="249"/>
      <c r="STF387" s="249"/>
      <c r="STG387" s="249"/>
      <c r="STH387" s="249"/>
      <c r="STI387" s="249"/>
      <c r="STJ387" s="249"/>
      <c r="STK387" s="249"/>
      <c r="STL387" s="249"/>
      <c r="STM387" s="249"/>
      <c r="STN387" s="249"/>
      <c r="STO387" s="249"/>
      <c r="STP387" s="249"/>
      <c r="STQ387" s="249"/>
      <c r="STR387" s="249"/>
      <c r="STS387" s="249"/>
      <c r="STT387" s="249"/>
      <c r="STU387" s="249"/>
      <c r="STV387" s="249"/>
      <c r="STW387" s="249"/>
      <c r="STX387" s="249"/>
      <c r="STY387" s="249"/>
      <c r="STZ387" s="249"/>
      <c r="SUA387" s="249"/>
      <c r="SUB387" s="249"/>
      <c r="SUC387" s="249"/>
      <c r="SUD387" s="249"/>
      <c r="SUE387" s="249"/>
      <c r="SUF387" s="249"/>
      <c r="SUG387" s="249"/>
      <c r="SUH387" s="249"/>
      <c r="SUI387" s="249"/>
      <c r="SUJ387" s="249"/>
      <c r="SUK387" s="249"/>
      <c r="SUL387" s="249"/>
      <c r="SUM387" s="249"/>
      <c r="SUN387" s="249"/>
      <c r="SUO387" s="249"/>
      <c r="SUP387" s="249"/>
      <c r="SUQ387" s="249"/>
      <c r="SUR387" s="249"/>
      <c r="SUS387" s="249"/>
      <c r="SUT387" s="249"/>
      <c r="SUU387" s="249"/>
      <c r="SUV387" s="249"/>
      <c r="SUW387" s="249"/>
      <c r="SUX387" s="249"/>
      <c r="SUY387" s="249"/>
      <c r="SUZ387" s="249"/>
      <c r="SVA387" s="249"/>
      <c r="SVB387" s="249"/>
      <c r="SVC387" s="249"/>
      <c r="SVD387" s="249"/>
      <c r="SVE387" s="249"/>
      <c r="SVF387" s="249"/>
      <c r="SVG387" s="249"/>
      <c r="SVH387" s="249"/>
      <c r="SVI387" s="249"/>
      <c r="SVJ387" s="249"/>
      <c r="SVK387" s="249"/>
      <c r="SVL387" s="249"/>
      <c r="SVM387" s="249"/>
      <c r="SVN387" s="249"/>
      <c r="SVO387" s="249"/>
      <c r="SVP387" s="249"/>
      <c r="SVQ387" s="249"/>
      <c r="SVR387" s="249"/>
      <c r="SVS387" s="249"/>
      <c r="SVT387" s="249"/>
      <c r="SVU387" s="249"/>
      <c r="SVV387" s="249"/>
      <c r="SVW387" s="249"/>
      <c r="SVX387" s="249"/>
      <c r="SVY387" s="249"/>
      <c r="SVZ387" s="249"/>
      <c r="SWA387" s="249"/>
      <c r="SWB387" s="249"/>
      <c r="SWC387" s="249"/>
      <c r="SWD387" s="249"/>
      <c r="SWE387" s="249"/>
      <c r="SWF387" s="249"/>
      <c r="SWG387" s="249"/>
      <c r="SWH387" s="249"/>
      <c r="SWI387" s="249"/>
      <c r="SWJ387" s="249"/>
      <c r="SWK387" s="249"/>
      <c r="SWL387" s="249"/>
      <c r="SWM387" s="249"/>
      <c r="SWN387" s="249"/>
      <c r="SWO387" s="249"/>
      <c r="SWP387" s="249"/>
      <c r="SWQ387" s="249"/>
      <c r="SWR387" s="249"/>
      <c r="SWS387" s="249"/>
      <c r="SWT387" s="249"/>
      <c r="SWU387" s="249"/>
      <c r="SWV387" s="249"/>
      <c r="SWW387" s="249"/>
      <c r="SWX387" s="249"/>
      <c r="SWY387" s="249"/>
      <c r="SWZ387" s="249"/>
      <c r="SXA387" s="249"/>
      <c r="SXB387" s="249"/>
      <c r="SXC387" s="249"/>
      <c r="SXD387" s="249"/>
      <c r="SXE387" s="249"/>
      <c r="SXF387" s="249"/>
      <c r="SXG387" s="249"/>
      <c r="SXH387" s="249"/>
      <c r="SXI387" s="249"/>
      <c r="SXJ387" s="249"/>
      <c r="SXK387" s="249"/>
      <c r="SXL387" s="249"/>
      <c r="SXM387" s="249"/>
      <c r="SXN387" s="249"/>
      <c r="SXO387" s="249"/>
      <c r="SXP387" s="249"/>
      <c r="SXQ387" s="249"/>
      <c r="SXR387" s="249"/>
      <c r="SXS387" s="249"/>
      <c r="SXT387" s="249"/>
      <c r="SXU387" s="249"/>
      <c r="SXV387" s="249"/>
      <c r="SXW387" s="249"/>
      <c r="SXX387" s="249"/>
      <c r="SXY387" s="249"/>
      <c r="SXZ387" s="249"/>
      <c r="SYA387" s="249"/>
      <c r="SYB387" s="249"/>
      <c r="SYC387" s="249"/>
      <c r="SYD387" s="249"/>
      <c r="SYE387" s="249"/>
      <c r="SYF387" s="249"/>
      <c r="SYG387" s="249"/>
      <c r="SYH387" s="249"/>
      <c r="SYI387" s="249"/>
      <c r="SYJ387" s="249"/>
      <c r="SYK387" s="249"/>
      <c r="SYL387" s="249"/>
      <c r="SYM387" s="249"/>
      <c r="SYN387" s="249"/>
      <c r="SYO387" s="249"/>
      <c r="SYP387" s="249"/>
      <c r="SYQ387" s="249"/>
      <c r="SYR387" s="249"/>
      <c r="SYS387" s="249"/>
      <c r="SYT387" s="249"/>
      <c r="SYU387" s="249"/>
      <c r="SYV387" s="249"/>
      <c r="SYW387" s="249"/>
      <c r="SYX387" s="249"/>
      <c r="SYY387" s="249"/>
      <c r="SYZ387" s="249"/>
      <c r="SZA387" s="249"/>
      <c r="SZB387" s="249"/>
      <c r="SZC387" s="249"/>
      <c r="SZD387" s="249"/>
      <c r="SZE387" s="249"/>
      <c r="SZF387" s="249"/>
      <c r="SZG387" s="249"/>
      <c r="SZH387" s="249"/>
      <c r="SZI387" s="249"/>
      <c r="SZJ387" s="249"/>
      <c r="SZK387" s="249"/>
      <c r="SZL387" s="249"/>
      <c r="SZM387" s="249"/>
      <c r="SZN387" s="249"/>
      <c r="SZO387" s="249"/>
      <c r="SZP387" s="249"/>
      <c r="SZQ387" s="249"/>
      <c r="SZR387" s="249"/>
      <c r="SZS387" s="249"/>
      <c r="SZT387" s="249"/>
      <c r="SZU387" s="249"/>
      <c r="SZV387" s="249"/>
      <c r="SZW387" s="249"/>
      <c r="SZX387" s="249"/>
      <c r="SZY387" s="249"/>
      <c r="SZZ387" s="249"/>
      <c r="TAA387" s="249"/>
      <c r="TAB387" s="249"/>
      <c r="TAC387" s="249"/>
      <c r="TAD387" s="249"/>
      <c r="TAE387" s="249"/>
      <c r="TAF387" s="249"/>
      <c r="TAG387" s="249"/>
      <c r="TAH387" s="249"/>
      <c r="TAI387" s="249"/>
      <c r="TAJ387" s="249"/>
      <c r="TAK387" s="249"/>
      <c r="TAL387" s="249"/>
      <c r="TAM387" s="249"/>
      <c r="TAN387" s="249"/>
      <c r="TAO387" s="249"/>
      <c r="TAP387" s="249"/>
      <c r="TAQ387" s="249"/>
      <c r="TAR387" s="249"/>
      <c r="TAS387" s="249"/>
      <c r="TAT387" s="249"/>
      <c r="TAU387" s="249"/>
      <c r="TAV387" s="249"/>
      <c r="TAW387" s="249"/>
      <c r="TAX387" s="249"/>
      <c r="TAY387" s="249"/>
      <c r="TAZ387" s="249"/>
      <c r="TBA387" s="249"/>
      <c r="TBB387" s="249"/>
      <c r="TBC387" s="249"/>
      <c r="TBD387" s="249"/>
      <c r="TBE387" s="249"/>
      <c r="TBF387" s="249"/>
      <c r="TBG387" s="249"/>
      <c r="TBH387" s="249"/>
      <c r="TBI387" s="249"/>
      <c r="TBJ387" s="249"/>
      <c r="TBK387" s="249"/>
      <c r="TBL387" s="249"/>
      <c r="TBM387" s="249"/>
      <c r="TBN387" s="249"/>
      <c r="TBO387" s="249"/>
      <c r="TBP387" s="249"/>
      <c r="TBQ387" s="249"/>
      <c r="TBR387" s="249"/>
      <c r="TBS387" s="249"/>
      <c r="TBT387" s="249"/>
      <c r="TBU387" s="249"/>
      <c r="TBV387" s="249"/>
      <c r="TBW387" s="249"/>
      <c r="TBX387" s="249"/>
      <c r="TBY387" s="249"/>
      <c r="TBZ387" s="249"/>
      <c r="TCA387" s="249"/>
      <c r="TCB387" s="249"/>
      <c r="TCC387" s="249"/>
      <c r="TCD387" s="249"/>
      <c r="TCE387" s="249"/>
      <c r="TCF387" s="249"/>
      <c r="TCG387" s="249"/>
      <c r="TCH387" s="249"/>
      <c r="TCI387" s="249"/>
      <c r="TCJ387" s="249"/>
      <c r="TCK387" s="249"/>
      <c r="TCL387" s="249"/>
      <c r="TCM387" s="249"/>
      <c r="TCN387" s="249"/>
      <c r="TCO387" s="249"/>
      <c r="TCP387" s="249"/>
      <c r="TCQ387" s="249"/>
      <c r="TCR387" s="249"/>
      <c r="TCS387" s="249"/>
      <c r="TCT387" s="249"/>
      <c r="TCU387" s="249"/>
      <c r="TCV387" s="249"/>
      <c r="TCW387" s="249"/>
      <c r="TCX387" s="249"/>
      <c r="TCY387" s="249"/>
      <c r="TCZ387" s="249"/>
      <c r="TDA387" s="249"/>
      <c r="TDB387" s="249"/>
      <c r="TDC387" s="249"/>
      <c r="TDD387" s="249"/>
      <c r="TDE387" s="249"/>
      <c r="TDF387" s="249"/>
      <c r="TDG387" s="249"/>
      <c r="TDH387" s="249"/>
      <c r="TDI387" s="249"/>
      <c r="TDJ387" s="249"/>
      <c r="TDK387" s="249"/>
      <c r="TDL387" s="249"/>
      <c r="TDM387" s="249"/>
      <c r="TDN387" s="249"/>
      <c r="TDO387" s="249"/>
      <c r="TDP387" s="249"/>
      <c r="TDQ387" s="249"/>
      <c r="TDR387" s="249"/>
      <c r="TDS387" s="249"/>
      <c r="TDT387" s="249"/>
      <c r="TDU387" s="249"/>
      <c r="TDV387" s="249"/>
      <c r="TDW387" s="249"/>
      <c r="TDX387" s="249"/>
      <c r="TDY387" s="249"/>
      <c r="TDZ387" s="249"/>
      <c r="TEA387" s="249"/>
      <c r="TEB387" s="249"/>
      <c r="TEC387" s="249"/>
      <c r="TED387" s="249"/>
      <c r="TEE387" s="249"/>
      <c r="TEF387" s="249"/>
      <c r="TEG387" s="249"/>
      <c r="TEH387" s="249"/>
      <c r="TEI387" s="249"/>
      <c r="TEJ387" s="249"/>
      <c r="TEK387" s="249"/>
      <c r="TEL387" s="249"/>
      <c r="TEM387" s="249"/>
      <c r="TEN387" s="249"/>
      <c r="TEO387" s="249"/>
      <c r="TEP387" s="249"/>
      <c r="TEQ387" s="249"/>
      <c r="TER387" s="249"/>
      <c r="TES387" s="249"/>
      <c r="TET387" s="249"/>
      <c r="TEU387" s="249"/>
      <c r="TEV387" s="249"/>
      <c r="TEW387" s="249"/>
      <c r="TEX387" s="249"/>
      <c r="TEY387" s="249"/>
      <c r="TEZ387" s="249"/>
      <c r="TFA387" s="249"/>
      <c r="TFB387" s="249"/>
      <c r="TFC387" s="249"/>
      <c r="TFD387" s="249"/>
      <c r="TFE387" s="249"/>
      <c r="TFF387" s="249"/>
      <c r="TFG387" s="249"/>
      <c r="TFH387" s="249"/>
      <c r="TFI387" s="249"/>
      <c r="TFJ387" s="249"/>
      <c r="TFK387" s="249"/>
      <c r="TFL387" s="249"/>
      <c r="TFM387" s="249"/>
      <c r="TFN387" s="249"/>
      <c r="TFO387" s="249"/>
      <c r="TFP387" s="249"/>
      <c r="TFQ387" s="249"/>
      <c r="TFR387" s="249"/>
      <c r="TFS387" s="249"/>
      <c r="TFT387" s="249"/>
      <c r="TFU387" s="249"/>
      <c r="TFV387" s="249"/>
      <c r="TFW387" s="249"/>
      <c r="TFX387" s="249"/>
      <c r="TFY387" s="249"/>
      <c r="TFZ387" s="249"/>
      <c r="TGA387" s="249"/>
      <c r="TGB387" s="249"/>
      <c r="TGC387" s="249"/>
      <c r="TGD387" s="249"/>
      <c r="TGE387" s="249"/>
      <c r="TGF387" s="249"/>
      <c r="TGG387" s="249"/>
      <c r="TGH387" s="249"/>
      <c r="TGI387" s="249"/>
      <c r="TGJ387" s="249"/>
      <c r="TGK387" s="249"/>
      <c r="TGL387" s="249"/>
      <c r="TGM387" s="249"/>
      <c r="TGN387" s="249"/>
      <c r="TGO387" s="249"/>
      <c r="TGP387" s="249"/>
      <c r="TGQ387" s="249"/>
      <c r="TGR387" s="249"/>
      <c r="TGS387" s="249"/>
      <c r="TGT387" s="249"/>
      <c r="TGU387" s="249"/>
      <c r="TGV387" s="249"/>
      <c r="TGW387" s="249"/>
      <c r="TGX387" s="249"/>
      <c r="TGY387" s="249"/>
      <c r="TGZ387" s="249"/>
      <c r="THA387" s="249"/>
      <c r="THB387" s="249"/>
      <c r="THC387" s="249"/>
      <c r="THD387" s="249"/>
      <c r="THE387" s="249"/>
      <c r="THF387" s="249"/>
      <c r="THG387" s="249"/>
      <c r="THH387" s="249"/>
      <c r="THI387" s="249"/>
      <c r="THJ387" s="249"/>
      <c r="THK387" s="249"/>
      <c r="THL387" s="249"/>
      <c r="THM387" s="249"/>
      <c r="THN387" s="249"/>
      <c r="THO387" s="249"/>
      <c r="THP387" s="249"/>
      <c r="THQ387" s="249"/>
      <c r="THR387" s="249"/>
      <c r="THS387" s="249"/>
      <c r="THT387" s="249"/>
      <c r="THU387" s="249"/>
      <c r="THV387" s="249"/>
      <c r="THW387" s="249"/>
      <c r="THX387" s="249"/>
      <c r="THY387" s="249"/>
      <c r="THZ387" s="249"/>
      <c r="TIA387" s="249"/>
      <c r="TIB387" s="249"/>
      <c r="TIC387" s="249"/>
      <c r="TID387" s="249"/>
      <c r="TIE387" s="249"/>
      <c r="TIF387" s="249"/>
      <c r="TIG387" s="249"/>
      <c r="TIH387" s="249"/>
      <c r="TII387" s="249"/>
      <c r="TIJ387" s="249"/>
      <c r="TIK387" s="249"/>
      <c r="TIL387" s="249"/>
      <c r="TIM387" s="249"/>
      <c r="TIN387" s="249"/>
      <c r="TIO387" s="249"/>
      <c r="TIP387" s="249"/>
      <c r="TIQ387" s="249"/>
      <c r="TIR387" s="249"/>
      <c r="TIS387" s="249"/>
      <c r="TIT387" s="249"/>
      <c r="TIU387" s="249"/>
      <c r="TIV387" s="249"/>
      <c r="TIW387" s="249"/>
      <c r="TIX387" s="249"/>
      <c r="TIY387" s="249"/>
      <c r="TIZ387" s="249"/>
      <c r="TJA387" s="249"/>
      <c r="TJB387" s="249"/>
      <c r="TJC387" s="249"/>
      <c r="TJD387" s="249"/>
      <c r="TJE387" s="249"/>
      <c r="TJF387" s="249"/>
      <c r="TJG387" s="249"/>
      <c r="TJH387" s="249"/>
      <c r="TJI387" s="249"/>
      <c r="TJJ387" s="249"/>
      <c r="TJK387" s="249"/>
      <c r="TJL387" s="249"/>
      <c r="TJM387" s="249"/>
      <c r="TJN387" s="249"/>
      <c r="TJO387" s="249"/>
      <c r="TJP387" s="249"/>
      <c r="TJQ387" s="249"/>
      <c r="TJR387" s="249"/>
      <c r="TJS387" s="249"/>
      <c r="TJT387" s="249"/>
      <c r="TJU387" s="249"/>
      <c r="TJV387" s="249"/>
      <c r="TJW387" s="249"/>
      <c r="TJX387" s="249"/>
      <c r="TJY387" s="249"/>
      <c r="TJZ387" s="249"/>
      <c r="TKA387" s="249"/>
      <c r="TKB387" s="249"/>
      <c r="TKC387" s="249"/>
      <c r="TKD387" s="249"/>
      <c r="TKE387" s="249"/>
      <c r="TKF387" s="249"/>
      <c r="TKG387" s="249"/>
      <c r="TKH387" s="249"/>
      <c r="TKI387" s="249"/>
      <c r="TKJ387" s="249"/>
      <c r="TKK387" s="249"/>
      <c r="TKL387" s="249"/>
      <c r="TKM387" s="249"/>
      <c r="TKN387" s="249"/>
      <c r="TKO387" s="249"/>
      <c r="TKP387" s="249"/>
      <c r="TKQ387" s="249"/>
      <c r="TKR387" s="249"/>
      <c r="TKS387" s="249"/>
      <c r="TKT387" s="249"/>
      <c r="TKU387" s="249"/>
      <c r="TKV387" s="249"/>
      <c r="TKW387" s="249"/>
      <c r="TKX387" s="249"/>
      <c r="TKY387" s="249"/>
      <c r="TKZ387" s="249"/>
      <c r="TLA387" s="249"/>
      <c r="TLB387" s="249"/>
      <c r="TLC387" s="249"/>
      <c r="TLD387" s="249"/>
      <c r="TLE387" s="249"/>
      <c r="TLF387" s="249"/>
      <c r="TLG387" s="249"/>
      <c r="TLH387" s="249"/>
      <c r="TLI387" s="249"/>
      <c r="TLJ387" s="249"/>
      <c r="TLK387" s="249"/>
      <c r="TLL387" s="249"/>
      <c r="TLM387" s="249"/>
      <c r="TLN387" s="249"/>
      <c r="TLO387" s="249"/>
      <c r="TLP387" s="249"/>
      <c r="TLQ387" s="249"/>
      <c r="TLR387" s="249"/>
      <c r="TLS387" s="249"/>
      <c r="TLT387" s="249"/>
      <c r="TLU387" s="249"/>
      <c r="TLV387" s="249"/>
      <c r="TLW387" s="249"/>
      <c r="TLX387" s="249"/>
      <c r="TLY387" s="249"/>
      <c r="TLZ387" s="249"/>
      <c r="TMA387" s="249"/>
      <c r="TMB387" s="249"/>
      <c r="TMC387" s="249"/>
      <c r="TMD387" s="249"/>
      <c r="TME387" s="249"/>
      <c r="TMF387" s="249"/>
      <c r="TMG387" s="249"/>
      <c r="TMH387" s="249"/>
      <c r="TMI387" s="249"/>
      <c r="TMJ387" s="249"/>
      <c r="TMK387" s="249"/>
      <c r="TML387" s="249"/>
      <c r="TMM387" s="249"/>
      <c r="TMN387" s="249"/>
      <c r="TMO387" s="249"/>
      <c r="TMP387" s="249"/>
      <c r="TMQ387" s="249"/>
      <c r="TMR387" s="249"/>
      <c r="TMS387" s="249"/>
      <c r="TMT387" s="249"/>
      <c r="TMU387" s="249"/>
      <c r="TMV387" s="249"/>
      <c r="TMW387" s="249"/>
      <c r="TMX387" s="249"/>
      <c r="TMY387" s="249"/>
      <c r="TMZ387" s="249"/>
      <c r="TNA387" s="249"/>
      <c r="TNB387" s="249"/>
      <c r="TNC387" s="249"/>
      <c r="TND387" s="249"/>
      <c r="TNE387" s="249"/>
      <c r="TNF387" s="249"/>
      <c r="TNG387" s="249"/>
      <c r="TNH387" s="249"/>
      <c r="TNI387" s="249"/>
      <c r="TNJ387" s="249"/>
      <c r="TNK387" s="249"/>
      <c r="TNL387" s="249"/>
      <c r="TNM387" s="249"/>
      <c r="TNN387" s="249"/>
      <c r="TNO387" s="249"/>
      <c r="TNP387" s="249"/>
      <c r="TNQ387" s="249"/>
      <c r="TNR387" s="249"/>
      <c r="TNS387" s="249"/>
      <c r="TNT387" s="249"/>
      <c r="TNU387" s="249"/>
      <c r="TNV387" s="249"/>
      <c r="TNW387" s="249"/>
      <c r="TNX387" s="249"/>
      <c r="TNY387" s="249"/>
      <c r="TNZ387" s="249"/>
      <c r="TOA387" s="249"/>
      <c r="TOB387" s="249"/>
      <c r="TOC387" s="249"/>
      <c r="TOD387" s="249"/>
      <c r="TOE387" s="249"/>
      <c r="TOF387" s="249"/>
      <c r="TOG387" s="249"/>
      <c r="TOH387" s="249"/>
      <c r="TOI387" s="249"/>
      <c r="TOJ387" s="249"/>
      <c r="TOK387" s="249"/>
      <c r="TOL387" s="249"/>
      <c r="TOM387" s="249"/>
      <c r="TON387" s="249"/>
      <c r="TOO387" s="249"/>
      <c r="TOP387" s="249"/>
      <c r="TOQ387" s="249"/>
      <c r="TOR387" s="249"/>
      <c r="TOS387" s="249"/>
      <c r="TOT387" s="249"/>
      <c r="TOU387" s="249"/>
      <c r="TOV387" s="249"/>
      <c r="TOW387" s="249"/>
      <c r="TOX387" s="249"/>
      <c r="TOY387" s="249"/>
      <c r="TOZ387" s="249"/>
      <c r="TPA387" s="249"/>
      <c r="TPB387" s="249"/>
      <c r="TPC387" s="249"/>
      <c r="TPD387" s="249"/>
      <c r="TPE387" s="249"/>
      <c r="TPF387" s="249"/>
      <c r="TPG387" s="249"/>
      <c r="TPH387" s="249"/>
      <c r="TPI387" s="249"/>
      <c r="TPJ387" s="249"/>
      <c r="TPK387" s="249"/>
      <c r="TPL387" s="249"/>
      <c r="TPM387" s="249"/>
      <c r="TPN387" s="249"/>
      <c r="TPO387" s="249"/>
      <c r="TPP387" s="249"/>
      <c r="TPQ387" s="249"/>
      <c r="TPR387" s="249"/>
      <c r="TPS387" s="249"/>
      <c r="TPT387" s="249"/>
      <c r="TPU387" s="249"/>
      <c r="TPV387" s="249"/>
      <c r="TPW387" s="249"/>
      <c r="TPX387" s="249"/>
      <c r="TPY387" s="249"/>
      <c r="TPZ387" s="249"/>
      <c r="TQA387" s="249"/>
      <c r="TQB387" s="249"/>
      <c r="TQC387" s="249"/>
      <c r="TQD387" s="249"/>
      <c r="TQE387" s="249"/>
      <c r="TQF387" s="249"/>
      <c r="TQG387" s="249"/>
      <c r="TQH387" s="249"/>
      <c r="TQI387" s="249"/>
      <c r="TQJ387" s="249"/>
      <c r="TQK387" s="249"/>
      <c r="TQL387" s="249"/>
      <c r="TQM387" s="249"/>
      <c r="TQN387" s="249"/>
      <c r="TQO387" s="249"/>
      <c r="TQP387" s="249"/>
      <c r="TQQ387" s="249"/>
      <c r="TQR387" s="249"/>
      <c r="TQS387" s="249"/>
      <c r="TQT387" s="249"/>
      <c r="TQU387" s="249"/>
      <c r="TQV387" s="249"/>
      <c r="TQW387" s="249"/>
      <c r="TQX387" s="249"/>
      <c r="TQY387" s="249"/>
      <c r="TQZ387" s="249"/>
      <c r="TRA387" s="249"/>
      <c r="TRB387" s="249"/>
      <c r="TRC387" s="249"/>
      <c r="TRD387" s="249"/>
      <c r="TRE387" s="249"/>
      <c r="TRF387" s="249"/>
      <c r="TRG387" s="249"/>
      <c r="TRH387" s="249"/>
      <c r="TRI387" s="249"/>
      <c r="TRJ387" s="249"/>
      <c r="TRK387" s="249"/>
      <c r="TRL387" s="249"/>
      <c r="TRM387" s="249"/>
      <c r="TRN387" s="249"/>
      <c r="TRO387" s="249"/>
      <c r="TRP387" s="249"/>
      <c r="TRQ387" s="249"/>
      <c r="TRR387" s="249"/>
      <c r="TRS387" s="249"/>
      <c r="TRT387" s="249"/>
      <c r="TRU387" s="249"/>
      <c r="TRV387" s="249"/>
      <c r="TRW387" s="249"/>
      <c r="TRX387" s="249"/>
      <c r="TRY387" s="249"/>
      <c r="TRZ387" s="249"/>
      <c r="TSA387" s="249"/>
      <c r="TSB387" s="249"/>
      <c r="TSC387" s="249"/>
      <c r="TSD387" s="249"/>
      <c r="TSE387" s="249"/>
      <c r="TSF387" s="249"/>
      <c r="TSG387" s="249"/>
      <c r="TSH387" s="249"/>
      <c r="TSI387" s="249"/>
      <c r="TSJ387" s="249"/>
      <c r="TSK387" s="249"/>
      <c r="TSL387" s="249"/>
      <c r="TSM387" s="249"/>
      <c r="TSN387" s="249"/>
      <c r="TSO387" s="249"/>
      <c r="TSP387" s="249"/>
      <c r="TSQ387" s="249"/>
      <c r="TSR387" s="249"/>
      <c r="TSS387" s="249"/>
      <c r="TST387" s="249"/>
      <c r="TSU387" s="249"/>
      <c r="TSV387" s="249"/>
      <c r="TSW387" s="249"/>
      <c r="TSX387" s="249"/>
      <c r="TSY387" s="249"/>
      <c r="TSZ387" s="249"/>
      <c r="TTA387" s="249"/>
      <c r="TTB387" s="249"/>
      <c r="TTC387" s="249"/>
      <c r="TTD387" s="249"/>
      <c r="TTE387" s="249"/>
      <c r="TTF387" s="249"/>
      <c r="TTG387" s="249"/>
      <c r="TTH387" s="249"/>
      <c r="TTI387" s="249"/>
      <c r="TTJ387" s="249"/>
      <c r="TTK387" s="249"/>
      <c r="TTL387" s="249"/>
      <c r="TTM387" s="249"/>
      <c r="TTN387" s="249"/>
      <c r="TTO387" s="249"/>
      <c r="TTP387" s="249"/>
      <c r="TTQ387" s="249"/>
      <c r="TTR387" s="249"/>
      <c r="TTS387" s="249"/>
      <c r="TTT387" s="249"/>
      <c r="TTU387" s="249"/>
      <c r="TTV387" s="249"/>
      <c r="TTW387" s="249"/>
      <c r="TTX387" s="249"/>
      <c r="TTY387" s="249"/>
      <c r="TTZ387" s="249"/>
      <c r="TUA387" s="249"/>
      <c r="TUB387" s="249"/>
      <c r="TUC387" s="249"/>
      <c r="TUD387" s="249"/>
      <c r="TUE387" s="249"/>
      <c r="TUF387" s="249"/>
      <c r="TUG387" s="249"/>
      <c r="TUH387" s="249"/>
      <c r="TUI387" s="249"/>
      <c r="TUJ387" s="249"/>
      <c r="TUK387" s="249"/>
      <c r="TUL387" s="249"/>
      <c r="TUM387" s="249"/>
      <c r="TUN387" s="249"/>
      <c r="TUO387" s="249"/>
      <c r="TUP387" s="249"/>
      <c r="TUQ387" s="249"/>
      <c r="TUR387" s="249"/>
      <c r="TUS387" s="249"/>
      <c r="TUT387" s="249"/>
      <c r="TUU387" s="249"/>
      <c r="TUV387" s="249"/>
      <c r="TUW387" s="249"/>
      <c r="TUX387" s="249"/>
      <c r="TUY387" s="249"/>
      <c r="TUZ387" s="249"/>
      <c r="TVA387" s="249"/>
      <c r="TVB387" s="249"/>
      <c r="TVC387" s="249"/>
      <c r="TVD387" s="249"/>
      <c r="TVE387" s="249"/>
      <c r="TVF387" s="249"/>
      <c r="TVG387" s="249"/>
      <c r="TVH387" s="249"/>
      <c r="TVI387" s="249"/>
      <c r="TVJ387" s="249"/>
      <c r="TVK387" s="249"/>
      <c r="TVL387" s="249"/>
      <c r="TVM387" s="249"/>
      <c r="TVN387" s="249"/>
      <c r="TVO387" s="249"/>
      <c r="TVP387" s="249"/>
      <c r="TVQ387" s="249"/>
      <c r="TVR387" s="249"/>
      <c r="TVS387" s="249"/>
      <c r="TVT387" s="249"/>
      <c r="TVU387" s="249"/>
      <c r="TVV387" s="249"/>
      <c r="TVW387" s="249"/>
      <c r="TVX387" s="249"/>
      <c r="TVY387" s="249"/>
      <c r="TVZ387" s="249"/>
      <c r="TWA387" s="249"/>
      <c r="TWB387" s="249"/>
      <c r="TWC387" s="249"/>
      <c r="TWD387" s="249"/>
      <c r="TWE387" s="249"/>
      <c r="TWF387" s="249"/>
      <c r="TWG387" s="249"/>
      <c r="TWH387" s="249"/>
      <c r="TWI387" s="249"/>
      <c r="TWJ387" s="249"/>
      <c r="TWK387" s="249"/>
      <c r="TWL387" s="249"/>
      <c r="TWM387" s="249"/>
      <c r="TWN387" s="249"/>
      <c r="TWO387" s="249"/>
      <c r="TWP387" s="249"/>
      <c r="TWQ387" s="249"/>
      <c r="TWR387" s="249"/>
      <c r="TWS387" s="249"/>
      <c r="TWT387" s="249"/>
      <c r="TWU387" s="249"/>
      <c r="TWV387" s="249"/>
      <c r="TWW387" s="249"/>
      <c r="TWX387" s="249"/>
      <c r="TWY387" s="249"/>
      <c r="TWZ387" s="249"/>
      <c r="TXA387" s="249"/>
      <c r="TXB387" s="249"/>
      <c r="TXC387" s="249"/>
      <c r="TXD387" s="249"/>
      <c r="TXE387" s="249"/>
      <c r="TXF387" s="249"/>
      <c r="TXG387" s="249"/>
      <c r="TXH387" s="249"/>
      <c r="TXI387" s="249"/>
      <c r="TXJ387" s="249"/>
      <c r="TXK387" s="249"/>
      <c r="TXL387" s="249"/>
      <c r="TXM387" s="249"/>
      <c r="TXN387" s="249"/>
      <c r="TXO387" s="249"/>
      <c r="TXP387" s="249"/>
      <c r="TXQ387" s="249"/>
      <c r="TXR387" s="249"/>
      <c r="TXS387" s="249"/>
      <c r="TXT387" s="249"/>
      <c r="TXU387" s="249"/>
      <c r="TXV387" s="249"/>
      <c r="TXW387" s="249"/>
      <c r="TXX387" s="249"/>
      <c r="TXY387" s="249"/>
      <c r="TXZ387" s="249"/>
      <c r="TYA387" s="249"/>
      <c r="TYB387" s="249"/>
      <c r="TYC387" s="249"/>
      <c r="TYD387" s="249"/>
      <c r="TYE387" s="249"/>
      <c r="TYF387" s="249"/>
      <c r="TYG387" s="249"/>
      <c r="TYH387" s="249"/>
      <c r="TYI387" s="249"/>
      <c r="TYJ387" s="249"/>
      <c r="TYK387" s="249"/>
      <c r="TYL387" s="249"/>
      <c r="TYM387" s="249"/>
      <c r="TYN387" s="249"/>
      <c r="TYO387" s="249"/>
      <c r="TYP387" s="249"/>
      <c r="TYQ387" s="249"/>
      <c r="TYR387" s="249"/>
      <c r="TYS387" s="249"/>
      <c r="TYT387" s="249"/>
      <c r="TYU387" s="249"/>
      <c r="TYV387" s="249"/>
      <c r="TYW387" s="249"/>
      <c r="TYX387" s="249"/>
      <c r="TYY387" s="249"/>
      <c r="TYZ387" s="249"/>
      <c r="TZA387" s="249"/>
      <c r="TZB387" s="249"/>
      <c r="TZC387" s="249"/>
      <c r="TZD387" s="249"/>
      <c r="TZE387" s="249"/>
      <c r="TZF387" s="249"/>
      <c r="TZG387" s="249"/>
      <c r="TZH387" s="249"/>
      <c r="TZI387" s="249"/>
      <c r="TZJ387" s="249"/>
      <c r="TZK387" s="249"/>
      <c r="TZL387" s="249"/>
      <c r="TZM387" s="249"/>
      <c r="TZN387" s="249"/>
      <c r="TZO387" s="249"/>
      <c r="TZP387" s="249"/>
      <c r="TZQ387" s="249"/>
      <c r="TZR387" s="249"/>
      <c r="TZS387" s="249"/>
      <c r="TZT387" s="249"/>
      <c r="TZU387" s="249"/>
      <c r="TZV387" s="249"/>
      <c r="TZW387" s="249"/>
      <c r="TZX387" s="249"/>
      <c r="TZY387" s="249"/>
      <c r="TZZ387" s="249"/>
      <c r="UAA387" s="249"/>
      <c r="UAB387" s="249"/>
      <c r="UAC387" s="249"/>
      <c r="UAD387" s="249"/>
      <c r="UAE387" s="249"/>
      <c r="UAF387" s="249"/>
      <c r="UAG387" s="249"/>
      <c r="UAH387" s="249"/>
      <c r="UAI387" s="249"/>
      <c r="UAJ387" s="249"/>
      <c r="UAK387" s="249"/>
      <c r="UAL387" s="249"/>
      <c r="UAM387" s="249"/>
      <c r="UAN387" s="249"/>
      <c r="UAO387" s="249"/>
      <c r="UAP387" s="249"/>
      <c r="UAQ387" s="249"/>
      <c r="UAR387" s="249"/>
      <c r="UAS387" s="249"/>
      <c r="UAT387" s="249"/>
      <c r="UAU387" s="249"/>
      <c r="UAV387" s="249"/>
      <c r="UAW387" s="249"/>
      <c r="UAX387" s="249"/>
      <c r="UAY387" s="249"/>
      <c r="UAZ387" s="249"/>
      <c r="UBA387" s="249"/>
      <c r="UBB387" s="249"/>
      <c r="UBC387" s="249"/>
      <c r="UBD387" s="249"/>
      <c r="UBE387" s="249"/>
      <c r="UBF387" s="249"/>
      <c r="UBG387" s="249"/>
      <c r="UBH387" s="249"/>
      <c r="UBI387" s="249"/>
      <c r="UBJ387" s="249"/>
      <c r="UBK387" s="249"/>
      <c r="UBL387" s="249"/>
      <c r="UBM387" s="249"/>
      <c r="UBN387" s="249"/>
      <c r="UBO387" s="249"/>
      <c r="UBP387" s="249"/>
      <c r="UBQ387" s="249"/>
      <c r="UBR387" s="249"/>
      <c r="UBS387" s="249"/>
      <c r="UBT387" s="249"/>
      <c r="UBU387" s="249"/>
      <c r="UBV387" s="249"/>
      <c r="UBW387" s="249"/>
      <c r="UBX387" s="249"/>
      <c r="UBY387" s="249"/>
      <c r="UBZ387" s="249"/>
      <c r="UCA387" s="249"/>
      <c r="UCB387" s="249"/>
      <c r="UCC387" s="249"/>
      <c r="UCD387" s="249"/>
      <c r="UCE387" s="249"/>
      <c r="UCF387" s="249"/>
      <c r="UCG387" s="249"/>
      <c r="UCH387" s="249"/>
      <c r="UCI387" s="249"/>
      <c r="UCJ387" s="249"/>
      <c r="UCK387" s="249"/>
      <c r="UCL387" s="249"/>
      <c r="UCM387" s="249"/>
      <c r="UCN387" s="249"/>
      <c r="UCO387" s="249"/>
      <c r="UCP387" s="249"/>
      <c r="UCQ387" s="249"/>
      <c r="UCR387" s="249"/>
      <c r="UCS387" s="249"/>
      <c r="UCT387" s="249"/>
      <c r="UCU387" s="249"/>
      <c r="UCV387" s="249"/>
      <c r="UCW387" s="249"/>
      <c r="UCX387" s="249"/>
      <c r="UCY387" s="249"/>
      <c r="UCZ387" s="249"/>
      <c r="UDA387" s="249"/>
      <c r="UDB387" s="249"/>
      <c r="UDC387" s="249"/>
      <c r="UDD387" s="249"/>
      <c r="UDE387" s="249"/>
      <c r="UDF387" s="249"/>
      <c r="UDG387" s="249"/>
      <c r="UDH387" s="249"/>
      <c r="UDI387" s="249"/>
      <c r="UDJ387" s="249"/>
      <c r="UDK387" s="249"/>
      <c r="UDL387" s="249"/>
      <c r="UDM387" s="249"/>
      <c r="UDN387" s="249"/>
      <c r="UDO387" s="249"/>
      <c r="UDP387" s="249"/>
      <c r="UDQ387" s="249"/>
      <c r="UDR387" s="249"/>
      <c r="UDS387" s="249"/>
      <c r="UDT387" s="249"/>
      <c r="UDU387" s="249"/>
      <c r="UDV387" s="249"/>
      <c r="UDW387" s="249"/>
      <c r="UDX387" s="249"/>
      <c r="UDY387" s="249"/>
      <c r="UDZ387" s="249"/>
      <c r="UEA387" s="249"/>
      <c r="UEB387" s="249"/>
      <c r="UEC387" s="249"/>
      <c r="UED387" s="249"/>
      <c r="UEE387" s="249"/>
      <c r="UEF387" s="249"/>
      <c r="UEG387" s="249"/>
      <c r="UEH387" s="249"/>
      <c r="UEI387" s="249"/>
      <c r="UEJ387" s="249"/>
      <c r="UEK387" s="249"/>
      <c r="UEL387" s="249"/>
      <c r="UEM387" s="249"/>
      <c r="UEN387" s="249"/>
      <c r="UEO387" s="249"/>
      <c r="UEP387" s="249"/>
      <c r="UEQ387" s="249"/>
      <c r="UER387" s="249"/>
      <c r="UES387" s="249"/>
      <c r="UET387" s="249"/>
      <c r="UEU387" s="249"/>
      <c r="UEV387" s="249"/>
      <c r="UEW387" s="249"/>
      <c r="UEX387" s="249"/>
      <c r="UEY387" s="249"/>
      <c r="UEZ387" s="249"/>
      <c r="UFA387" s="249"/>
      <c r="UFB387" s="249"/>
      <c r="UFC387" s="249"/>
      <c r="UFD387" s="249"/>
      <c r="UFE387" s="249"/>
      <c r="UFF387" s="249"/>
      <c r="UFG387" s="249"/>
      <c r="UFH387" s="249"/>
      <c r="UFI387" s="249"/>
      <c r="UFJ387" s="249"/>
      <c r="UFK387" s="249"/>
      <c r="UFL387" s="249"/>
      <c r="UFM387" s="249"/>
      <c r="UFN387" s="249"/>
      <c r="UFO387" s="249"/>
      <c r="UFP387" s="249"/>
      <c r="UFQ387" s="249"/>
      <c r="UFR387" s="249"/>
      <c r="UFS387" s="249"/>
      <c r="UFT387" s="249"/>
      <c r="UFU387" s="249"/>
      <c r="UFV387" s="249"/>
      <c r="UFW387" s="249"/>
      <c r="UFX387" s="249"/>
      <c r="UFY387" s="249"/>
      <c r="UFZ387" s="249"/>
      <c r="UGA387" s="249"/>
      <c r="UGB387" s="249"/>
      <c r="UGC387" s="249"/>
      <c r="UGD387" s="249"/>
      <c r="UGE387" s="249"/>
      <c r="UGF387" s="249"/>
      <c r="UGG387" s="249"/>
      <c r="UGH387" s="249"/>
      <c r="UGI387" s="249"/>
      <c r="UGJ387" s="249"/>
      <c r="UGK387" s="249"/>
      <c r="UGL387" s="249"/>
      <c r="UGM387" s="249"/>
      <c r="UGN387" s="249"/>
      <c r="UGO387" s="249"/>
      <c r="UGP387" s="249"/>
      <c r="UGQ387" s="249"/>
      <c r="UGR387" s="249"/>
      <c r="UGS387" s="249"/>
      <c r="UGT387" s="249"/>
      <c r="UGU387" s="249"/>
      <c r="UGV387" s="249"/>
      <c r="UGW387" s="249"/>
      <c r="UGX387" s="249"/>
      <c r="UGY387" s="249"/>
      <c r="UGZ387" s="249"/>
      <c r="UHA387" s="249"/>
      <c r="UHB387" s="249"/>
      <c r="UHC387" s="249"/>
      <c r="UHD387" s="249"/>
      <c r="UHE387" s="249"/>
      <c r="UHF387" s="249"/>
      <c r="UHG387" s="249"/>
      <c r="UHH387" s="249"/>
      <c r="UHI387" s="249"/>
      <c r="UHJ387" s="249"/>
      <c r="UHK387" s="249"/>
      <c r="UHL387" s="249"/>
      <c r="UHM387" s="249"/>
      <c r="UHN387" s="249"/>
      <c r="UHO387" s="249"/>
      <c r="UHP387" s="249"/>
      <c r="UHQ387" s="249"/>
      <c r="UHR387" s="249"/>
      <c r="UHS387" s="249"/>
      <c r="UHT387" s="249"/>
      <c r="UHU387" s="249"/>
      <c r="UHV387" s="249"/>
      <c r="UHW387" s="249"/>
      <c r="UHX387" s="249"/>
      <c r="UHY387" s="249"/>
      <c r="UHZ387" s="249"/>
      <c r="UIA387" s="249"/>
      <c r="UIB387" s="249"/>
      <c r="UIC387" s="249"/>
      <c r="UID387" s="249"/>
      <c r="UIE387" s="249"/>
      <c r="UIF387" s="249"/>
      <c r="UIG387" s="249"/>
      <c r="UIH387" s="249"/>
      <c r="UII387" s="249"/>
      <c r="UIJ387" s="249"/>
      <c r="UIK387" s="249"/>
      <c r="UIL387" s="249"/>
      <c r="UIM387" s="249"/>
      <c r="UIN387" s="249"/>
      <c r="UIO387" s="249"/>
      <c r="UIP387" s="249"/>
      <c r="UIQ387" s="249"/>
      <c r="UIR387" s="249"/>
      <c r="UIS387" s="249"/>
      <c r="UIT387" s="249"/>
      <c r="UIU387" s="249"/>
      <c r="UIV387" s="249"/>
      <c r="UIW387" s="249"/>
      <c r="UIX387" s="249"/>
      <c r="UIY387" s="249"/>
      <c r="UIZ387" s="249"/>
      <c r="UJA387" s="249"/>
      <c r="UJB387" s="249"/>
      <c r="UJC387" s="249"/>
      <c r="UJD387" s="249"/>
      <c r="UJE387" s="249"/>
      <c r="UJF387" s="249"/>
      <c r="UJG387" s="249"/>
      <c r="UJH387" s="249"/>
      <c r="UJI387" s="249"/>
      <c r="UJJ387" s="249"/>
      <c r="UJK387" s="249"/>
      <c r="UJL387" s="249"/>
      <c r="UJM387" s="249"/>
      <c r="UJN387" s="249"/>
      <c r="UJO387" s="249"/>
      <c r="UJP387" s="249"/>
      <c r="UJQ387" s="249"/>
      <c r="UJR387" s="249"/>
      <c r="UJS387" s="249"/>
      <c r="UJT387" s="249"/>
      <c r="UJU387" s="249"/>
      <c r="UJV387" s="249"/>
      <c r="UJW387" s="249"/>
      <c r="UJX387" s="249"/>
      <c r="UJY387" s="249"/>
      <c r="UJZ387" s="249"/>
      <c r="UKA387" s="249"/>
      <c r="UKB387" s="249"/>
      <c r="UKC387" s="249"/>
      <c r="UKD387" s="249"/>
      <c r="UKE387" s="249"/>
      <c r="UKF387" s="249"/>
      <c r="UKG387" s="249"/>
      <c r="UKH387" s="249"/>
      <c r="UKI387" s="249"/>
      <c r="UKJ387" s="249"/>
      <c r="UKK387" s="249"/>
      <c r="UKL387" s="249"/>
      <c r="UKM387" s="249"/>
      <c r="UKN387" s="249"/>
      <c r="UKO387" s="249"/>
      <c r="UKP387" s="249"/>
      <c r="UKQ387" s="249"/>
      <c r="UKR387" s="249"/>
      <c r="UKS387" s="249"/>
      <c r="UKT387" s="249"/>
      <c r="UKU387" s="249"/>
      <c r="UKV387" s="249"/>
      <c r="UKW387" s="249"/>
      <c r="UKX387" s="249"/>
      <c r="UKY387" s="249"/>
      <c r="UKZ387" s="249"/>
      <c r="ULA387" s="249"/>
      <c r="ULB387" s="249"/>
      <c r="ULC387" s="249"/>
      <c r="ULD387" s="249"/>
      <c r="ULE387" s="249"/>
      <c r="ULF387" s="249"/>
      <c r="ULG387" s="249"/>
      <c r="ULH387" s="249"/>
      <c r="ULI387" s="249"/>
      <c r="ULJ387" s="249"/>
      <c r="ULK387" s="249"/>
      <c r="ULL387" s="249"/>
      <c r="ULM387" s="249"/>
      <c r="ULN387" s="249"/>
      <c r="ULO387" s="249"/>
      <c r="ULP387" s="249"/>
      <c r="ULQ387" s="249"/>
      <c r="ULR387" s="249"/>
      <c r="ULS387" s="249"/>
      <c r="ULT387" s="249"/>
      <c r="ULU387" s="249"/>
      <c r="ULV387" s="249"/>
      <c r="ULW387" s="249"/>
      <c r="ULX387" s="249"/>
      <c r="ULY387" s="249"/>
      <c r="ULZ387" s="249"/>
      <c r="UMA387" s="249"/>
      <c r="UMB387" s="249"/>
      <c r="UMC387" s="249"/>
      <c r="UMD387" s="249"/>
      <c r="UME387" s="249"/>
      <c r="UMF387" s="249"/>
      <c r="UMG387" s="249"/>
      <c r="UMH387" s="249"/>
      <c r="UMI387" s="249"/>
      <c r="UMJ387" s="249"/>
      <c r="UMK387" s="249"/>
      <c r="UML387" s="249"/>
      <c r="UMM387" s="249"/>
      <c r="UMN387" s="249"/>
      <c r="UMO387" s="249"/>
      <c r="UMP387" s="249"/>
      <c r="UMQ387" s="249"/>
      <c r="UMR387" s="249"/>
      <c r="UMS387" s="249"/>
      <c r="UMT387" s="249"/>
      <c r="UMU387" s="249"/>
      <c r="UMV387" s="249"/>
      <c r="UMW387" s="249"/>
      <c r="UMX387" s="249"/>
      <c r="UMY387" s="249"/>
      <c r="UMZ387" s="249"/>
      <c r="UNA387" s="249"/>
      <c r="UNB387" s="249"/>
      <c r="UNC387" s="249"/>
      <c r="UND387" s="249"/>
      <c r="UNE387" s="249"/>
      <c r="UNF387" s="249"/>
      <c r="UNG387" s="249"/>
      <c r="UNH387" s="249"/>
      <c r="UNI387" s="249"/>
      <c r="UNJ387" s="249"/>
      <c r="UNK387" s="249"/>
      <c r="UNL387" s="249"/>
      <c r="UNM387" s="249"/>
      <c r="UNN387" s="249"/>
      <c r="UNO387" s="249"/>
      <c r="UNP387" s="249"/>
      <c r="UNQ387" s="249"/>
      <c r="UNR387" s="249"/>
      <c r="UNS387" s="249"/>
      <c r="UNT387" s="249"/>
      <c r="UNU387" s="249"/>
      <c r="UNV387" s="249"/>
      <c r="UNW387" s="249"/>
      <c r="UNX387" s="249"/>
      <c r="UNY387" s="249"/>
      <c r="UNZ387" s="249"/>
      <c r="UOA387" s="249"/>
      <c r="UOB387" s="249"/>
      <c r="UOC387" s="249"/>
      <c r="UOD387" s="249"/>
      <c r="UOE387" s="249"/>
      <c r="UOF387" s="249"/>
      <c r="UOG387" s="249"/>
      <c r="UOH387" s="249"/>
      <c r="UOI387" s="249"/>
      <c r="UOJ387" s="249"/>
      <c r="UOK387" s="249"/>
      <c r="UOL387" s="249"/>
      <c r="UOM387" s="249"/>
      <c r="UON387" s="249"/>
      <c r="UOO387" s="249"/>
      <c r="UOP387" s="249"/>
      <c r="UOQ387" s="249"/>
      <c r="UOR387" s="249"/>
      <c r="UOS387" s="249"/>
      <c r="UOT387" s="249"/>
      <c r="UOU387" s="249"/>
      <c r="UOV387" s="249"/>
      <c r="UOW387" s="249"/>
      <c r="UOX387" s="249"/>
      <c r="UOY387" s="249"/>
      <c r="UOZ387" s="249"/>
      <c r="UPA387" s="249"/>
      <c r="UPB387" s="249"/>
      <c r="UPC387" s="249"/>
      <c r="UPD387" s="249"/>
      <c r="UPE387" s="249"/>
      <c r="UPF387" s="249"/>
      <c r="UPG387" s="249"/>
      <c r="UPH387" s="249"/>
      <c r="UPI387" s="249"/>
      <c r="UPJ387" s="249"/>
      <c r="UPK387" s="249"/>
      <c r="UPL387" s="249"/>
      <c r="UPM387" s="249"/>
      <c r="UPN387" s="249"/>
      <c r="UPO387" s="249"/>
      <c r="UPP387" s="249"/>
      <c r="UPQ387" s="249"/>
      <c r="UPR387" s="249"/>
      <c r="UPS387" s="249"/>
      <c r="UPT387" s="249"/>
      <c r="UPU387" s="249"/>
      <c r="UPV387" s="249"/>
      <c r="UPW387" s="249"/>
      <c r="UPX387" s="249"/>
      <c r="UPY387" s="249"/>
      <c r="UPZ387" s="249"/>
      <c r="UQA387" s="249"/>
      <c r="UQB387" s="249"/>
      <c r="UQC387" s="249"/>
      <c r="UQD387" s="249"/>
      <c r="UQE387" s="249"/>
      <c r="UQF387" s="249"/>
      <c r="UQG387" s="249"/>
      <c r="UQH387" s="249"/>
      <c r="UQI387" s="249"/>
      <c r="UQJ387" s="249"/>
      <c r="UQK387" s="249"/>
      <c r="UQL387" s="249"/>
      <c r="UQM387" s="249"/>
      <c r="UQN387" s="249"/>
      <c r="UQO387" s="249"/>
      <c r="UQP387" s="249"/>
      <c r="UQQ387" s="249"/>
      <c r="UQR387" s="249"/>
      <c r="UQS387" s="249"/>
      <c r="UQT387" s="249"/>
      <c r="UQU387" s="249"/>
      <c r="UQV387" s="249"/>
      <c r="UQW387" s="249"/>
      <c r="UQX387" s="249"/>
      <c r="UQY387" s="249"/>
      <c r="UQZ387" s="249"/>
      <c r="URA387" s="249"/>
      <c r="URB387" s="249"/>
      <c r="URC387" s="249"/>
      <c r="URD387" s="249"/>
      <c r="URE387" s="249"/>
      <c r="URF387" s="249"/>
      <c r="URG387" s="249"/>
      <c r="URH387" s="249"/>
      <c r="URI387" s="249"/>
      <c r="URJ387" s="249"/>
      <c r="URK387" s="249"/>
      <c r="URL387" s="249"/>
      <c r="URM387" s="249"/>
      <c r="URN387" s="249"/>
      <c r="URO387" s="249"/>
      <c r="URP387" s="249"/>
      <c r="URQ387" s="249"/>
      <c r="URR387" s="249"/>
      <c r="URS387" s="249"/>
      <c r="URT387" s="249"/>
      <c r="URU387" s="249"/>
      <c r="URV387" s="249"/>
      <c r="URW387" s="249"/>
      <c r="URX387" s="249"/>
      <c r="URY387" s="249"/>
      <c r="URZ387" s="249"/>
      <c r="USA387" s="249"/>
      <c r="USB387" s="249"/>
      <c r="USC387" s="249"/>
      <c r="USD387" s="249"/>
      <c r="USE387" s="249"/>
      <c r="USF387" s="249"/>
      <c r="USG387" s="249"/>
      <c r="USH387" s="249"/>
      <c r="USI387" s="249"/>
      <c r="USJ387" s="249"/>
      <c r="USK387" s="249"/>
      <c r="USL387" s="249"/>
      <c r="USM387" s="249"/>
      <c r="USN387" s="249"/>
      <c r="USO387" s="249"/>
      <c r="USP387" s="249"/>
      <c r="USQ387" s="249"/>
      <c r="USR387" s="249"/>
      <c r="USS387" s="249"/>
      <c r="UST387" s="249"/>
      <c r="USU387" s="249"/>
      <c r="USV387" s="249"/>
      <c r="USW387" s="249"/>
      <c r="USX387" s="249"/>
      <c r="USY387" s="249"/>
      <c r="USZ387" s="249"/>
      <c r="UTA387" s="249"/>
      <c r="UTB387" s="249"/>
      <c r="UTC387" s="249"/>
      <c r="UTD387" s="249"/>
      <c r="UTE387" s="249"/>
      <c r="UTF387" s="249"/>
      <c r="UTG387" s="249"/>
      <c r="UTH387" s="249"/>
      <c r="UTI387" s="249"/>
      <c r="UTJ387" s="249"/>
      <c r="UTK387" s="249"/>
      <c r="UTL387" s="249"/>
      <c r="UTM387" s="249"/>
      <c r="UTN387" s="249"/>
      <c r="UTO387" s="249"/>
      <c r="UTP387" s="249"/>
      <c r="UTQ387" s="249"/>
      <c r="UTR387" s="249"/>
      <c r="UTS387" s="249"/>
      <c r="UTT387" s="249"/>
      <c r="UTU387" s="249"/>
      <c r="UTV387" s="249"/>
      <c r="UTW387" s="249"/>
      <c r="UTX387" s="249"/>
      <c r="UTY387" s="249"/>
      <c r="UTZ387" s="249"/>
      <c r="UUA387" s="249"/>
      <c r="UUB387" s="249"/>
      <c r="UUC387" s="249"/>
      <c r="UUD387" s="249"/>
      <c r="UUE387" s="249"/>
      <c r="UUF387" s="249"/>
      <c r="UUG387" s="249"/>
      <c r="UUH387" s="249"/>
      <c r="UUI387" s="249"/>
      <c r="UUJ387" s="249"/>
      <c r="UUK387" s="249"/>
      <c r="UUL387" s="249"/>
      <c r="UUM387" s="249"/>
      <c r="UUN387" s="249"/>
      <c r="UUO387" s="249"/>
      <c r="UUP387" s="249"/>
      <c r="UUQ387" s="249"/>
      <c r="UUR387" s="249"/>
      <c r="UUS387" s="249"/>
      <c r="UUT387" s="249"/>
      <c r="UUU387" s="249"/>
      <c r="UUV387" s="249"/>
      <c r="UUW387" s="249"/>
      <c r="UUX387" s="249"/>
      <c r="UUY387" s="249"/>
      <c r="UUZ387" s="249"/>
      <c r="UVA387" s="249"/>
      <c r="UVB387" s="249"/>
      <c r="UVC387" s="249"/>
      <c r="UVD387" s="249"/>
      <c r="UVE387" s="249"/>
      <c r="UVF387" s="249"/>
      <c r="UVG387" s="249"/>
      <c r="UVH387" s="249"/>
      <c r="UVI387" s="249"/>
      <c r="UVJ387" s="249"/>
      <c r="UVK387" s="249"/>
      <c r="UVL387" s="249"/>
      <c r="UVM387" s="249"/>
      <c r="UVN387" s="249"/>
      <c r="UVO387" s="249"/>
      <c r="UVP387" s="249"/>
      <c r="UVQ387" s="249"/>
      <c r="UVR387" s="249"/>
      <c r="UVS387" s="249"/>
      <c r="UVT387" s="249"/>
      <c r="UVU387" s="249"/>
      <c r="UVV387" s="249"/>
      <c r="UVW387" s="249"/>
      <c r="UVX387" s="249"/>
      <c r="UVY387" s="249"/>
      <c r="UVZ387" s="249"/>
      <c r="UWA387" s="249"/>
      <c r="UWB387" s="249"/>
      <c r="UWC387" s="249"/>
      <c r="UWD387" s="249"/>
      <c r="UWE387" s="249"/>
      <c r="UWF387" s="249"/>
      <c r="UWG387" s="249"/>
      <c r="UWH387" s="249"/>
      <c r="UWI387" s="249"/>
      <c r="UWJ387" s="249"/>
      <c r="UWK387" s="249"/>
      <c r="UWL387" s="249"/>
      <c r="UWM387" s="249"/>
      <c r="UWN387" s="249"/>
      <c r="UWO387" s="249"/>
      <c r="UWP387" s="249"/>
      <c r="UWQ387" s="249"/>
      <c r="UWR387" s="249"/>
      <c r="UWS387" s="249"/>
      <c r="UWT387" s="249"/>
      <c r="UWU387" s="249"/>
      <c r="UWV387" s="249"/>
      <c r="UWW387" s="249"/>
      <c r="UWX387" s="249"/>
      <c r="UWY387" s="249"/>
      <c r="UWZ387" s="249"/>
      <c r="UXA387" s="249"/>
      <c r="UXB387" s="249"/>
      <c r="UXC387" s="249"/>
      <c r="UXD387" s="249"/>
      <c r="UXE387" s="249"/>
      <c r="UXF387" s="249"/>
      <c r="UXG387" s="249"/>
      <c r="UXH387" s="249"/>
      <c r="UXI387" s="249"/>
      <c r="UXJ387" s="249"/>
      <c r="UXK387" s="249"/>
      <c r="UXL387" s="249"/>
      <c r="UXM387" s="249"/>
      <c r="UXN387" s="249"/>
      <c r="UXO387" s="249"/>
      <c r="UXP387" s="249"/>
      <c r="UXQ387" s="249"/>
      <c r="UXR387" s="249"/>
      <c r="UXS387" s="249"/>
      <c r="UXT387" s="249"/>
      <c r="UXU387" s="249"/>
      <c r="UXV387" s="249"/>
      <c r="UXW387" s="249"/>
      <c r="UXX387" s="249"/>
      <c r="UXY387" s="249"/>
      <c r="UXZ387" s="249"/>
      <c r="UYA387" s="249"/>
      <c r="UYB387" s="249"/>
      <c r="UYC387" s="249"/>
      <c r="UYD387" s="249"/>
      <c r="UYE387" s="249"/>
      <c r="UYF387" s="249"/>
      <c r="UYG387" s="249"/>
      <c r="UYH387" s="249"/>
      <c r="UYI387" s="249"/>
      <c r="UYJ387" s="249"/>
      <c r="UYK387" s="249"/>
      <c r="UYL387" s="249"/>
      <c r="UYM387" s="249"/>
      <c r="UYN387" s="249"/>
      <c r="UYO387" s="249"/>
      <c r="UYP387" s="249"/>
      <c r="UYQ387" s="249"/>
      <c r="UYR387" s="249"/>
      <c r="UYS387" s="249"/>
      <c r="UYT387" s="249"/>
      <c r="UYU387" s="249"/>
      <c r="UYV387" s="249"/>
      <c r="UYW387" s="249"/>
      <c r="UYX387" s="249"/>
      <c r="UYY387" s="249"/>
      <c r="UYZ387" s="249"/>
      <c r="UZA387" s="249"/>
      <c r="UZB387" s="249"/>
      <c r="UZC387" s="249"/>
      <c r="UZD387" s="249"/>
      <c r="UZE387" s="249"/>
      <c r="UZF387" s="249"/>
      <c r="UZG387" s="249"/>
      <c r="UZH387" s="249"/>
      <c r="UZI387" s="249"/>
      <c r="UZJ387" s="249"/>
      <c r="UZK387" s="249"/>
      <c r="UZL387" s="249"/>
      <c r="UZM387" s="249"/>
      <c r="UZN387" s="249"/>
      <c r="UZO387" s="249"/>
      <c r="UZP387" s="249"/>
      <c r="UZQ387" s="249"/>
      <c r="UZR387" s="249"/>
      <c r="UZS387" s="249"/>
      <c r="UZT387" s="249"/>
      <c r="UZU387" s="249"/>
      <c r="UZV387" s="249"/>
      <c r="UZW387" s="249"/>
      <c r="UZX387" s="249"/>
      <c r="UZY387" s="249"/>
      <c r="UZZ387" s="249"/>
      <c r="VAA387" s="249"/>
      <c r="VAB387" s="249"/>
      <c r="VAC387" s="249"/>
      <c r="VAD387" s="249"/>
      <c r="VAE387" s="249"/>
      <c r="VAF387" s="249"/>
      <c r="VAG387" s="249"/>
      <c r="VAH387" s="249"/>
      <c r="VAI387" s="249"/>
      <c r="VAJ387" s="249"/>
      <c r="VAK387" s="249"/>
      <c r="VAL387" s="249"/>
      <c r="VAM387" s="249"/>
      <c r="VAN387" s="249"/>
      <c r="VAO387" s="249"/>
      <c r="VAP387" s="249"/>
      <c r="VAQ387" s="249"/>
      <c r="VAR387" s="249"/>
      <c r="VAS387" s="249"/>
      <c r="VAT387" s="249"/>
      <c r="VAU387" s="249"/>
      <c r="VAV387" s="249"/>
      <c r="VAW387" s="249"/>
      <c r="VAX387" s="249"/>
      <c r="VAY387" s="249"/>
      <c r="VAZ387" s="249"/>
      <c r="VBA387" s="249"/>
      <c r="VBB387" s="249"/>
      <c r="VBC387" s="249"/>
      <c r="VBD387" s="249"/>
      <c r="VBE387" s="249"/>
      <c r="VBF387" s="249"/>
      <c r="VBG387" s="249"/>
      <c r="VBH387" s="249"/>
      <c r="VBI387" s="249"/>
      <c r="VBJ387" s="249"/>
      <c r="VBK387" s="249"/>
      <c r="VBL387" s="249"/>
      <c r="VBM387" s="249"/>
      <c r="VBN387" s="249"/>
      <c r="VBO387" s="249"/>
      <c r="VBP387" s="249"/>
      <c r="VBQ387" s="249"/>
      <c r="VBR387" s="249"/>
      <c r="VBS387" s="249"/>
      <c r="VBT387" s="249"/>
      <c r="VBU387" s="249"/>
      <c r="VBV387" s="249"/>
      <c r="VBW387" s="249"/>
      <c r="VBX387" s="249"/>
      <c r="VBY387" s="249"/>
      <c r="VBZ387" s="249"/>
      <c r="VCA387" s="249"/>
      <c r="VCB387" s="249"/>
      <c r="VCC387" s="249"/>
      <c r="VCD387" s="249"/>
      <c r="VCE387" s="249"/>
      <c r="VCF387" s="249"/>
      <c r="VCG387" s="249"/>
      <c r="VCH387" s="249"/>
      <c r="VCI387" s="249"/>
      <c r="VCJ387" s="249"/>
      <c r="VCK387" s="249"/>
      <c r="VCL387" s="249"/>
      <c r="VCM387" s="249"/>
      <c r="VCN387" s="249"/>
      <c r="VCO387" s="249"/>
      <c r="VCP387" s="249"/>
      <c r="VCQ387" s="249"/>
      <c r="VCR387" s="249"/>
      <c r="VCS387" s="249"/>
      <c r="VCT387" s="249"/>
      <c r="VCU387" s="249"/>
      <c r="VCV387" s="249"/>
      <c r="VCW387" s="249"/>
      <c r="VCX387" s="249"/>
      <c r="VCY387" s="249"/>
      <c r="VCZ387" s="249"/>
      <c r="VDA387" s="249"/>
      <c r="VDB387" s="249"/>
      <c r="VDC387" s="249"/>
      <c r="VDD387" s="249"/>
      <c r="VDE387" s="249"/>
      <c r="VDF387" s="249"/>
      <c r="VDG387" s="249"/>
      <c r="VDH387" s="249"/>
      <c r="VDI387" s="249"/>
      <c r="VDJ387" s="249"/>
      <c r="VDK387" s="249"/>
      <c r="VDL387" s="249"/>
      <c r="VDM387" s="249"/>
      <c r="VDN387" s="249"/>
      <c r="VDO387" s="249"/>
      <c r="VDP387" s="249"/>
      <c r="VDQ387" s="249"/>
      <c r="VDR387" s="249"/>
      <c r="VDS387" s="249"/>
      <c r="VDT387" s="249"/>
      <c r="VDU387" s="249"/>
      <c r="VDV387" s="249"/>
      <c r="VDW387" s="249"/>
      <c r="VDX387" s="249"/>
      <c r="VDY387" s="249"/>
      <c r="VDZ387" s="249"/>
      <c r="VEA387" s="249"/>
      <c r="VEB387" s="249"/>
      <c r="VEC387" s="249"/>
      <c r="VED387" s="249"/>
      <c r="VEE387" s="249"/>
      <c r="VEF387" s="249"/>
      <c r="VEG387" s="249"/>
      <c r="VEH387" s="249"/>
      <c r="VEI387" s="249"/>
      <c r="VEJ387" s="249"/>
      <c r="VEK387" s="249"/>
      <c r="VEL387" s="249"/>
      <c r="VEM387" s="249"/>
      <c r="VEN387" s="249"/>
      <c r="VEO387" s="249"/>
      <c r="VEP387" s="249"/>
      <c r="VEQ387" s="249"/>
      <c r="VER387" s="249"/>
      <c r="VES387" s="249"/>
      <c r="VET387" s="249"/>
      <c r="VEU387" s="249"/>
      <c r="VEV387" s="249"/>
      <c r="VEW387" s="249"/>
      <c r="VEX387" s="249"/>
      <c r="VEY387" s="249"/>
      <c r="VEZ387" s="249"/>
      <c r="VFA387" s="249"/>
      <c r="VFB387" s="249"/>
      <c r="VFC387" s="249"/>
      <c r="VFD387" s="249"/>
      <c r="VFE387" s="249"/>
      <c r="VFF387" s="249"/>
      <c r="VFG387" s="249"/>
      <c r="VFH387" s="249"/>
      <c r="VFI387" s="249"/>
      <c r="VFJ387" s="249"/>
      <c r="VFK387" s="249"/>
      <c r="VFL387" s="249"/>
      <c r="VFM387" s="249"/>
      <c r="VFN387" s="249"/>
      <c r="VFO387" s="249"/>
      <c r="VFP387" s="249"/>
      <c r="VFQ387" s="249"/>
      <c r="VFR387" s="249"/>
      <c r="VFS387" s="249"/>
      <c r="VFT387" s="249"/>
      <c r="VFU387" s="249"/>
      <c r="VFV387" s="249"/>
      <c r="VFW387" s="249"/>
      <c r="VFX387" s="249"/>
      <c r="VFY387" s="249"/>
      <c r="VFZ387" s="249"/>
      <c r="VGA387" s="249"/>
      <c r="VGB387" s="249"/>
      <c r="VGC387" s="249"/>
      <c r="VGD387" s="249"/>
      <c r="VGE387" s="249"/>
      <c r="VGF387" s="249"/>
      <c r="VGG387" s="249"/>
      <c r="VGH387" s="249"/>
      <c r="VGI387" s="249"/>
      <c r="VGJ387" s="249"/>
      <c r="VGK387" s="249"/>
      <c r="VGL387" s="249"/>
      <c r="VGM387" s="249"/>
      <c r="VGN387" s="249"/>
      <c r="VGO387" s="249"/>
      <c r="VGP387" s="249"/>
      <c r="VGQ387" s="249"/>
      <c r="VGR387" s="249"/>
      <c r="VGS387" s="249"/>
      <c r="VGT387" s="249"/>
      <c r="VGU387" s="249"/>
      <c r="VGV387" s="249"/>
      <c r="VGW387" s="249"/>
      <c r="VGX387" s="249"/>
      <c r="VGY387" s="249"/>
      <c r="VGZ387" s="249"/>
      <c r="VHA387" s="249"/>
      <c r="VHB387" s="249"/>
      <c r="VHC387" s="249"/>
      <c r="VHD387" s="249"/>
      <c r="VHE387" s="249"/>
      <c r="VHF387" s="249"/>
      <c r="VHG387" s="249"/>
      <c r="VHH387" s="249"/>
      <c r="VHI387" s="249"/>
      <c r="VHJ387" s="249"/>
      <c r="VHK387" s="249"/>
      <c r="VHL387" s="249"/>
      <c r="VHM387" s="249"/>
      <c r="VHN387" s="249"/>
      <c r="VHO387" s="249"/>
      <c r="VHP387" s="249"/>
      <c r="VHQ387" s="249"/>
      <c r="VHR387" s="249"/>
      <c r="VHS387" s="249"/>
      <c r="VHT387" s="249"/>
      <c r="VHU387" s="249"/>
      <c r="VHV387" s="249"/>
      <c r="VHW387" s="249"/>
      <c r="VHX387" s="249"/>
      <c r="VHY387" s="249"/>
      <c r="VHZ387" s="249"/>
      <c r="VIA387" s="249"/>
      <c r="VIB387" s="249"/>
      <c r="VIC387" s="249"/>
      <c r="VID387" s="249"/>
      <c r="VIE387" s="249"/>
      <c r="VIF387" s="249"/>
      <c r="VIG387" s="249"/>
      <c r="VIH387" s="249"/>
      <c r="VII387" s="249"/>
      <c r="VIJ387" s="249"/>
      <c r="VIK387" s="249"/>
      <c r="VIL387" s="249"/>
      <c r="VIM387" s="249"/>
      <c r="VIN387" s="249"/>
      <c r="VIO387" s="249"/>
      <c r="VIP387" s="249"/>
      <c r="VIQ387" s="249"/>
      <c r="VIR387" s="249"/>
      <c r="VIS387" s="249"/>
      <c r="VIT387" s="249"/>
      <c r="VIU387" s="249"/>
      <c r="VIV387" s="249"/>
      <c r="VIW387" s="249"/>
      <c r="VIX387" s="249"/>
      <c r="VIY387" s="249"/>
      <c r="VIZ387" s="249"/>
      <c r="VJA387" s="249"/>
      <c r="VJB387" s="249"/>
      <c r="VJC387" s="249"/>
      <c r="VJD387" s="249"/>
      <c r="VJE387" s="249"/>
      <c r="VJF387" s="249"/>
      <c r="VJG387" s="249"/>
      <c r="VJH387" s="249"/>
      <c r="VJI387" s="249"/>
      <c r="VJJ387" s="249"/>
      <c r="VJK387" s="249"/>
      <c r="VJL387" s="249"/>
      <c r="VJM387" s="249"/>
      <c r="VJN387" s="249"/>
      <c r="VJO387" s="249"/>
      <c r="VJP387" s="249"/>
      <c r="VJQ387" s="249"/>
      <c r="VJR387" s="249"/>
      <c r="VJS387" s="249"/>
      <c r="VJT387" s="249"/>
      <c r="VJU387" s="249"/>
      <c r="VJV387" s="249"/>
      <c r="VJW387" s="249"/>
      <c r="VJX387" s="249"/>
      <c r="VJY387" s="249"/>
      <c r="VJZ387" s="249"/>
      <c r="VKA387" s="249"/>
      <c r="VKB387" s="249"/>
      <c r="VKC387" s="249"/>
      <c r="VKD387" s="249"/>
      <c r="VKE387" s="249"/>
      <c r="VKF387" s="249"/>
      <c r="VKG387" s="249"/>
      <c r="VKH387" s="249"/>
      <c r="VKI387" s="249"/>
      <c r="VKJ387" s="249"/>
      <c r="VKK387" s="249"/>
      <c r="VKL387" s="249"/>
      <c r="VKM387" s="249"/>
      <c r="VKN387" s="249"/>
      <c r="VKO387" s="249"/>
      <c r="VKP387" s="249"/>
      <c r="VKQ387" s="249"/>
      <c r="VKR387" s="249"/>
      <c r="VKS387" s="249"/>
      <c r="VKT387" s="249"/>
      <c r="VKU387" s="249"/>
      <c r="VKV387" s="249"/>
      <c r="VKW387" s="249"/>
      <c r="VKX387" s="249"/>
      <c r="VKY387" s="249"/>
      <c r="VKZ387" s="249"/>
      <c r="VLA387" s="249"/>
      <c r="VLB387" s="249"/>
      <c r="VLC387" s="249"/>
      <c r="VLD387" s="249"/>
      <c r="VLE387" s="249"/>
      <c r="VLF387" s="249"/>
      <c r="VLG387" s="249"/>
      <c r="VLH387" s="249"/>
      <c r="VLI387" s="249"/>
      <c r="VLJ387" s="249"/>
      <c r="VLK387" s="249"/>
      <c r="VLL387" s="249"/>
      <c r="VLM387" s="249"/>
      <c r="VLN387" s="249"/>
      <c r="VLO387" s="249"/>
      <c r="VLP387" s="249"/>
      <c r="VLQ387" s="249"/>
      <c r="VLR387" s="249"/>
      <c r="VLS387" s="249"/>
      <c r="VLT387" s="249"/>
      <c r="VLU387" s="249"/>
      <c r="VLV387" s="249"/>
      <c r="VLW387" s="249"/>
      <c r="VLX387" s="249"/>
      <c r="VLY387" s="249"/>
      <c r="VLZ387" s="249"/>
      <c r="VMA387" s="249"/>
      <c r="VMB387" s="249"/>
      <c r="VMC387" s="249"/>
      <c r="VMD387" s="249"/>
      <c r="VME387" s="249"/>
      <c r="VMF387" s="249"/>
      <c r="VMG387" s="249"/>
      <c r="VMH387" s="249"/>
      <c r="VMI387" s="249"/>
      <c r="VMJ387" s="249"/>
      <c r="VMK387" s="249"/>
      <c r="VML387" s="249"/>
      <c r="VMM387" s="249"/>
      <c r="VMN387" s="249"/>
      <c r="VMO387" s="249"/>
      <c r="VMP387" s="249"/>
      <c r="VMQ387" s="249"/>
      <c r="VMR387" s="249"/>
      <c r="VMS387" s="249"/>
      <c r="VMT387" s="249"/>
      <c r="VMU387" s="249"/>
      <c r="VMV387" s="249"/>
      <c r="VMW387" s="249"/>
      <c r="VMX387" s="249"/>
      <c r="VMY387" s="249"/>
      <c r="VMZ387" s="249"/>
      <c r="VNA387" s="249"/>
      <c r="VNB387" s="249"/>
      <c r="VNC387" s="249"/>
      <c r="VND387" s="249"/>
      <c r="VNE387" s="249"/>
      <c r="VNF387" s="249"/>
      <c r="VNG387" s="249"/>
      <c r="VNH387" s="249"/>
      <c r="VNI387" s="249"/>
      <c r="VNJ387" s="249"/>
      <c r="VNK387" s="249"/>
      <c r="VNL387" s="249"/>
      <c r="VNM387" s="249"/>
      <c r="VNN387" s="249"/>
      <c r="VNO387" s="249"/>
      <c r="VNP387" s="249"/>
      <c r="VNQ387" s="249"/>
      <c r="VNR387" s="249"/>
      <c r="VNS387" s="249"/>
      <c r="VNT387" s="249"/>
      <c r="VNU387" s="249"/>
      <c r="VNV387" s="249"/>
      <c r="VNW387" s="249"/>
      <c r="VNX387" s="249"/>
      <c r="VNY387" s="249"/>
      <c r="VNZ387" s="249"/>
      <c r="VOA387" s="249"/>
      <c r="VOB387" s="249"/>
      <c r="VOC387" s="249"/>
      <c r="VOD387" s="249"/>
      <c r="VOE387" s="249"/>
      <c r="VOF387" s="249"/>
      <c r="VOG387" s="249"/>
      <c r="VOH387" s="249"/>
      <c r="VOI387" s="249"/>
      <c r="VOJ387" s="249"/>
      <c r="VOK387" s="249"/>
      <c r="VOL387" s="249"/>
      <c r="VOM387" s="249"/>
      <c r="VON387" s="249"/>
      <c r="VOO387" s="249"/>
      <c r="VOP387" s="249"/>
      <c r="VOQ387" s="249"/>
      <c r="VOR387" s="249"/>
      <c r="VOS387" s="249"/>
      <c r="VOT387" s="249"/>
      <c r="VOU387" s="249"/>
      <c r="VOV387" s="249"/>
      <c r="VOW387" s="249"/>
      <c r="VOX387" s="249"/>
      <c r="VOY387" s="249"/>
      <c r="VOZ387" s="249"/>
      <c r="VPA387" s="249"/>
      <c r="VPB387" s="249"/>
      <c r="VPC387" s="249"/>
      <c r="VPD387" s="249"/>
      <c r="VPE387" s="249"/>
      <c r="VPF387" s="249"/>
      <c r="VPG387" s="249"/>
      <c r="VPH387" s="249"/>
      <c r="VPI387" s="249"/>
      <c r="VPJ387" s="249"/>
      <c r="VPK387" s="249"/>
      <c r="VPL387" s="249"/>
      <c r="VPM387" s="249"/>
      <c r="VPN387" s="249"/>
      <c r="VPO387" s="249"/>
      <c r="VPP387" s="249"/>
      <c r="VPQ387" s="249"/>
      <c r="VPR387" s="249"/>
      <c r="VPS387" s="249"/>
      <c r="VPT387" s="249"/>
      <c r="VPU387" s="249"/>
      <c r="VPV387" s="249"/>
      <c r="VPW387" s="249"/>
      <c r="VPX387" s="249"/>
      <c r="VPY387" s="249"/>
      <c r="VPZ387" s="249"/>
      <c r="VQA387" s="249"/>
      <c r="VQB387" s="249"/>
      <c r="VQC387" s="249"/>
      <c r="VQD387" s="249"/>
      <c r="VQE387" s="249"/>
      <c r="VQF387" s="249"/>
      <c r="VQG387" s="249"/>
      <c r="VQH387" s="249"/>
      <c r="VQI387" s="249"/>
      <c r="VQJ387" s="249"/>
      <c r="VQK387" s="249"/>
      <c r="VQL387" s="249"/>
      <c r="VQM387" s="249"/>
      <c r="VQN387" s="249"/>
      <c r="VQO387" s="249"/>
      <c r="VQP387" s="249"/>
      <c r="VQQ387" s="249"/>
      <c r="VQR387" s="249"/>
      <c r="VQS387" s="249"/>
      <c r="VQT387" s="249"/>
      <c r="VQU387" s="249"/>
      <c r="VQV387" s="249"/>
      <c r="VQW387" s="249"/>
      <c r="VQX387" s="249"/>
      <c r="VQY387" s="249"/>
      <c r="VQZ387" s="249"/>
      <c r="VRA387" s="249"/>
      <c r="VRB387" s="249"/>
      <c r="VRC387" s="249"/>
      <c r="VRD387" s="249"/>
      <c r="VRE387" s="249"/>
      <c r="VRF387" s="249"/>
      <c r="VRG387" s="249"/>
      <c r="VRH387" s="249"/>
      <c r="VRI387" s="249"/>
      <c r="VRJ387" s="249"/>
      <c r="VRK387" s="249"/>
      <c r="VRL387" s="249"/>
      <c r="VRM387" s="249"/>
      <c r="VRN387" s="249"/>
      <c r="VRO387" s="249"/>
      <c r="VRP387" s="249"/>
      <c r="VRQ387" s="249"/>
      <c r="VRR387" s="249"/>
      <c r="VRS387" s="249"/>
      <c r="VRT387" s="249"/>
      <c r="VRU387" s="249"/>
      <c r="VRV387" s="249"/>
      <c r="VRW387" s="249"/>
      <c r="VRX387" s="249"/>
      <c r="VRY387" s="249"/>
      <c r="VRZ387" s="249"/>
      <c r="VSA387" s="249"/>
      <c r="VSB387" s="249"/>
      <c r="VSC387" s="249"/>
      <c r="VSD387" s="249"/>
      <c r="VSE387" s="249"/>
      <c r="VSF387" s="249"/>
      <c r="VSG387" s="249"/>
      <c r="VSH387" s="249"/>
      <c r="VSI387" s="249"/>
      <c r="VSJ387" s="249"/>
      <c r="VSK387" s="249"/>
      <c r="VSL387" s="249"/>
      <c r="VSM387" s="249"/>
      <c r="VSN387" s="249"/>
      <c r="VSO387" s="249"/>
      <c r="VSP387" s="249"/>
      <c r="VSQ387" s="249"/>
      <c r="VSR387" s="249"/>
      <c r="VSS387" s="249"/>
      <c r="VST387" s="249"/>
      <c r="VSU387" s="249"/>
      <c r="VSV387" s="249"/>
      <c r="VSW387" s="249"/>
      <c r="VSX387" s="249"/>
      <c r="VSY387" s="249"/>
      <c r="VSZ387" s="249"/>
      <c r="VTA387" s="249"/>
      <c r="VTB387" s="249"/>
      <c r="VTC387" s="249"/>
      <c r="VTD387" s="249"/>
      <c r="VTE387" s="249"/>
      <c r="VTF387" s="249"/>
      <c r="VTG387" s="249"/>
      <c r="VTH387" s="249"/>
      <c r="VTI387" s="249"/>
      <c r="VTJ387" s="249"/>
      <c r="VTK387" s="249"/>
      <c r="VTL387" s="249"/>
      <c r="VTM387" s="249"/>
      <c r="VTN387" s="249"/>
      <c r="VTO387" s="249"/>
      <c r="VTP387" s="249"/>
      <c r="VTQ387" s="249"/>
      <c r="VTR387" s="249"/>
      <c r="VTS387" s="249"/>
      <c r="VTT387" s="249"/>
      <c r="VTU387" s="249"/>
      <c r="VTV387" s="249"/>
      <c r="VTW387" s="249"/>
      <c r="VTX387" s="249"/>
      <c r="VTY387" s="249"/>
      <c r="VTZ387" s="249"/>
      <c r="VUA387" s="249"/>
      <c r="VUB387" s="249"/>
      <c r="VUC387" s="249"/>
      <c r="VUD387" s="249"/>
      <c r="VUE387" s="249"/>
      <c r="VUF387" s="249"/>
      <c r="VUG387" s="249"/>
      <c r="VUH387" s="249"/>
      <c r="VUI387" s="249"/>
      <c r="VUJ387" s="249"/>
      <c r="VUK387" s="249"/>
      <c r="VUL387" s="249"/>
      <c r="VUM387" s="249"/>
      <c r="VUN387" s="249"/>
      <c r="VUO387" s="249"/>
      <c r="VUP387" s="249"/>
      <c r="VUQ387" s="249"/>
      <c r="VUR387" s="249"/>
      <c r="VUS387" s="249"/>
      <c r="VUT387" s="249"/>
      <c r="VUU387" s="249"/>
      <c r="VUV387" s="249"/>
      <c r="VUW387" s="249"/>
      <c r="VUX387" s="249"/>
      <c r="VUY387" s="249"/>
      <c r="VUZ387" s="249"/>
      <c r="VVA387" s="249"/>
      <c r="VVB387" s="249"/>
      <c r="VVC387" s="249"/>
      <c r="VVD387" s="249"/>
      <c r="VVE387" s="249"/>
      <c r="VVF387" s="249"/>
      <c r="VVG387" s="249"/>
      <c r="VVH387" s="249"/>
      <c r="VVI387" s="249"/>
      <c r="VVJ387" s="249"/>
      <c r="VVK387" s="249"/>
      <c r="VVL387" s="249"/>
      <c r="VVM387" s="249"/>
      <c r="VVN387" s="249"/>
      <c r="VVO387" s="249"/>
      <c r="VVP387" s="249"/>
      <c r="VVQ387" s="249"/>
      <c r="VVR387" s="249"/>
      <c r="VVS387" s="249"/>
      <c r="VVT387" s="249"/>
      <c r="VVU387" s="249"/>
      <c r="VVV387" s="249"/>
      <c r="VVW387" s="249"/>
      <c r="VVX387" s="249"/>
      <c r="VVY387" s="249"/>
      <c r="VVZ387" s="249"/>
      <c r="VWA387" s="249"/>
      <c r="VWB387" s="249"/>
      <c r="VWC387" s="249"/>
      <c r="VWD387" s="249"/>
      <c r="VWE387" s="249"/>
      <c r="VWF387" s="249"/>
      <c r="VWG387" s="249"/>
      <c r="VWH387" s="249"/>
      <c r="VWI387" s="249"/>
      <c r="VWJ387" s="249"/>
      <c r="VWK387" s="249"/>
      <c r="VWL387" s="249"/>
      <c r="VWM387" s="249"/>
      <c r="VWN387" s="249"/>
      <c r="VWO387" s="249"/>
      <c r="VWP387" s="249"/>
      <c r="VWQ387" s="249"/>
      <c r="VWR387" s="249"/>
      <c r="VWS387" s="249"/>
      <c r="VWT387" s="249"/>
      <c r="VWU387" s="249"/>
      <c r="VWV387" s="249"/>
      <c r="VWW387" s="249"/>
      <c r="VWX387" s="249"/>
      <c r="VWY387" s="249"/>
      <c r="VWZ387" s="249"/>
      <c r="VXA387" s="249"/>
      <c r="VXB387" s="249"/>
      <c r="VXC387" s="249"/>
      <c r="VXD387" s="249"/>
      <c r="VXE387" s="249"/>
      <c r="VXF387" s="249"/>
      <c r="VXG387" s="249"/>
      <c r="VXH387" s="249"/>
      <c r="VXI387" s="249"/>
      <c r="VXJ387" s="249"/>
      <c r="VXK387" s="249"/>
      <c r="VXL387" s="249"/>
      <c r="VXM387" s="249"/>
      <c r="VXN387" s="249"/>
      <c r="VXO387" s="249"/>
      <c r="VXP387" s="249"/>
      <c r="VXQ387" s="249"/>
      <c r="VXR387" s="249"/>
      <c r="VXS387" s="249"/>
      <c r="VXT387" s="249"/>
      <c r="VXU387" s="249"/>
      <c r="VXV387" s="249"/>
      <c r="VXW387" s="249"/>
      <c r="VXX387" s="249"/>
      <c r="VXY387" s="249"/>
      <c r="VXZ387" s="249"/>
      <c r="VYA387" s="249"/>
      <c r="VYB387" s="249"/>
      <c r="VYC387" s="249"/>
      <c r="VYD387" s="249"/>
      <c r="VYE387" s="249"/>
      <c r="VYF387" s="249"/>
      <c r="VYG387" s="249"/>
      <c r="VYH387" s="249"/>
      <c r="VYI387" s="249"/>
      <c r="VYJ387" s="249"/>
      <c r="VYK387" s="249"/>
      <c r="VYL387" s="249"/>
      <c r="VYM387" s="249"/>
      <c r="VYN387" s="249"/>
      <c r="VYO387" s="249"/>
      <c r="VYP387" s="249"/>
      <c r="VYQ387" s="249"/>
      <c r="VYR387" s="249"/>
      <c r="VYS387" s="249"/>
      <c r="VYT387" s="249"/>
      <c r="VYU387" s="249"/>
      <c r="VYV387" s="249"/>
      <c r="VYW387" s="249"/>
      <c r="VYX387" s="249"/>
      <c r="VYY387" s="249"/>
      <c r="VYZ387" s="249"/>
      <c r="VZA387" s="249"/>
      <c r="VZB387" s="249"/>
      <c r="VZC387" s="249"/>
      <c r="VZD387" s="249"/>
      <c r="VZE387" s="249"/>
      <c r="VZF387" s="249"/>
      <c r="VZG387" s="249"/>
      <c r="VZH387" s="249"/>
      <c r="VZI387" s="249"/>
      <c r="VZJ387" s="249"/>
      <c r="VZK387" s="249"/>
      <c r="VZL387" s="249"/>
      <c r="VZM387" s="249"/>
      <c r="VZN387" s="249"/>
      <c r="VZO387" s="249"/>
      <c r="VZP387" s="249"/>
      <c r="VZQ387" s="249"/>
      <c r="VZR387" s="249"/>
      <c r="VZS387" s="249"/>
      <c r="VZT387" s="249"/>
      <c r="VZU387" s="249"/>
      <c r="VZV387" s="249"/>
      <c r="VZW387" s="249"/>
      <c r="VZX387" s="249"/>
      <c r="VZY387" s="249"/>
      <c r="VZZ387" s="249"/>
      <c r="WAA387" s="249"/>
      <c r="WAB387" s="249"/>
      <c r="WAC387" s="249"/>
      <c r="WAD387" s="249"/>
      <c r="WAE387" s="249"/>
      <c r="WAF387" s="249"/>
      <c r="WAG387" s="249"/>
      <c r="WAH387" s="249"/>
      <c r="WAI387" s="249"/>
      <c r="WAJ387" s="249"/>
      <c r="WAK387" s="249"/>
      <c r="WAL387" s="249"/>
      <c r="WAM387" s="249"/>
      <c r="WAN387" s="249"/>
      <c r="WAO387" s="249"/>
      <c r="WAP387" s="249"/>
      <c r="WAQ387" s="249"/>
      <c r="WAR387" s="249"/>
      <c r="WAS387" s="249"/>
      <c r="WAT387" s="249"/>
      <c r="WAU387" s="249"/>
      <c r="WAV387" s="249"/>
      <c r="WAW387" s="249"/>
      <c r="WAX387" s="249"/>
      <c r="WAY387" s="249"/>
      <c r="WAZ387" s="249"/>
      <c r="WBA387" s="249"/>
      <c r="WBB387" s="249"/>
      <c r="WBC387" s="249"/>
      <c r="WBD387" s="249"/>
      <c r="WBE387" s="249"/>
      <c r="WBF387" s="249"/>
      <c r="WBG387" s="249"/>
      <c r="WBH387" s="249"/>
      <c r="WBI387" s="249"/>
      <c r="WBJ387" s="249"/>
      <c r="WBK387" s="249"/>
      <c r="WBL387" s="249"/>
      <c r="WBM387" s="249"/>
      <c r="WBN387" s="249"/>
      <c r="WBO387" s="249"/>
      <c r="WBP387" s="249"/>
      <c r="WBQ387" s="249"/>
      <c r="WBR387" s="249"/>
      <c r="WBS387" s="249"/>
      <c r="WBT387" s="249"/>
      <c r="WBU387" s="249"/>
      <c r="WBV387" s="249"/>
      <c r="WBW387" s="249"/>
      <c r="WBX387" s="249"/>
      <c r="WBY387" s="249"/>
      <c r="WBZ387" s="249"/>
      <c r="WCA387" s="249"/>
      <c r="WCB387" s="249"/>
      <c r="WCC387" s="249"/>
      <c r="WCD387" s="249"/>
      <c r="WCE387" s="249"/>
      <c r="WCF387" s="249"/>
      <c r="WCG387" s="249"/>
      <c r="WCH387" s="249"/>
      <c r="WCI387" s="249"/>
      <c r="WCJ387" s="249"/>
      <c r="WCK387" s="249"/>
      <c r="WCL387" s="249"/>
      <c r="WCM387" s="249"/>
      <c r="WCN387" s="249"/>
      <c r="WCO387" s="249"/>
      <c r="WCP387" s="249"/>
      <c r="WCQ387" s="249"/>
      <c r="WCR387" s="249"/>
      <c r="WCS387" s="249"/>
      <c r="WCT387" s="249"/>
      <c r="WCU387" s="249"/>
      <c r="WCV387" s="249"/>
      <c r="WCW387" s="249"/>
      <c r="WCX387" s="249"/>
      <c r="WCY387" s="249"/>
      <c r="WCZ387" s="249"/>
      <c r="WDA387" s="249"/>
      <c r="WDB387" s="249"/>
      <c r="WDC387" s="249"/>
      <c r="WDD387" s="249"/>
      <c r="WDE387" s="249"/>
      <c r="WDF387" s="249"/>
      <c r="WDG387" s="249"/>
      <c r="WDH387" s="249"/>
      <c r="WDI387" s="249"/>
      <c r="WDJ387" s="249"/>
      <c r="WDK387" s="249"/>
      <c r="WDL387" s="249"/>
      <c r="WDM387" s="249"/>
      <c r="WDN387" s="249"/>
      <c r="WDO387" s="249"/>
      <c r="WDP387" s="249"/>
      <c r="WDQ387" s="249"/>
      <c r="WDR387" s="249"/>
      <c r="WDS387" s="249"/>
      <c r="WDT387" s="249"/>
      <c r="WDU387" s="249"/>
      <c r="WDV387" s="249"/>
      <c r="WDW387" s="249"/>
      <c r="WDX387" s="249"/>
      <c r="WDY387" s="249"/>
      <c r="WDZ387" s="249"/>
      <c r="WEA387" s="249"/>
      <c r="WEB387" s="249"/>
      <c r="WEC387" s="249"/>
      <c r="WED387" s="249"/>
      <c r="WEE387" s="249"/>
      <c r="WEF387" s="249"/>
      <c r="WEG387" s="249"/>
      <c r="WEH387" s="249"/>
      <c r="WEI387" s="249"/>
      <c r="WEJ387" s="249"/>
      <c r="WEK387" s="249"/>
      <c r="WEL387" s="249"/>
      <c r="WEM387" s="249"/>
      <c r="WEN387" s="249"/>
      <c r="WEO387" s="249"/>
      <c r="WEP387" s="249"/>
      <c r="WEQ387" s="249"/>
      <c r="WER387" s="249"/>
      <c r="WES387" s="249"/>
      <c r="WET387" s="249"/>
      <c r="WEU387" s="249"/>
      <c r="WEV387" s="249"/>
      <c r="WEW387" s="249"/>
      <c r="WEX387" s="249"/>
      <c r="WEY387" s="249"/>
      <c r="WEZ387" s="249"/>
      <c r="WFA387" s="249"/>
      <c r="WFB387" s="249"/>
      <c r="WFC387" s="249"/>
      <c r="WFD387" s="249"/>
      <c r="WFE387" s="249"/>
      <c r="WFF387" s="249"/>
      <c r="WFG387" s="249"/>
      <c r="WFH387" s="249"/>
      <c r="WFI387" s="249"/>
      <c r="WFJ387" s="249"/>
      <c r="WFK387" s="249"/>
      <c r="WFL387" s="249"/>
      <c r="WFM387" s="249"/>
      <c r="WFN387" s="249"/>
      <c r="WFO387" s="249"/>
      <c r="WFP387" s="249"/>
      <c r="WFQ387" s="249"/>
      <c r="WFR387" s="249"/>
      <c r="WFS387" s="249"/>
      <c r="WFT387" s="249"/>
      <c r="WFU387" s="249"/>
      <c r="WFV387" s="249"/>
      <c r="WFW387" s="249"/>
      <c r="WFX387" s="249"/>
      <c r="WFY387" s="249"/>
      <c r="WFZ387" s="249"/>
      <c r="WGA387" s="249"/>
      <c r="WGB387" s="249"/>
      <c r="WGC387" s="249"/>
      <c r="WGD387" s="249"/>
      <c r="WGE387" s="249"/>
      <c r="WGF387" s="249"/>
      <c r="WGG387" s="249"/>
      <c r="WGH387" s="249"/>
      <c r="WGI387" s="249"/>
      <c r="WGJ387" s="249"/>
      <c r="WGK387" s="249"/>
      <c r="WGL387" s="249"/>
      <c r="WGM387" s="249"/>
      <c r="WGN387" s="249"/>
      <c r="WGO387" s="249"/>
      <c r="WGP387" s="249"/>
      <c r="WGQ387" s="249"/>
      <c r="WGR387" s="249"/>
      <c r="WGS387" s="249"/>
      <c r="WGT387" s="249"/>
      <c r="WGU387" s="249"/>
      <c r="WGV387" s="249"/>
      <c r="WGW387" s="249"/>
      <c r="WGX387" s="249"/>
      <c r="WGY387" s="249"/>
      <c r="WGZ387" s="249"/>
      <c r="WHA387" s="249"/>
      <c r="WHB387" s="249"/>
      <c r="WHC387" s="249"/>
      <c r="WHD387" s="249"/>
      <c r="WHE387" s="249"/>
      <c r="WHF387" s="249"/>
      <c r="WHG387" s="249"/>
      <c r="WHH387" s="249"/>
      <c r="WHI387" s="249"/>
      <c r="WHJ387" s="249"/>
      <c r="WHK387" s="249"/>
      <c r="WHL387" s="249"/>
      <c r="WHM387" s="249"/>
      <c r="WHN387" s="249"/>
      <c r="WHO387" s="249"/>
      <c r="WHP387" s="249"/>
      <c r="WHQ387" s="249"/>
      <c r="WHR387" s="249"/>
      <c r="WHS387" s="249"/>
      <c r="WHT387" s="249"/>
      <c r="WHU387" s="249"/>
      <c r="WHV387" s="249"/>
      <c r="WHW387" s="249"/>
      <c r="WHX387" s="249"/>
      <c r="WHY387" s="249"/>
      <c r="WHZ387" s="249"/>
      <c r="WIA387" s="249"/>
      <c r="WIB387" s="249"/>
      <c r="WIC387" s="249"/>
      <c r="WID387" s="249"/>
      <c r="WIE387" s="249"/>
      <c r="WIF387" s="249"/>
      <c r="WIG387" s="249"/>
      <c r="WIH387" s="249"/>
      <c r="WII387" s="249"/>
      <c r="WIJ387" s="249"/>
      <c r="WIK387" s="249"/>
      <c r="WIL387" s="249"/>
      <c r="WIM387" s="249"/>
      <c r="WIN387" s="249"/>
      <c r="WIO387" s="249"/>
      <c r="WIP387" s="249"/>
      <c r="WIQ387" s="249"/>
      <c r="WIR387" s="249"/>
      <c r="WIS387" s="249"/>
      <c r="WIT387" s="249"/>
      <c r="WIU387" s="249"/>
      <c r="WIV387" s="249"/>
      <c r="WIW387" s="249"/>
      <c r="WIX387" s="249"/>
      <c r="WIY387" s="249"/>
      <c r="WIZ387" s="249"/>
      <c r="WJA387" s="249"/>
      <c r="WJB387" s="249"/>
      <c r="WJC387" s="249"/>
      <c r="WJD387" s="249"/>
      <c r="WJE387" s="249"/>
      <c r="WJF387" s="249"/>
      <c r="WJG387" s="249"/>
      <c r="WJH387" s="249"/>
      <c r="WJI387" s="249"/>
      <c r="WJJ387" s="249"/>
      <c r="WJK387" s="249"/>
      <c r="WJL387" s="249"/>
      <c r="WJM387" s="249"/>
      <c r="WJN387" s="249"/>
      <c r="WJO387" s="249"/>
      <c r="WJP387" s="249"/>
      <c r="WJQ387" s="249"/>
      <c r="WJR387" s="249"/>
      <c r="WJS387" s="249"/>
      <c r="WJT387" s="249"/>
      <c r="WJU387" s="249"/>
      <c r="WJV387" s="249"/>
      <c r="WJW387" s="249"/>
      <c r="WJX387" s="249"/>
      <c r="WJY387" s="249"/>
      <c r="WJZ387" s="249"/>
      <c r="WKA387" s="249"/>
      <c r="WKB387" s="249"/>
      <c r="WKC387" s="249"/>
      <c r="WKD387" s="249"/>
      <c r="WKE387" s="249"/>
      <c r="WKF387" s="249"/>
      <c r="WKG387" s="249"/>
      <c r="WKH387" s="249"/>
      <c r="WKI387" s="249"/>
      <c r="WKJ387" s="249"/>
      <c r="WKK387" s="249"/>
      <c r="WKL387" s="249"/>
      <c r="WKM387" s="249"/>
      <c r="WKN387" s="249"/>
      <c r="WKO387" s="249"/>
      <c r="WKP387" s="249"/>
      <c r="WKQ387" s="249"/>
      <c r="WKR387" s="249"/>
      <c r="WKS387" s="249"/>
      <c r="WKT387" s="249"/>
      <c r="WKU387" s="249"/>
      <c r="WKV387" s="249"/>
      <c r="WKW387" s="249"/>
      <c r="WKX387" s="249"/>
      <c r="WKY387" s="249"/>
      <c r="WKZ387" s="249"/>
      <c r="WLA387" s="249"/>
      <c r="WLB387" s="249"/>
      <c r="WLC387" s="249"/>
      <c r="WLD387" s="249"/>
      <c r="WLE387" s="249"/>
      <c r="WLF387" s="249"/>
      <c r="WLG387" s="249"/>
      <c r="WLH387" s="249"/>
      <c r="WLI387" s="249"/>
      <c r="WLJ387" s="249"/>
      <c r="WLK387" s="249"/>
      <c r="WLL387" s="249"/>
      <c r="WLM387" s="249"/>
      <c r="WLN387" s="249"/>
      <c r="WLO387" s="249"/>
      <c r="WLP387" s="249"/>
      <c r="WLQ387" s="249"/>
      <c r="WLR387" s="249"/>
      <c r="WLS387" s="249"/>
      <c r="WLT387" s="249"/>
      <c r="WLU387" s="249"/>
      <c r="WLV387" s="249"/>
      <c r="WLW387" s="249"/>
      <c r="WLX387" s="249"/>
      <c r="WLY387" s="249"/>
      <c r="WLZ387" s="249"/>
      <c r="WMA387" s="249"/>
      <c r="WMB387" s="249"/>
      <c r="WMC387" s="249"/>
      <c r="WMD387" s="249"/>
      <c r="WME387" s="249"/>
      <c r="WMF387" s="249"/>
      <c r="WMG387" s="249"/>
      <c r="WMH387" s="249"/>
      <c r="WMI387" s="249"/>
      <c r="WMJ387" s="249"/>
      <c r="WMK387" s="249"/>
      <c r="WML387" s="249"/>
      <c r="WMM387" s="249"/>
      <c r="WMN387" s="249"/>
      <c r="WMO387" s="249"/>
      <c r="WMP387" s="249"/>
      <c r="WMQ387" s="249"/>
      <c r="WMR387" s="249"/>
      <c r="WMS387" s="249"/>
      <c r="WMT387" s="249"/>
      <c r="WMU387" s="249"/>
      <c r="WMV387" s="249"/>
      <c r="WMW387" s="249"/>
      <c r="WMX387" s="249"/>
      <c r="WMY387" s="249"/>
      <c r="WMZ387" s="249"/>
      <c r="WNA387" s="249"/>
      <c r="WNB387" s="249"/>
      <c r="WNC387" s="249"/>
      <c r="WND387" s="249"/>
      <c r="WNE387" s="249"/>
      <c r="WNF387" s="249"/>
      <c r="WNG387" s="249"/>
      <c r="WNH387" s="249"/>
      <c r="WNI387" s="249"/>
      <c r="WNJ387" s="249"/>
      <c r="WNK387" s="249"/>
      <c r="WNL387" s="249"/>
      <c r="WNM387" s="249"/>
      <c r="WNN387" s="249"/>
      <c r="WNO387" s="249"/>
      <c r="WNP387" s="249"/>
      <c r="WNQ387" s="249"/>
      <c r="WNR387" s="249"/>
      <c r="WNS387" s="249"/>
      <c r="WNT387" s="249"/>
      <c r="WNU387" s="249"/>
      <c r="WNV387" s="249"/>
      <c r="WNW387" s="249"/>
      <c r="WNX387" s="249"/>
      <c r="WNY387" s="249"/>
      <c r="WNZ387" s="249"/>
      <c r="WOA387" s="249"/>
      <c r="WOB387" s="249"/>
      <c r="WOC387" s="249"/>
      <c r="WOD387" s="249"/>
      <c r="WOE387" s="249"/>
      <c r="WOF387" s="249"/>
      <c r="WOG387" s="249"/>
      <c r="WOH387" s="249"/>
      <c r="WOI387" s="249"/>
      <c r="WOJ387" s="249"/>
      <c r="WOK387" s="249"/>
      <c r="WOL387" s="249"/>
      <c r="WOM387" s="249"/>
      <c r="WON387" s="249"/>
      <c r="WOO387" s="249"/>
      <c r="WOP387" s="249"/>
      <c r="WOQ387" s="249"/>
      <c r="WOR387" s="249"/>
      <c r="WOS387" s="249"/>
      <c r="WOT387" s="249"/>
      <c r="WOU387" s="249"/>
      <c r="WOV387" s="249"/>
      <c r="WOW387" s="249"/>
      <c r="WOX387" s="249"/>
      <c r="WOY387" s="249"/>
      <c r="WOZ387" s="249"/>
      <c r="WPA387" s="249"/>
      <c r="WPB387" s="249"/>
      <c r="WPC387" s="249"/>
      <c r="WPD387" s="249"/>
      <c r="WPE387" s="249"/>
      <c r="WPF387" s="249"/>
      <c r="WPG387" s="249"/>
      <c r="WPH387" s="249"/>
      <c r="WPI387" s="249"/>
      <c r="WPJ387" s="249"/>
      <c r="WPK387" s="249"/>
      <c r="WPL387" s="249"/>
      <c r="WPM387" s="249"/>
      <c r="WPN387" s="249"/>
      <c r="WPO387" s="249"/>
      <c r="WPP387" s="249"/>
      <c r="WPQ387" s="249"/>
      <c r="WPR387" s="249"/>
      <c r="WPS387" s="249"/>
      <c r="WPT387" s="249"/>
      <c r="WPU387" s="249"/>
      <c r="WPV387" s="249"/>
      <c r="WPW387" s="249"/>
      <c r="WPX387" s="249"/>
      <c r="WPY387" s="249"/>
      <c r="WPZ387" s="249"/>
      <c r="WQA387" s="249"/>
      <c r="WQB387" s="249"/>
      <c r="WQC387" s="249"/>
      <c r="WQD387" s="249"/>
      <c r="WQE387" s="249"/>
      <c r="WQF387" s="249"/>
      <c r="WQG387" s="249"/>
      <c r="WQH387" s="249"/>
      <c r="WQI387" s="249"/>
      <c r="WQJ387" s="249"/>
      <c r="WQK387" s="249"/>
      <c r="WQL387" s="249"/>
      <c r="WQM387" s="249"/>
      <c r="WQN387" s="249"/>
      <c r="WQO387" s="249"/>
      <c r="WQP387" s="249"/>
      <c r="WQQ387" s="249"/>
      <c r="WQR387" s="249"/>
      <c r="WQS387" s="249"/>
      <c r="WQT387" s="249"/>
      <c r="WQU387" s="249"/>
      <c r="WQV387" s="249"/>
      <c r="WQW387" s="249"/>
      <c r="WQX387" s="249"/>
      <c r="WQY387" s="249"/>
      <c r="WQZ387" s="249"/>
      <c r="WRA387" s="249"/>
      <c r="WRB387" s="249"/>
      <c r="WRC387" s="249"/>
      <c r="WRD387" s="249"/>
      <c r="WRE387" s="249"/>
      <c r="WRF387" s="249"/>
      <c r="WRG387" s="249"/>
      <c r="WRH387" s="249"/>
      <c r="WRI387" s="249"/>
      <c r="WRJ387" s="249"/>
      <c r="WRK387" s="249"/>
      <c r="WRL387" s="249"/>
      <c r="WRM387" s="249"/>
      <c r="WRN387" s="249"/>
      <c r="WRO387" s="249"/>
      <c r="WRP387" s="249"/>
      <c r="WRQ387" s="249"/>
      <c r="WRR387" s="249"/>
      <c r="WRS387" s="249"/>
      <c r="WRT387" s="249"/>
      <c r="WRU387" s="249"/>
      <c r="WRV387" s="249"/>
      <c r="WRW387" s="249"/>
      <c r="WRX387" s="249"/>
      <c r="WRY387" s="249"/>
      <c r="WRZ387" s="249"/>
      <c r="WSA387" s="249"/>
      <c r="WSB387" s="249"/>
      <c r="WSC387" s="249"/>
      <c r="WSD387" s="249"/>
      <c r="WSE387" s="249"/>
      <c r="WSF387" s="249"/>
      <c r="WSG387" s="249"/>
      <c r="WSH387" s="249"/>
      <c r="WSI387" s="249"/>
      <c r="WSJ387" s="249"/>
      <c r="WSK387" s="249"/>
      <c r="WSL387" s="249"/>
      <c r="WSM387" s="249"/>
      <c r="WSN387" s="249"/>
      <c r="WSO387" s="249"/>
      <c r="WSP387" s="249"/>
      <c r="WSQ387" s="249"/>
      <c r="WSR387" s="249"/>
      <c r="WSS387" s="249"/>
      <c r="WST387" s="249"/>
      <c r="WSU387" s="249"/>
      <c r="WSV387" s="249"/>
      <c r="WSW387" s="249"/>
      <c r="WSX387" s="249"/>
      <c r="WSY387" s="249"/>
      <c r="WSZ387" s="249"/>
      <c r="WTA387" s="249"/>
      <c r="WTB387" s="249"/>
      <c r="WTC387" s="249"/>
      <c r="WTD387" s="249"/>
      <c r="WTE387" s="249"/>
      <c r="WTF387" s="249"/>
      <c r="WTG387" s="249"/>
      <c r="WTH387" s="249"/>
      <c r="WTI387" s="249"/>
      <c r="WTJ387" s="249"/>
      <c r="WTK387" s="249"/>
      <c r="WTL387" s="249"/>
      <c r="WTM387" s="249"/>
      <c r="WTN387" s="249"/>
      <c r="WTO387" s="249"/>
      <c r="WTP387" s="249"/>
      <c r="WTQ387" s="249"/>
      <c r="WTR387" s="249"/>
      <c r="WTS387" s="249"/>
      <c r="WTT387" s="249"/>
      <c r="WTU387" s="249"/>
      <c r="WTV387" s="249"/>
      <c r="WTW387" s="249"/>
      <c r="WTX387" s="249"/>
      <c r="WTY387" s="249"/>
      <c r="WTZ387" s="249"/>
      <c r="WUA387" s="249"/>
      <c r="WUB387" s="249"/>
      <c r="WUC387" s="249"/>
      <c r="WUD387" s="249"/>
      <c r="WUE387" s="249"/>
      <c r="WUF387" s="249"/>
      <c r="WUG387" s="249"/>
      <c r="WUH387" s="249"/>
      <c r="WUI387" s="249"/>
      <c r="WUJ387" s="249"/>
      <c r="WUK387" s="249"/>
      <c r="WUL387" s="249"/>
      <c r="WUM387" s="249"/>
      <c r="WUN387" s="249"/>
      <c r="WUO387" s="249"/>
      <c r="WUP387" s="249"/>
      <c r="WUQ387" s="249"/>
      <c r="WUR387" s="249"/>
      <c r="WUS387" s="249"/>
      <c r="WUT387" s="249"/>
      <c r="WUU387" s="249"/>
      <c r="WUV387" s="249"/>
      <c r="WUW387" s="249"/>
      <c r="WUX387" s="249"/>
      <c r="WUY387" s="249"/>
      <c r="WUZ387" s="249"/>
      <c r="WVA387" s="249"/>
      <c r="WVB387" s="249"/>
      <c r="WVC387" s="249"/>
      <c r="WVD387" s="249"/>
      <c r="WVE387" s="249"/>
      <c r="WVF387" s="249"/>
      <c r="WVG387" s="249"/>
      <c r="WVH387" s="249"/>
      <c r="WVI387" s="249"/>
      <c r="WVJ387" s="249"/>
      <c r="WVK387" s="249"/>
      <c r="WVL387" s="249"/>
      <c r="WVM387" s="249"/>
      <c r="WVN387" s="249"/>
      <c r="WVO387" s="249"/>
      <c r="WVP387" s="249"/>
      <c r="WVQ387" s="249"/>
      <c r="WVR387" s="249"/>
      <c r="WVS387" s="249"/>
      <c r="WVT387" s="249"/>
      <c r="WVU387" s="249"/>
      <c r="WVV387" s="249"/>
      <c r="WVW387" s="249"/>
      <c r="WVX387" s="249"/>
      <c r="WVY387" s="249"/>
      <c r="WVZ387" s="249"/>
      <c r="WWA387" s="249"/>
      <c r="WWB387" s="249"/>
      <c r="WWC387" s="249"/>
      <c r="WWD387" s="249"/>
      <c r="WWE387" s="249"/>
      <c r="WWF387" s="249"/>
      <c r="WWG387" s="249"/>
      <c r="WWH387" s="249"/>
      <c r="WWI387" s="249"/>
      <c r="WWJ387" s="249"/>
      <c r="WWK387" s="249"/>
      <c r="WWL387" s="249"/>
      <c r="WWM387" s="249"/>
      <c r="WWN387" s="249"/>
      <c r="WWO387" s="249"/>
      <c r="WWP387" s="249"/>
      <c r="WWQ387" s="249"/>
      <c r="WWR387" s="249"/>
      <c r="WWS387" s="249"/>
      <c r="WWT387" s="249"/>
      <c r="WWU387" s="249"/>
      <c r="WWV387" s="249"/>
      <c r="WWW387" s="249"/>
      <c r="WWX387" s="249"/>
      <c r="WWY387" s="249"/>
      <c r="WWZ387" s="249"/>
      <c r="WXA387" s="249"/>
      <c r="WXB387" s="249"/>
      <c r="WXC387" s="249"/>
      <c r="WXD387" s="249"/>
      <c r="WXE387" s="249"/>
      <c r="WXF387" s="249"/>
      <c r="WXG387" s="249"/>
      <c r="WXH387" s="249"/>
      <c r="WXI387" s="249"/>
      <c r="WXJ387" s="249"/>
      <c r="WXK387" s="249"/>
      <c r="WXL387" s="249"/>
      <c r="WXM387" s="249"/>
      <c r="WXN387" s="249"/>
      <c r="WXO387" s="249"/>
      <c r="WXP387" s="249"/>
      <c r="WXQ387" s="249"/>
      <c r="WXR387" s="249"/>
      <c r="WXS387" s="249"/>
      <c r="WXT387" s="249"/>
      <c r="WXU387" s="249"/>
      <c r="WXV387" s="249"/>
      <c r="WXW387" s="249"/>
      <c r="WXX387" s="249"/>
      <c r="WXY387" s="249"/>
      <c r="WXZ387" s="249"/>
      <c r="WYA387" s="249"/>
      <c r="WYB387" s="249"/>
      <c r="WYC387" s="249"/>
      <c r="WYD387" s="249"/>
      <c r="WYE387" s="249"/>
      <c r="WYF387" s="249"/>
      <c r="WYG387" s="249"/>
      <c r="WYH387" s="249"/>
      <c r="WYI387" s="249"/>
      <c r="WYJ387" s="249"/>
      <c r="WYK387" s="249"/>
      <c r="WYL387" s="249"/>
      <c r="WYM387" s="249"/>
      <c r="WYN387" s="249"/>
      <c r="WYO387" s="249"/>
      <c r="WYP387" s="249"/>
      <c r="WYQ387" s="249"/>
      <c r="WYR387" s="249"/>
      <c r="WYS387" s="249"/>
      <c r="WYT387" s="249"/>
      <c r="WYU387" s="249"/>
      <c r="WYV387" s="249"/>
      <c r="WYW387" s="249"/>
      <c r="WYX387" s="249"/>
      <c r="WYY387" s="249"/>
      <c r="WYZ387" s="249"/>
      <c r="WZA387" s="249"/>
      <c r="WZB387" s="249"/>
      <c r="WZC387" s="249"/>
      <c r="WZD387" s="249"/>
      <c r="WZE387" s="249"/>
      <c r="WZF387" s="249"/>
      <c r="WZG387" s="249"/>
      <c r="WZH387" s="249"/>
      <c r="WZI387" s="249"/>
      <c r="WZJ387" s="249"/>
      <c r="WZK387" s="249"/>
      <c r="WZL387" s="249"/>
      <c r="WZM387" s="249"/>
      <c r="WZN387" s="249"/>
      <c r="WZO387" s="249"/>
      <c r="WZP387" s="249"/>
      <c r="WZQ387" s="249"/>
      <c r="WZR387" s="249"/>
      <c r="WZS387" s="249"/>
      <c r="WZT387" s="249"/>
      <c r="WZU387" s="249"/>
      <c r="WZV387" s="249"/>
      <c r="WZW387" s="249"/>
      <c r="WZX387" s="249"/>
      <c r="WZY387" s="249"/>
      <c r="WZZ387" s="249"/>
      <c r="XAA387" s="249"/>
      <c r="XAB387" s="249"/>
      <c r="XAC387" s="249"/>
      <c r="XAD387" s="249"/>
      <c r="XAE387" s="249"/>
      <c r="XAF387" s="249"/>
      <c r="XAG387" s="249"/>
      <c r="XAH387" s="249"/>
      <c r="XAI387" s="249"/>
      <c r="XAJ387" s="249"/>
      <c r="XAK387" s="249"/>
      <c r="XAL387" s="249"/>
      <c r="XAM387" s="249"/>
      <c r="XAN387" s="249"/>
      <c r="XAO387" s="249"/>
      <c r="XAP387" s="249"/>
      <c r="XAQ387" s="249"/>
      <c r="XAR387" s="249"/>
      <c r="XAS387" s="249"/>
      <c r="XAT387" s="249"/>
      <c r="XAU387" s="249"/>
      <c r="XAV387" s="249"/>
      <c r="XAW387" s="249"/>
      <c r="XAX387" s="249"/>
      <c r="XAY387" s="249"/>
      <c r="XAZ387" s="249"/>
      <c r="XBA387" s="249"/>
      <c r="XBB387" s="249"/>
      <c r="XBC387" s="249"/>
      <c r="XBD387" s="249"/>
      <c r="XBE387" s="249"/>
      <c r="XBF387" s="249"/>
      <c r="XBG387" s="249"/>
      <c r="XBH387" s="249"/>
      <c r="XBI387" s="249"/>
      <c r="XBJ387" s="249"/>
      <c r="XBK387" s="249"/>
      <c r="XBL387" s="249"/>
      <c r="XBM387" s="249"/>
      <c r="XBN387" s="249"/>
      <c r="XBO387" s="249"/>
      <c r="XBP387" s="249"/>
      <c r="XBQ387" s="249"/>
      <c r="XBR387" s="249"/>
      <c r="XBS387" s="249"/>
      <c r="XBT387" s="249"/>
      <c r="XBU387" s="249"/>
      <c r="XBV387" s="249"/>
      <c r="XBW387" s="249"/>
      <c r="XBX387" s="249"/>
      <c r="XBY387" s="249"/>
      <c r="XBZ387" s="249"/>
      <c r="XCA387" s="249"/>
      <c r="XCB387" s="249"/>
      <c r="XCC387" s="249"/>
      <c r="XCD387" s="249"/>
      <c r="XCE387" s="249"/>
      <c r="XCF387" s="249"/>
      <c r="XCG387" s="249"/>
      <c r="XCH387" s="249"/>
      <c r="XCI387" s="249"/>
      <c r="XCJ387" s="249"/>
      <c r="XCK387" s="249"/>
      <c r="XCL387" s="249"/>
      <c r="XCM387" s="249"/>
      <c r="XCN387" s="249"/>
      <c r="XCO387" s="249"/>
      <c r="XCP387" s="249"/>
      <c r="XCQ387" s="249"/>
      <c r="XCR387" s="249"/>
      <c r="XCS387" s="249"/>
      <c r="XCT387" s="249"/>
      <c r="XCU387" s="249"/>
      <c r="XCV387" s="249"/>
      <c r="XCW387" s="249"/>
      <c r="XCX387" s="249"/>
      <c r="XCY387" s="249"/>
      <c r="XCZ387" s="249"/>
      <c r="XDA387" s="249"/>
      <c r="XDB387" s="249"/>
      <c r="XDC387" s="249"/>
      <c r="XDD387" s="249"/>
      <c r="XDE387" s="249"/>
      <c r="XDF387" s="249"/>
      <c r="XDG387" s="249"/>
      <c r="XDH387" s="249"/>
      <c r="XDI387" s="249"/>
      <c r="XDJ387" s="249"/>
      <c r="XDK387" s="249"/>
      <c r="XDL387" s="249"/>
      <c r="XDM387" s="249"/>
      <c r="XDN387" s="249"/>
      <c r="XDO387" s="249"/>
      <c r="XDP387" s="249"/>
      <c r="XDQ387" s="249"/>
      <c r="XDR387" s="249"/>
      <c r="XDS387" s="249"/>
      <c r="XDT387" s="249"/>
      <c r="XDU387" s="249"/>
      <c r="XDV387" s="249"/>
      <c r="XDW387" s="249"/>
      <c r="XDX387" s="249"/>
      <c r="XDY387" s="249"/>
      <c r="XDZ387" s="249"/>
      <c r="XEA387" s="249"/>
      <c r="XEB387" s="249"/>
      <c r="XEC387" s="249"/>
      <c r="XED387" s="249"/>
      <c r="XEE387" s="249"/>
      <c r="XEF387" s="249"/>
      <c r="XEG387" s="249"/>
      <c r="XEH387" s="249"/>
      <c r="XEI387" s="249"/>
      <c r="XEJ387" s="249"/>
      <c r="XEK387" s="249"/>
      <c r="XEL387" s="249"/>
      <c r="XEM387" s="249"/>
      <c r="XEN387" s="249"/>
      <c r="XEO387" s="249"/>
      <c r="XEP387" s="249"/>
      <c r="XEQ387" s="249"/>
      <c r="XER387" s="249"/>
      <c r="XES387" s="249"/>
      <c r="XET387" s="249"/>
      <c r="XEU387" s="249"/>
      <c r="XEV387" s="249"/>
      <c r="XEW387" s="249"/>
      <c r="XEX387" s="249"/>
      <c r="XEY387" s="249"/>
      <c r="XEZ387" s="249"/>
      <c r="XFA387" s="249"/>
    </row>
    <row r="388" spans="1:16381" s="449" customFormat="1" ht="149" customHeight="1">
      <c r="A388" s="1431" t="s">
        <v>841</v>
      </c>
      <c r="B388" s="1431"/>
      <c r="C388" s="1431"/>
      <c r="D388" s="1431"/>
      <c r="E388" s="1431"/>
      <c r="F388" s="1431"/>
      <c r="G388" s="1431"/>
      <c r="H388" s="1431"/>
      <c r="I388" s="1431"/>
      <c r="J388" s="1431"/>
      <c r="K388" s="1431"/>
      <c r="L388" s="1431"/>
      <c r="M388" s="1431"/>
      <c r="N388" s="1431"/>
      <c r="O388" s="1431"/>
      <c r="P388" s="1431"/>
      <c r="Q388" s="1431"/>
      <c r="R388" s="1431"/>
      <c r="S388" s="1431"/>
      <c r="T388" s="1431"/>
      <c r="U388" s="248"/>
      <c r="V388" s="248"/>
      <c r="W388" s="248"/>
      <c r="X388" s="248"/>
      <c r="Y388" s="248"/>
      <c r="Z388" s="248"/>
      <c r="AA388" s="249"/>
      <c r="AB388" s="249"/>
      <c r="AC388" s="249"/>
      <c r="AD388" s="249"/>
      <c r="AE388" s="249"/>
      <c r="AF388" s="249"/>
      <c r="AG388" s="249"/>
      <c r="AH388" s="249"/>
      <c r="AI388" s="249"/>
      <c r="AJ388" s="249"/>
      <c r="AK388" s="249"/>
      <c r="AL388" s="249"/>
      <c r="AM388" s="249"/>
      <c r="AN388" s="249"/>
      <c r="AO388" s="341"/>
      <c r="AP388" s="423"/>
      <c r="AQ388" s="341"/>
      <c r="AR388" s="341"/>
      <c r="AS388" s="341"/>
      <c r="AT388" s="341"/>
      <c r="AU388" s="341"/>
      <c r="AV388" s="341"/>
      <c r="AW388" s="341"/>
      <c r="AX388" s="341"/>
      <c r="AY388" s="341"/>
      <c r="AZ388" s="341"/>
      <c r="BA388" s="341"/>
      <c r="BB388" s="341"/>
      <c r="BC388" s="341"/>
      <c r="BD388" s="341"/>
      <c r="BE388" s="239"/>
      <c r="BF388" s="249"/>
      <c r="BG388" s="249"/>
      <c r="BH388" s="249"/>
      <c r="BI388" s="249"/>
      <c r="BJ388" s="249"/>
      <c r="BK388" s="249"/>
      <c r="BL388" s="249"/>
      <c r="BM388" s="249"/>
      <c r="BN388" s="249"/>
      <c r="BO388" s="249"/>
      <c r="BP388" s="249"/>
      <c r="BQ388" s="249"/>
      <c r="BR388" s="249"/>
      <c r="BS388" s="249"/>
      <c r="BT388" s="249"/>
      <c r="BU388" s="249"/>
      <c r="BV388" s="249"/>
      <c r="BW388" s="249"/>
      <c r="BX388" s="249"/>
      <c r="BY388" s="249"/>
      <c r="BZ388" s="249"/>
      <c r="CA388" s="249"/>
      <c r="CB388" s="249"/>
      <c r="CC388" s="249"/>
      <c r="CD388" s="249"/>
      <c r="CE388" s="249"/>
      <c r="CF388" s="249"/>
      <c r="CG388" s="249"/>
      <c r="CH388" s="249"/>
      <c r="CI388" s="249"/>
      <c r="CJ388" s="249"/>
      <c r="CK388" s="249"/>
      <c r="CL388" s="249"/>
      <c r="CM388" s="249"/>
      <c r="CN388" s="249"/>
      <c r="CO388" s="249"/>
      <c r="CP388" s="249"/>
      <c r="CQ388" s="249"/>
      <c r="CR388" s="249"/>
      <c r="CS388" s="249"/>
      <c r="CT388" s="249"/>
      <c r="CU388" s="249"/>
      <c r="CV388" s="249"/>
      <c r="CW388" s="249"/>
      <c r="CX388" s="249"/>
      <c r="CY388" s="249"/>
      <c r="CZ388" s="249"/>
      <c r="DA388" s="249"/>
      <c r="DB388" s="249"/>
      <c r="DC388" s="249"/>
      <c r="DD388" s="249"/>
      <c r="DE388" s="249"/>
      <c r="DF388" s="249"/>
      <c r="DG388" s="249"/>
      <c r="DH388" s="249"/>
      <c r="DI388" s="249"/>
      <c r="DJ388" s="249"/>
      <c r="DK388" s="249"/>
      <c r="DL388" s="249"/>
      <c r="DM388" s="249"/>
      <c r="DN388" s="249"/>
      <c r="DO388" s="249"/>
      <c r="DP388" s="249"/>
      <c r="DQ388" s="249"/>
      <c r="DR388" s="249"/>
      <c r="DS388" s="249"/>
      <c r="DT388" s="249"/>
      <c r="DU388" s="249"/>
      <c r="DV388" s="249"/>
      <c r="DW388" s="249"/>
      <c r="DX388" s="249"/>
      <c r="DY388" s="249"/>
      <c r="DZ388" s="249"/>
      <c r="EA388" s="249"/>
      <c r="EB388" s="249"/>
      <c r="EC388" s="249"/>
      <c r="ED388" s="249"/>
      <c r="EE388" s="249"/>
      <c r="EF388" s="249"/>
      <c r="EG388" s="249"/>
      <c r="EH388" s="249"/>
      <c r="EI388" s="249"/>
      <c r="EJ388" s="249"/>
      <c r="EK388" s="249"/>
      <c r="EL388" s="249"/>
      <c r="EM388" s="249"/>
      <c r="EN388" s="249"/>
      <c r="EO388" s="249"/>
      <c r="EP388" s="249"/>
      <c r="EQ388" s="249"/>
      <c r="ER388" s="249"/>
      <c r="ES388" s="249"/>
      <c r="ET388" s="249"/>
      <c r="EU388" s="249"/>
      <c r="EV388" s="249"/>
      <c r="EW388" s="249"/>
      <c r="EX388" s="249"/>
      <c r="EY388" s="249"/>
      <c r="EZ388" s="249"/>
      <c r="FA388" s="249"/>
      <c r="FB388" s="249"/>
      <c r="FC388" s="249"/>
      <c r="FD388" s="249"/>
      <c r="FE388" s="249"/>
      <c r="FF388" s="249"/>
      <c r="FG388" s="249"/>
      <c r="FH388" s="249"/>
      <c r="FI388" s="249"/>
      <c r="FJ388" s="249"/>
      <c r="FK388" s="249"/>
      <c r="FL388" s="249"/>
      <c r="FM388" s="249"/>
      <c r="FN388" s="249"/>
      <c r="FO388" s="249"/>
      <c r="FP388" s="249"/>
      <c r="FQ388" s="249"/>
      <c r="FR388" s="249"/>
      <c r="FS388" s="249"/>
      <c r="FT388" s="249"/>
      <c r="FU388" s="249"/>
      <c r="FV388" s="249"/>
      <c r="FW388" s="249"/>
      <c r="FX388" s="249"/>
      <c r="FY388" s="249"/>
      <c r="FZ388" s="249"/>
      <c r="GA388" s="249"/>
      <c r="GB388" s="249"/>
      <c r="GC388" s="249"/>
      <c r="GD388" s="249"/>
      <c r="GE388" s="249"/>
      <c r="GF388" s="249"/>
      <c r="GG388" s="249"/>
      <c r="GH388" s="249"/>
      <c r="GI388" s="249"/>
      <c r="GJ388" s="249"/>
      <c r="GK388" s="249"/>
      <c r="GL388" s="249"/>
      <c r="GM388" s="249"/>
      <c r="GN388" s="249"/>
      <c r="GO388" s="249"/>
      <c r="GP388" s="249"/>
      <c r="GQ388" s="249"/>
      <c r="GR388" s="249"/>
      <c r="GS388" s="249"/>
      <c r="GT388" s="249"/>
      <c r="GU388" s="249"/>
      <c r="GV388" s="249"/>
      <c r="GW388" s="249"/>
      <c r="GX388" s="249"/>
      <c r="GY388" s="249"/>
      <c r="GZ388" s="249"/>
      <c r="HA388" s="249"/>
      <c r="HB388" s="249"/>
      <c r="HC388" s="249"/>
      <c r="HD388" s="249"/>
      <c r="HE388" s="249"/>
      <c r="HF388" s="249"/>
      <c r="HG388" s="249"/>
      <c r="HH388" s="249"/>
      <c r="HI388" s="249"/>
      <c r="HJ388" s="249"/>
      <c r="HK388" s="249"/>
      <c r="HL388" s="249"/>
      <c r="HM388" s="249"/>
      <c r="HN388" s="249"/>
      <c r="HO388" s="249"/>
      <c r="HP388" s="249"/>
      <c r="HQ388" s="249"/>
      <c r="HR388" s="249"/>
      <c r="HS388" s="249"/>
      <c r="HT388" s="249"/>
      <c r="HU388" s="249"/>
      <c r="HV388" s="249"/>
      <c r="HW388" s="249"/>
      <c r="HX388" s="249"/>
      <c r="HY388" s="249"/>
      <c r="HZ388" s="249"/>
      <c r="IA388" s="249"/>
      <c r="IB388" s="249"/>
      <c r="IC388" s="249"/>
      <c r="ID388" s="249"/>
      <c r="IE388" s="249"/>
      <c r="IF388" s="249"/>
      <c r="IG388" s="249"/>
      <c r="IH388" s="249"/>
      <c r="II388" s="249"/>
      <c r="IJ388" s="249"/>
      <c r="IK388" s="249"/>
      <c r="IL388" s="249"/>
      <c r="IM388" s="249"/>
      <c r="IN388" s="249"/>
      <c r="IO388" s="249"/>
      <c r="IP388" s="249"/>
      <c r="IQ388" s="249"/>
      <c r="IR388" s="249"/>
      <c r="IS388" s="249"/>
      <c r="IT388" s="249"/>
      <c r="IU388" s="249"/>
      <c r="IV388" s="249"/>
      <c r="IW388" s="249"/>
      <c r="IX388" s="249"/>
      <c r="IY388" s="249"/>
      <c r="IZ388" s="249"/>
      <c r="JA388" s="249"/>
      <c r="JB388" s="249"/>
      <c r="JC388" s="249"/>
      <c r="JD388" s="249"/>
      <c r="JE388" s="249"/>
      <c r="JF388" s="249"/>
      <c r="JG388" s="249"/>
      <c r="JH388" s="249"/>
      <c r="JI388" s="249"/>
      <c r="JJ388" s="249"/>
      <c r="JK388" s="249"/>
      <c r="JL388" s="249"/>
      <c r="JM388" s="249"/>
      <c r="JN388" s="249"/>
      <c r="JO388" s="249"/>
      <c r="JP388" s="249"/>
      <c r="JQ388" s="249"/>
      <c r="JR388" s="249"/>
      <c r="JS388" s="249"/>
      <c r="JT388" s="249"/>
      <c r="JU388" s="249"/>
      <c r="JV388" s="249"/>
      <c r="JW388" s="249"/>
      <c r="JX388" s="249"/>
      <c r="JY388" s="249"/>
      <c r="JZ388" s="249"/>
      <c r="KA388" s="249"/>
      <c r="KB388" s="249"/>
      <c r="KC388" s="249"/>
      <c r="KD388" s="249"/>
      <c r="KE388" s="249"/>
      <c r="KF388" s="249"/>
      <c r="KG388" s="249"/>
      <c r="KH388" s="249"/>
      <c r="KI388" s="249"/>
      <c r="KJ388" s="249"/>
      <c r="KK388" s="249"/>
      <c r="KL388" s="249"/>
      <c r="KM388" s="249"/>
      <c r="KN388" s="249"/>
      <c r="KO388" s="249"/>
      <c r="KP388" s="249"/>
      <c r="KQ388" s="249"/>
      <c r="KR388" s="249"/>
      <c r="KS388" s="249"/>
      <c r="KT388" s="249"/>
      <c r="KU388" s="249"/>
      <c r="KV388" s="249"/>
      <c r="KW388" s="249"/>
      <c r="KX388" s="249"/>
      <c r="KY388" s="249"/>
      <c r="KZ388" s="249"/>
      <c r="LA388" s="249"/>
      <c r="LB388" s="249"/>
      <c r="LC388" s="249"/>
      <c r="LD388" s="249"/>
      <c r="LE388" s="249"/>
      <c r="LF388" s="249"/>
      <c r="LG388" s="249"/>
      <c r="LH388" s="249"/>
      <c r="LI388" s="249"/>
      <c r="LJ388" s="249"/>
      <c r="LK388" s="249"/>
      <c r="LL388" s="249"/>
      <c r="LM388" s="249"/>
      <c r="LN388" s="249"/>
      <c r="LO388" s="249"/>
      <c r="LP388" s="249"/>
      <c r="LQ388" s="249"/>
      <c r="LR388" s="249"/>
      <c r="LS388" s="249"/>
      <c r="LT388" s="249"/>
      <c r="LU388" s="249"/>
      <c r="LV388" s="249"/>
      <c r="LW388" s="249"/>
      <c r="LX388" s="249"/>
      <c r="LY388" s="249"/>
      <c r="LZ388" s="249"/>
      <c r="MA388" s="249"/>
      <c r="MB388" s="249"/>
      <c r="MC388" s="249"/>
      <c r="MD388" s="249"/>
      <c r="ME388" s="249"/>
      <c r="MF388" s="249"/>
      <c r="MG388" s="249"/>
      <c r="MH388" s="249"/>
      <c r="MI388" s="249"/>
      <c r="MJ388" s="249"/>
      <c r="MK388" s="249"/>
      <c r="ML388" s="249"/>
      <c r="MM388" s="249"/>
      <c r="MN388" s="249"/>
      <c r="MO388" s="249"/>
      <c r="MP388" s="249"/>
      <c r="MQ388" s="249"/>
      <c r="MR388" s="249"/>
      <c r="MS388" s="249"/>
      <c r="MT388" s="249"/>
      <c r="MU388" s="249"/>
      <c r="MV388" s="249"/>
      <c r="MW388" s="249"/>
      <c r="MX388" s="249"/>
      <c r="MY388" s="249"/>
      <c r="MZ388" s="249"/>
      <c r="NA388" s="249"/>
      <c r="NB388" s="249"/>
      <c r="NC388" s="249"/>
      <c r="ND388" s="249"/>
      <c r="NE388" s="249"/>
      <c r="NF388" s="249"/>
      <c r="NG388" s="249"/>
      <c r="NH388" s="249"/>
      <c r="NI388" s="249"/>
      <c r="NJ388" s="249"/>
      <c r="NK388" s="249"/>
      <c r="NL388" s="249"/>
      <c r="NM388" s="249"/>
      <c r="NN388" s="249"/>
      <c r="NO388" s="249"/>
      <c r="NP388" s="249"/>
      <c r="NQ388" s="249"/>
      <c r="NR388" s="249"/>
      <c r="NS388" s="249"/>
      <c r="NT388" s="249"/>
      <c r="NU388" s="249"/>
      <c r="NV388" s="249"/>
      <c r="NW388" s="249"/>
      <c r="NX388" s="249"/>
      <c r="NY388" s="249"/>
      <c r="NZ388" s="249"/>
      <c r="OA388" s="249"/>
      <c r="OB388" s="249"/>
      <c r="OC388" s="249"/>
      <c r="OD388" s="249"/>
      <c r="OE388" s="249"/>
      <c r="OF388" s="249"/>
      <c r="OG388" s="249"/>
      <c r="OH388" s="249"/>
      <c r="OI388" s="249"/>
      <c r="OJ388" s="249"/>
      <c r="OK388" s="249"/>
      <c r="OL388" s="249"/>
      <c r="OM388" s="249"/>
      <c r="ON388" s="249"/>
      <c r="OO388" s="249"/>
      <c r="OP388" s="249"/>
      <c r="OQ388" s="249"/>
      <c r="OR388" s="249"/>
      <c r="OS388" s="249"/>
      <c r="OT388" s="249"/>
      <c r="OU388" s="249"/>
      <c r="OV388" s="249"/>
      <c r="OW388" s="249"/>
      <c r="OX388" s="249"/>
      <c r="OY388" s="249"/>
      <c r="OZ388" s="249"/>
      <c r="PA388" s="249"/>
      <c r="PB388" s="249"/>
      <c r="PC388" s="249"/>
      <c r="PD388" s="249"/>
      <c r="PE388" s="249"/>
      <c r="PF388" s="249"/>
      <c r="PG388" s="249"/>
      <c r="PH388" s="249"/>
      <c r="PI388" s="249"/>
      <c r="PJ388" s="249"/>
      <c r="PK388" s="249"/>
      <c r="PL388" s="249"/>
      <c r="PM388" s="249"/>
      <c r="PN388" s="249"/>
      <c r="PO388" s="249"/>
      <c r="PP388" s="249"/>
      <c r="PQ388" s="249"/>
      <c r="PR388" s="249"/>
      <c r="PS388" s="249"/>
      <c r="PT388" s="249"/>
      <c r="PU388" s="249"/>
      <c r="PV388" s="249"/>
      <c r="PW388" s="249"/>
      <c r="PX388" s="249"/>
      <c r="PY388" s="249"/>
      <c r="PZ388" s="249"/>
      <c r="QA388" s="249"/>
      <c r="QB388" s="249"/>
      <c r="QC388" s="249"/>
      <c r="QD388" s="249"/>
      <c r="QE388" s="249"/>
      <c r="QF388" s="249"/>
      <c r="QG388" s="249"/>
      <c r="QH388" s="249"/>
      <c r="QI388" s="249"/>
      <c r="QJ388" s="249"/>
      <c r="QK388" s="249"/>
      <c r="QL388" s="249"/>
      <c r="QM388" s="249"/>
      <c r="QN388" s="249"/>
      <c r="QO388" s="249"/>
      <c r="QP388" s="249"/>
      <c r="QQ388" s="249"/>
      <c r="QR388" s="249"/>
      <c r="QS388" s="249"/>
      <c r="QT388" s="249"/>
      <c r="QU388" s="249"/>
      <c r="QV388" s="249"/>
      <c r="QW388" s="249"/>
      <c r="QX388" s="249"/>
      <c r="QY388" s="249"/>
      <c r="QZ388" s="249"/>
      <c r="RA388" s="249"/>
      <c r="RB388" s="249"/>
      <c r="RC388" s="249"/>
      <c r="RD388" s="249"/>
      <c r="RE388" s="249"/>
      <c r="RF388" s="249"/>
      <c r="RG388" s="249"/>
      <c r="RH388" s="249"/>
      <c r="RI388" s="249"/>
      <c r="RJ388" s="249"/>
      <c r="RK388" s="249"/>
      <c r="RL388" s="249"/>
      <c r="RM388" s="249"/>
      <c r="RN388" s="249"/>
      <c r="RO388" s="249"/>
      <c r="RP388" s="249"/>
      <c r="RQ388" s="249"/>
      <c r="RR388" s="249"/>
      <c r="RS388" s="249"/>
      <c r="RT388" s="249"/>
      <c r="RU388" s="249"/>
      <c r="RV388" s="249"/>
      <c r="RW388" s="249"/>
      <c r="RX388" s="249"/>
      <c r="RY388" s="249"/>
      <c r="RZ388" s="249"/>
      <c r="SA388" s="249"/>
      <c r="SB388" s="249"/>
      <c r="SC388" s="249"/>
      <c r="SD388" s="249"/>
      <c r="SE388" s="249"/>
      <c r="SF388" s="249"/>
      <c r="SG388" s="249"/>
      <c r="SH388" s="249"/>
      <c r="SI388" s="249"/>
      <c r="SJ388" s="249"/>
      <c r="SK388" s="249"/>
      <c r="SL388" s="249"/>
      <c r="SM388" s="249"/>
      <c r="SN388" s="249"/>
      <c r="SO388" s="249"/>
      <c r="SP388" s="249"/>
      <c r="SQ388" s="249"/>
      <c r="SR388" s="249"/>
      <c r="SS388" s="249"/>
      <c r="ST388" s="249"/>
      <c r="SU388" s="249"/>
      <c r="SV388" s="249"/>
      <c r="SW388" s="249"/>
      <c r="SX388" s="249"/>
      <c r="SY388" s="249"/>
      <c r="SZ388" s="249"/>
      <c r="TA388" s="249"/>
      <c r="TB388" s="249"/>
      <c r="TC388" s="249"/>
      <c r="TD388" s="249"/>
      <c r="TE388" s="249"/>
      <c r="TF388" s="249"/>
      <c r="TG388" s="249"/>
      <c r="TH388" s="249"/>
      <c r="TI388" s="249"/>
      <c r="TJ388" s="249"/>
      <c r="TK388" s="249"/>
      <c r="TL388" s="249"/>
      <c r="TM388" s="249"/>
      <c r="TN388" s="249"/>
      <c r="TO388" s="249"/>
      <c r="TP388" s="249"/>
      <c r="TQ388" s="249"/>
      <c r="TR388" s="249"/>
      <c r="TS388" s="249"/>
      <c r="TT388" s="249"/>
      <c r="TU388" s="249"/>
      <c r="TV388" s="249"/>
      <c r="TW388" s="249"/>
      <c r="TX388" s="249"/>
      <c r="TY388" s="249"/>
      <c r="TZ388" s="249"/>
      <c r="UA388" s="249"/>
      <c r="UB388" s="249"/>
      <c r="UC388" s="249"/>
      <c r="UD388" s="249"/>
      <c r="UE388" s="249"/>
      <c r="UF388" s="249"/>
      <c r="UG388" s="249"/>
      <c r="UH388" s="249"/>
      <c r="UI388" s="249"/>
      <c r="UJ388" s="249"/>
      <c r="UK388" s="249"/>
      <c r="UL388" s="249"/>
      <c r="UM388" s="249"/>
      <c r="UN388" s="249"/>
      <c r="UO388" s="249"/>
      <c r="UP388" s="249"/>
      <c r="UQ388" s="249"/>
      <c r="UR388" s="249"/>
      <c r="US388" s="249"/>
      <c r="UT388" s="249"/>
      <c r="UU388" s="249"/>
      <c r="UV388" s="249"/>
      <c r="UW388" s="249"/>
      <c r="UX388" s="249"/>
      <c r="UY388" s="249"/>
      <c r="UZ388" s="249"/>
      <c r="VA388" s="249"/>
      <c r="VB388" s="249"/>
      <c r="VC388" s="249"/>
      <c r="VD388" s="249"/>
      <c r="VE388" s="249"/>
      <c r="VF388" s="249"/>
      <c r="VG388" s="249"/>
      <c r="VH388" s="249"/>
      <c r="VI388" s="249"/>
      <c r="VJ388" s="249"/>
      <c r="VK388" s="249"/>
      <c r="VL388" s="249"/>
      <c r="VM388" s="249"/>
      <c r="VN388" s="249"/>
      <c r="VO388" s="249"/>
      <c r="VP388" s="249"/>
      <c r="VQ388" s="249"/>
      <c r="VR388" s="249"/>
      <c r="VS388" s="249"/>
      <c r="VT388" s="249"/>
      <c r="VU388" s="249"/>
      <c r="VV388" s="249"/>
      <c r="VW388" s="249"/>
      <c r="VX388" s="249"/>
      <c r="VY388" s="249"/>
      <c r="VZ388" s="249"/>
      <c r="WA388" s="249"/>
      <c r="WB388" s="249"/>
      <c r="WC388" s="249"/>
      <c r="WD388" s="249"/>
      <c r="WE388" s="249"/>
      <c r="WF388" s="249"/>
      <c r="WG388" s="249"/>
      <c r="WH388" s="249"/>
      <c r="WI388" s="249"/>
      <c r="WJ388" s="249"/>
      <c r="WK388" s="249"/>
      <c r="WL388" s="249"/>
      <c r="WM388" s="249"/>
      <c r="WN388" s="249"/>
      <c r="WO388" s="249"/>
      <c r="WP388" s="249"/>
      <c r="WQ388" s="249"/>
      <c r="WR388" s="249"/>
      <c r="WS388" s="249"/>
      <c r="WT388" s="249"/>
      <c r="WU388" s="249"/>
      <c r="WV388" s="249"/>
      <c r="WW388" s="249"/>
      <c r="WX388" s="249"/>
      <c r="WY388" s="249"/>
      <c r="WZ388" s="249"/>
      <c r="XA388" s="249"/>
      <c r="XB388" s="249"/>
      <c r="XC388" s="249"/>
      <c r="XD388" s="249"/>
      <c r="XE388" s="249"/>
      <c r="XF388" s="249"/>
      <c r="XG388" s="249"/>
      <c r="XH388" s="249"/>
      <c r="XI388" s="249"/>
      <c r="XJ388" s="249"/>
      <c r="XK388" s="249"/>
      <c r="XL388" s="249"/>
      <c r="XM388" s="249"/>
      <c r="XN388" s="249"/>
      <c r="XO388" s="249"/>
      <c r="XP388" s="249"/>
      <c r="XQ388" s="249"/>
      <c r="XR388" s="249"/>
      <c r="XS388" s="249"/>
      <c r="XT388" s="249"/>
      <c r="XU388" s="249"/>
      <c r="XV388" s="249"/>
      <c r="XW388" s="249"/>
      <c r="XX388" s="249"/>
      <c r="XY388" s="249"/>
      <c r="XZ388" s="249"/>
      <c r="YA388" s="249"/>
      <c r="YB388" s="249"/>
      <c r="YC388" s="249"/>
      <c r="YD388" s="249"/>
      <c r="YE388" s="249"/>
      <c r="YF388" s="249"/>
      <c r="YG388" s="249"/>
      <c r="YH388" s="249"/>
      <c r="YI388" s="249"/>
      <c r="YJ388" s="249"/>
      <c r="YK388" s="249"/>
      <c r="YL388" s="249"/>
      <c r="YM388" s="249"/>
      <c r="YN388" s="249"/>
      <c r="YO388" s="249"/>
      <c r="YP388" s="249"/>
      <c r="YQ388" s="249"/>
      <c r="YR388" s="249"/>
      <c r="YS388" s="249"/>
      <c r="YT388" s="249"/>
      <c r="YU388" s="249"/>
      <c r="YV388" s="249"/>
      <c r="YW388" s="249"/>
      <c r="YX388" s="249"/>
      <c r="YY388" s="249"/>
      <c r="YZ388" s="249"/>
      <c r="ZA388" s="249"/>
      <c r="ZB388" s="249"/>
      <c r="ZC388" s="249"/>
      <c r="ZD388" s="249"/>
      <c r="ZE388" s="249"/>
      <c r="ZF388" s="249"/>
      <c r="ZG388" s="249"/>
      <c r="ZH388" s="249"/>
      <c r="ZI388" s="249"/>
      <c r="ZJ388" s="249"/>
      <c r="ZK388" s="249"/>
      <c r="ZL388" s="249"/>
      <c r="ZM388" s="249"/>
      <c r="ZN388" s="249"/>
      <c r="ZO388" s="249"/>
      <c r="ZP388" s="249"/>
      <c r="ZQ388" s="249"/>
      <c r="ZR388" s="249"/>
      <c r="ZS388" s="249"/>
      <c r="ZT388" s="249"/>
      <c r="ZU388" s="249"/>
      <c r="ZV388" s="249"/>
      <c r="ZW388" s="249"/>
      <c r="ZX388" s="249"/>
      <c r="ZY388" s="249"/>
      <c r="ZZ388" s="249"/>
      <c r="AAA388" s="249"/>
      <c r="AAB388" s="249"/>
      <c r="AAC388" s="249"/>
      <c r="AAD388" s="249"/>
      <c r="AAE388" s="249"/>
      <c r="AAF388" s="249"/>
      <c r="AAG388" s="249"/>
      <c r="AAH388" s="249"/>
      <c r="AAI388" s="249"/>
      <c r="AAJ388" s="249"/>
      <c r="AAK388" s="249"/>
      <c r="AAL388" s="249"/>
      <c r="AAM388" s="249"/>
      <c r="AAN388" s="249"/>
      <c r="AAO388" s="249"/>
      <c r="AAP388" s="249"/>
      <c r="AAQ388" s="249"/>
      <c r="AAR388" s="249"/>
      <c r="AAS388" s="249"/>
      <c r="AAT388" s="249"/>
      <c r="AAU388" s="249"/>
      <c r="AAV388" s="249"/>
      <c r="AAW388" s="249"/>
      <c r="AAX388" s="249"/>
      <c r="AAY388" s="249"/>
      <c r="AAZ388" s="249"/>
      <c r="ABA388" s="249"/>
      <c r="ABB388" s="249"/>
      <c r="ABC388" s="249"/>
      <c r="ABD388" s="249"/>
      <c r="ABE388" s="249"/>
      <c r="ABF388" s="249"/>
      <c r="ABG388" s="249"/>
      <c r="ABH388" s="249"/>
      <c r="ABI388" s="249"/>
      <c r="ABJ388" s="249"/>
      <c r="ABK388" s="249"/>
      <c r="ABL388" s="249"/>
      <c r="ABM388" s="249"/>
      <c r="ABN388" s="249"/>
      <c r="ABO388" s="249"/>
      <c r="ABP388" s="249"/>
      <c r="ABQ388" s="249"/>
      <c r="ABR388" s="249"/>
      <c r="ABS388" s="249"/>
      <c r="ABT388" s="249"/>
      <c r="ABU388" s="249"/>
      <c r="ABV388" s="249"/>
      <c r="ABW388" s="249"/>
      <c r="ABX388" s="249"/>
      <c r="ABY388" s="249"/>
      <c r="ABZ388" s="249"/>
      <c r="ACA388" s="249"/>
      <c r="ACB388" s="249"/>
      <c r="ACC388" s="249"/>
      <c r="ACD388" s="249"/>
      <c r="ACE388" s="249"/>
      <c r="ACF388" s="249"/>
      <c r="ACG388" s="249"/>
      <c r="ACH388" s="249"/>
      <c r="ACI388" s="249"/>
      <c r="ACJ388" s="249"/>
      <c r="ACK388" s="249"/>
      <c r="ACL388" s="249"/>
      <c r="ACM388" s="249"/>
      <c r="ACN388" s="249"/>
      <c r="ACO388" s="249"/>
      <c r="ACP388" s="249"/>
      <c r="ACQ388" s="249"/>
      <c r="ACR388" s="249"/>
      <c r="ACS388" s="249"/>
      <c r="ACT388" s="249"/>
      <c r="ACU388" s="249"/>
      <c r="ACV388" s="249"/>
      <c r="ACW388" s="249"/>
      <c r="ACX388" s="249"/>
      <c r="ACY388" s="249"/>
      <c r="ACZ388" s="249"/>
      <c r="ADA388" s="249"/>
      <c r="ADB388" s="249"/>
      <c r="ADC388" s="249"/>
      <c r="ADD388" s="249"/>
      <c r="ADE388" s="249"/>
      <c r="ADF388" s="249"/>
      <c r="ADG388" s="249"/>
      <c r="ADH388" s="249"/>
      <c r="ADI388" s="249"/>
      <c r="ADJ388" s="249"/>
      <c r="ADK388" s="249"/>
      <c r="ADL388" s="249"/>
      <c r="ADM388" s="249"/>
      <c r="ADN388" s="249"/>
      <c r="ADO388" s="249"/>
      <c r="ADP388" s="249"/>
      <c r="ADQ388" s="249"/>
      <c r="ADR388" s="249"/>
      <c r="ADS388" s="249"/>
      <c r="ADT388" s="249"/>
      <c r="ADU388" s="249"/>
      <c r="ADV388" s="249"/>
      <c r="ADW388" s="249"/>
      <c r="ADX388" s="249"/>
      <c r="ADY388" s="249"/>
      <c r="ADZ388" s="249"/>
      <c r="AEA388" s="249"/>
      <c r="AEB388" s="249"/>
      <c r="AEC388" s="249"/>
      <c r="AED388" s="249"/>
      <c r="AEE388" s="249"/>
      <c r="AEF388" s="249"/>
      <c r="AEG388" s="249"/>
      <c r="AEH388" s="249"/>
      <c r="AEI388" s="249"/>
      <c r="AEJ388" s="249"/>
      <c r="AEK388" s="249"/>
      <c r="AEL388" s="249"/>
      <c r="AEM388" s="249"/>
      <c r="AEN388" s="249"/>
      <c r="AEO388" s="249"/>
      <c r="AEP388" s="249"/>
      <c r="AEQ388" s="249"/>
      <c r="AER388" s="249"/>
      <c r="AES388" s="249"/>
      <c r="AET388" s="249"/>
      <c r="AEU388" s="249"/>
      <c r="AEV388" s="249"/>
      <c r="AEW388" s="249"/>
      <c r="AEX388" s="249"/>
      <c r="AEY388" s="249"/>
      <c r="AEZ388" s="249"/>
      <c r="AFA388" s="249"/>
      <c r="AFB388" s="249"/>
      <c r="AFC388" s="249"/>
      <c r="AFD388" s="249"/>
      <c r="AFE388" s="249"/>
      <c r="AFF388" s="249"/>
      <c r="AFG388" s="249"/>
      <c r="AFH388" s="249"/>
      <c r="AFI388" s="249"/>
      <c r="AFJ388" s="249"/>
      <c r="AFK388" s="249"/>
      <c r="AFL388" s="249"/>
      <c r="AFM388" s="249"/>
      <c r="AFN388" s="249"/>
      <c r="AFO388" s="249"/>
      <c r="AFP388" s="249"/>
      <c r="AFQ388" s="249"/>
      <c r="AFR388" s="249"/>
      <c r="AFS388" s="249"/>
      <c r="AFT388" s="249"/>
      <c r="AFU388" s="249"/>
      <c r="AFV388" s="249"/>
      <c r="AFW388" s="249"/>
      <c r="AFX388" s="249"/>
      <c r="AFY388" s="249"/>
      <c r="AFZ388" s="249"/>
      <c r="AGA388" s="249"/>
      <c r="AGB388" s="249"/>
      <c r="AGC388" s="249"/>
      <c r="AGD388" s="249"/>
      <c r="AGE388" s="249"/>
      <c r="AGF388" s="249"/>
      <c r="AGG388" s="249"/>
      <c r="AGH388" s="249"/>
      <c r="AGI388" s="249"/>
      <c r="AGJ388" s="249"/>
      <c r="AGK388" s="249"/>
      <c r="AGL388" s="249"/>
      <c r="AGM388" s="249"/>
      <c r="AGN388" s="249"/>
      <c r="AGO388" s="249"/>
      <c r="AGP388" s="249"/>
      <c r="AGQ388" s="249"/>
      <c r="AGR388" s="249"/>
      <c r="AGS388" s="249"/>
      <c r="AGT388" s="249"/>
      <c r="AGU388" s="249"/>
      <c r="AGV388" s="249"/>
      <c r="AGW388" s="249"/>
      <c r="AGX388" s="249"/>
      <c r="AGY388" s="249"/>
      <c r="AGZ388" s="249"/>
      <c r="AHA388" s="249"/>
      <c r="AHB388" s="249"/>
      <c r="AHC388" s="249"/>
      <c r="AHD388" s="249"/>
      <c r="AHE388" s="249"/>
      <c r="AHF388" s="249"/>
      <c r="AHG388" s="249"/>
      <c r="AHH388" s="249"/>
      <c r="AHI388" s="249"/>
      <c r="AHJ388" s="249"/>
      <c r="AHK388" s="249"/>
      <c r="AHL388" s="249"/>
      <c r="AHM388" s="249"/>
      <c r="AHN388" s="249"/>
      <c r="AHO388" s="249"/>
      <c r="AHP388" s="249"/>
      <c r="AHQ388" s="249"/>
      <c r="AHR388" s="249"/>
      <c r="AHS388" s="249"/>
      <c r="AHT388" s="249"/>
      <c r="AHU388" s="249"/>
      <c r="AHV388" s="249"/>
      <c r="AHW388" s="249"/>
      <c r="AHX388" s="249"/>
      <c r="AHY388" s="249"/>
      <c r="AHZ388" s="249"/>
      <c r="AIA388" s="249"/>
      <c r="AIB388" s="249"/>
      <c r="AIC388" s="249"/>
      <c r="AID388" s="249"/>
      <c r="AIE388" s="249"/>
      <c r="AIF388" s="249"/>
      <c r="AIG388" s="249"/>
      <c r="AIH388" s="249"/>
      <c r="AII388" s="249"/>
      <c r="AIJ388" s="249"/>
      <c r="AIK388" s="249"/>
      <c r="AIL388" s="249"/>
      <c r="AIM388" s="249"/>
      <c r="AIN388" s="249"/>
      <c r="AIO388" s="249"/>
      <c r="AIP388" s="249"/>
      <c r="AIQ388" s="249"/>
      <c r="AIR388" s="249"/>
      <c r="AIS388" s="249"/>
      <c r="AIT388" s="249"/>
      <c r="AIU388" s="249"/>
      <c r="AIV388" s="249"/>
      <c r="AIW388" s="249"/>
      <c r="AIX388" s="249"/>
      <c r="AIY388" s="249"/>
      <c r="AIZ388" s="249"/>
      <c r="AJA388" s="249"/>
      <c r="AJB388" s="249"/>
      <c r="AJC388" s="249"/>
      <c r="AJD388" s="249"/>
      <c r="AJE388" s="249"/>
      <c r="AJF388" s="249"/>
      <c r="AJG388" s="249"/>
      <c r="AJH388" s="249"/>
      <c r="AJI388" s="249"/>
      <c r="AJJ388" s="249"/>
      <c r="AJK388" s="249"/>
      <c r="AJL388" s="249"/>
      <c r="AJM388" s="249"/>
      <c r="AJN388" s="249"/>
      <c r="AJO388" s="249"/>
      <c r="AJP388" s="249"/>
      <c r="AJQ388" s="249"/>
      <c r="AJR388" s="249"/>
      <c r="AJS388" s="249"/>
      <c r="AJT388" s="249"/>
      <c r="AJU388" s="249"/>
      <c r="AJV388" s="249"/>
      <c r="AJW388" s="249"/>
      <c r="AJX388" s="249"/>
      <c r="AJY388" s="249"/>
      <c r="AJZ388" s="249"/>
      <c r="AKA388" s="249"/>
      <c r="AKB388" s="249"/>
      <c r="AKC388" s="249"/>
      <c r="AKD388" s="249"/>
      <c r="AKE388" s="249"/>
      <c r="AKF388" s="249"/>
      <c r="AKG388" s="249"/>
      <c r="AKH388" s="249"/>
      <c r="AKI388" s="249"/>
      <c r="AKJ388" s="249"/>
      <c r="AKK388" s="249"/>
      <c r="AKL388" s="249"/>
      <c r="AKM388" s="249"/>
      <c r="AKN388" s="249"/>
      <c r="AKO388" s="249"/>
      <c r="AKP388" s="249"/>
      <c r="AKQ388" s="249"/>
      <c r="AKR388" s="249"/>
      <c r="AKS388" s="249"/>
      <c r="AKT388" s="249"/>
      <c r="AKU388" s="249"/>
      <c r="AKV388" s="249"/>
      <c r="AKW388" s="249"/>
      <c r="AKX388" s="249"/>
      <c r="AKY388" s="249"/>
      <c r="AKZ388" s="249"/>
      <c r="ALA388" s="249"/>
      <c r="ALB388" s="249"/>
      <c r="ALC388" s="249"/>
      <c r="ALD388" s="249"/>
      <c r="ALE388" s="249"/>
      <c r="ALF388" s="249"/>
      <c r="ALG388" s="249"/>
      <c r="ALH388" s="249"/>
      <c r="ALI388" s="249"/>
      <c r="ALJ388" s="249"/>
      <c r="ALK388" s="249"/>
      <c r="ALL388" s="249"/>
      <c r="ALM388" s="249"/>
      <c r="ALN388" s="249"/>
      <c r="ALO388" s="249"/>
      <c r="ALP388" s="249"/>
      <c r="ALQ388" s="249"/>
      <c r="ALR388" s="249"/>
      <c r="ALS388" s="249"/>
      <c r="ALT388" s="249"/>
      <c r="ALU388" s="249"/>
      <c r="ALV388" s="249"/>
      <c r="ALW388" s="249"/>
      <c r="ALX388" s="249"/>
      <c r="ALY388" s="249"/>
      <c r="ALZ388" s="249"/>
      <c r="AMA388" s="249"/>
      <c r="AMB388" s="249"/>
      <c r="AMC388" s="249"/>
      <c r="AMD388" s="249"/>
      <c r="AME388" s="249"/>
      <c r="AMF388" s="249"/>
      <c r="AMG388" s="249"/>
      <c r="AMH388" s="249"/>
      <c r="AMI388" s="249"/>
      <c r="AMJ388" s="249"/>
      <c r="AMK388" s="249"/>
      <c r="AML388" s="249"/>
      <c r="AMM388" s="249"/>
      <c r="AMN388" s="249"/>
      <c r="AMO388" s="249"/>
      <c r="AMP388" s="249"/>
      <c r="AMQ388" s="249"/>
      <c r="AMR388" s="249"/>
      <c r="AMS388" s="249"/>
      <c r="AMT388" s="249"/>
      <c r="AMU388" s="249"/>
      <c r="AMV388" s="249"/>
      <c r="AMW388" s="249"/>
      <c r="AMX388" s="249"/>
      <c r="AMY388" s="249"/>
      <c r="AMZ388" s="249"/>
      <c r="ANA388" s="249"/>
      <c r="ANB388" s="249"/>
      <c r="ANC388" s="249"/>
      <c r="AND388" s="249"/>
      <c r="ANE388" s="249"/>
      <c r="ANF388" s="249"/>
      <c r="ANG388" s="249"/>
      <c r="ANH388" s="249"/>
      <c r="ANI388" s="249"/>
      <c r="ANJ388" s="249"/>
      <c r="ANK388" s="249"/>
      <c r="ANL388" s="249"/>
      <c r="ANM388" s="249"/>
      <c r="ANN388" s="249"/>
      <c r="ANO388" s="249"/>
      <c r="ANP388" s="249"/>
      <c r="ANQ388" s="249"/>
      <c r="ANR388" s="249"/>
      <c r="ANS388" s="249"/>
      <c r="ANT388" s="249"/>
      <c r="ANU388" s="249"/>
      <c r="ANV388" s="249"/>
      <c r="ANW388" s="249"/>
      <c r="ANX388" s="249"/>
      <c r="ANY388" s="249"/>
      <c r="ANZ388" s="249"/>
      <c r="AOA388" s="249"/>
      <c r="AOB388" s="249"/>
      <c r="AOC388" s="249"/>
      <c r="AOD388" s="249"/>
      <c r="AOE388" s="249"/>
      <c r="AOF388" s="249"/>
      <c r="AOG388" s="249"/>
      <c r="AOH388" s="249"/>
      <c r="AOI388" s="249"/>
      <c r="AOJ388" s="249"/>
      <c r="AOK388" s="249"/>
      <c r="AOL388" s="249"/>
      <c r="AOM388" s="249"/>
      <c r="AON388" s="249"/>
      <c r="AOO388" s="249"/>
      <c r="AOP388" s="249"/>
      <c r="AOQ388" s="249"/>
      <c r="AOR388" s="249"/>
      <c r="AOS388" s="249"/>
      <c r="AOT388" s="249"/>
      <c r="AOU388" s="249"/>
      <c r="AOV388" s="249"/>
      <c r="AOW388" s="249"/>
      <c r="AOX388" s="249"/>
      <c r="AOY388" s="249"/>
      <c r="AOZ388" s="249"/>
      <c r="APA388" s="249"/>
      <c r="APB388" s="249"/>
      <c r="APC388" s="249"/>
      <c r="APD388" s="249"/>
      <c r="APE388" s="249"/>
      <c r="APF388" s="249"/>
      <c r="APG388" s="249"/>
      <c r="APH388" s="249"/>
      <c r="API388" s="249"/>
      <c r="APJ388" s="249"/>
      <c r="APK388" s="249"/>
      <c r="APL388" s="249"/>
      <c r="APM388" s="249"/>
      <c r="APN388" s="249"/>
      <c r="APO388" s="249"/>
      <c r="APP388" s="249"/>
      <c r="APQ388" s="249"/>
      <c r="APR388" s="249"/>
      <c r="APS388" s="249"/>
      <c r="APT388" s="249"/>
      <c r="APU388" s="249"/>
      <c r="APV388" s="249"/>
      <c r="APW388" s="249"/>
      <c r="APX388" s="249"/>
      <c r="APY388" s="249"/>
      <c r="APZ388" s="249"/>
      <c r="AQA388" s="249"/>
      <c r="AQB388" s="249"/>
      <c r="AQC388" s="249"/>
      <c r="AQD388" s="249"/>
      <c r="AQE388" s="249"/>
      <c r="AQF388" s="249"/>
      <c r="AQG388" s="249"/>
      <c r="AQH388" s="249"/>
      <c r="AQI388" s="249"/>
      <c r="AQJ388" s="249"/>
      <c r="AQK388" s="249"/>
      <c r="AQL388" s="249"/>
      <c r="AQM388" s="249"/>
      <c r="AQN388" s="249"/>
      <c r="AQO388" s="249"/>
      <c r="AQP388" s="249"/>
      <c r="AQQ388" s="249"/>
      <c r="AQR388" s="249"/>
      <c r="AQS388" s="249"/>
      <c r="AQT388" s="249"/>
      <c r="AQU388" s="249"/>
      <c r="AQV388" s="249"/>
      <c r="AQW388" s="249"/>
      <c r="AQX388" s="249"/>
      <c r="AQY388" s="249"/>
      <c r="AQZ388" s="249"/>
      <c r="ARA388" s="249"/>
      <c r="ARB388" s="249"/>
      <c r="ARC388" s="249"/>
      <c r="ARD388" s="249"/>
      <c r="ARE388" s="249"/>
      <c r="ARF388" s="249"/>
      <c r="ARG388" s="249"/>
      <c r="ARH388" s="249"/>
      <c r="ARI388" s="249"/>
      <c r="ARJ388" s="249"/>
      <c r="ARK388" s="249"/>
      <c r="ARL388" s="249"/>
      <c r="ARM388" s="249"/>
      <c r="ARN388" s="249"/>
      <c r="ARO388" s="249"/>
      <c r="ARP388" s="249"/>
      <c r="ARQ388" s="249"/>
      <c r="ARR388" s="249"/>
      <c r="ARS388" s="249"/>
      <c r="ART388" s="249"/>
      <c r="ARU388" s="249"/>
      <c r="ARV388" s="249"/>
      <c r="ARW388" s="249"/>
      <c r="ARX388" s="249"/>
      <c r="ARY388" s="249"/>
      <c r="ARZ388" s="249"/>
      <c r="ASA388" s="249"/>
      <c r="ASB388" s="249"/>
      <c r="ASC388" s="249"/>
      <c r="ASD388" s="249"/>
      <c r="ASE388" s="249"/>
      <c r="ASF388" s="249"/>
      <c r="ASG388" s="249"/>
      <c r="ASH388" s="249"/>
      <c r="ASI388" s="249"/>
      <c r="ASJ388" s="249"/>
      <c r="ASK388" s="249"/>
      <c r="ASL388" s="249"/>
      <c r="ASM388" s="249"/>
      <c r="ASN388" s="249"/>
      <c r="ASO388" s="249"/>
      <c r="ASP388" s="249"/>
      <c r="ASQ388" s="249"/>
      <c r="ASR388" s="249"/>
      <c r="ASS388" s="249"/>
      <c r="AST388" s="249"/>
      <c r="ASU388" s="249"/>
      <c r="ASV388" s="249"/>
      <c r="ASW388" s="249"/>
      <c r="ASX388" s="249"/>
      <c r="ASY388" s="249"/>
      <c r="ASZ388" s="249"/>
      <c r="ATA388" s="249"/>
      <c r="ATB388" s="249"/>
      <c r="ATC388" s="249"/>
      <c r="ATD388" s="249"/>
      <c r="ATE388" s="249"/>
      <c r="ATF388" s="249"/>
      <c r="ATG388" s="249"/>
      <c r="ATH388" s="249"/>
      <c r="ATI388" s="249"/>
      <c r="ATJ388" s="249"/>
      <c r="ATK388" s="249"/>
      <c r="ATL388" s="249"/>
      <c r="ATM388" s="249"/>
      <c r="ATN388" s="249"/>
      <c r="ATO388" s="249"/>
      <c r="ATP388" s="249"/>
      <c r="ATQ388" s="249"/>
      <c r="ATR388" s="249"/>
      <c r="ATS388" s="249"/>
      <c r="ATT388" s="249"/>
      <c r="ATU388" s="249"/>
      <c r="ATV388" s="249"/>
      <c r="ATW388" s="249"/>
      <c r="ATX388" s="249"/>
      <c r="ATY388" s="249"/>
      <c r="ATZ388" s="249"/>
      <c r="AUA388" s="249"/>
      <c r="AUB388" s="249"/>
      <c r="AUC388" s="249"/>
      <c r="AUD388" s="249"/>
      <c r="AUE388" s="249"/>
      <c r="AUF388" s="249"/>
      <c r="AUG388" s="249"/>
      <c r="AUH388" s="249"/>
      <c r="AUI388" s="249"/>
      <c r="AUJ388" s="249"/>
      <c r="AUK388" s="249"/>
      <c r="AUL388" s="249"/>
      <c r="AUM388" s="249"/>
      <c r="AUN388" s="249"/>
      <c r="AUO388" s="249"/>
      <c r="AUP388" s="249"/>
      <c r="AUQ388" s="249"/>
      <c r="AUR388" s="249"/>
      <c r="AUS388" s="249"/>
      <c r="AUT388" s="249"/>
      <c r="AUU388" s="249"/>
      <c r="AUV388" s="249"/>
      <c r="AUW388" s="249"/>
      <c r="AUX388" s="249"/>
      <c r="AUY388" s="249"/>
      <c r="AUZ388" s="249"/>
      <c r="AVA388" s="249"/>
      <c r="AVB388" s="249"/>
      <c r="AVC388" s="249"/>
      <c r="AVD388" s="249"/>
      <c r="AVE388" s="249"/>
      <c r="AVF388" s="249"/>
      <c r="AVG388" s="249"/>
      <c r="AVH388" s="249"/>
      <c r="AVI388" s="249"/>
      <c r="AVJ388" s="249"/>
      <c r="AVK388" s="249"/>
      <c r="AVL388" s="249"/>
      <c r="AVM388" s="249"/>
      <c r="AVN388" s="249"/>
      <c r="AVO388" s="249"/>
      <c r="AVP388" s="249"/>
      <c r="AVQ388" s="249"/>
      <c r="AVR388" s="249"/>
      <c r="AVS388" s="249"/>
      <c r="AVT388" s="249"/>
      <c r="AVU388" s="249"/>
      <c r="AVV388" s="249"/>
      <c r="AVW388" s="249"/>
      <c r="AVX388" s="249"/>
      <c r="AVY388" s="249"/>
      <c r="AVZ388" s="249"/>
      <c r="AWA388" s="249"/>
      <c r="AWB388" s="249"/>
      <c r="AWC388" s="249"/>
      <c r="AWD388" s="249"/>
      <c r="AWE388" s="249"/>
      <c r="AWF388" s="249"/>
      <c r="AWG388" s="249"/>
      <c r="AWH388" s="249"/>
      <c r="AWI388" s="249"/>
      <c r="AWJ388" s="249"/>
      <c r="AWK388" s="249"/>
      <c r="AWL388" s="249"/>
      <c r="AWM388" s="249"/>
      <c r="AWN388" s="249"/>
      <c r="AWO388" s="249"/>
      <c r="AWP388" s="249"/>
      <c r="AWQ388" s="249"/>
      <c r="AWR388" s="249"/>
      <c r="AWS388" s="249"/>
      <c r="AWT388" s="249"/>
      <c r="AWU388" s="249"/>
      <c r="AWV388" s="249"/>
      <c r="AWW388" s="249"/>
      <c r="AWX388" s="249"/>
      <c r="AWY388" s="249"/>
      <c r="AWZ388" s="249"/>
      <c r="AXA388" s="249"/>
      <c r="AXB388" s="249"/>
      <c r="AXC388" s="249"/>
      <c r="AXD388" s="249"/>
      <c r="AXE388" s="249"/>
      <c r="AXF388" s="249"/>
      <c r="AXG388" s="249"/>
      <c r="AXH388" s="249"/>
      <c r="AXI388" s="249"/>
      <c r="AXJ388" s="249"/>
      <c r="AXK388" s="249"/>
      <c r="AXL388" s="249"/>
      <c r="AXM388" s="249"/>
      <c r="AXN388" s="249"/>
      <c r="AXO388" s="249"/>
      <c r="AXP388" s="249"/>
      <c r="AXQ388" s="249"/>
      <c r="AXR388" s="249"/>
      <c r="AXS388" s="249"/>
      <c r="AXT388" s="249"/>
      <c r="AXU388" s="249"/>
      <c r="AXV388" s="249"/>
      <c r="AXW388" s="249"/>
      <c r="AXX388" s="249"/>
      <c r="AXY388" s="249"/>
      <c r="AXZ388" s="249"/>
      <c r="AYA388" s="249"/>
      <c r="AYB388" s="249"/>
      <c r="AYC388" s="249"/>
      <c r="AYD388" s="249"/>
      <c r="AYE388" s="249"/>
      <c r="AYF388" s="249"/>
      <c r="AYG388" s="249"/>
      <c r="AYH388" s="249"/>
      <c r="AYI388" s="249"/>
      <c r="AYJ388" s="249"/>
      <c r="AYK388" s="249"/>
      <c r="AYL388" s="249"/>
      <c r="AYM388" s="249"/>
      <c r="AYN388" s="249"/>
      <c r="AYO388" s="249"/>
      <c r="AYP388" s="249"/>
      <c r="AYQ388" s="249"/>
      <c r="AYR388" s="249"/>
      <c r="AYS388" s="249"/>
      <c r="AYT388" s="249"/>
      <c r="AYU388" s="249"/>
      <c r="AYV388" s="249"/>
      <c r="AYW388" s="249"/>
      <c r="AYX388" s="249"/>
      <c r="AYY388" s="249"/>
      <c r="AYZ388" s="249"/>
      <c r="AZA388" s="249"/>
      <c r="AZB388" s="249"/>
      <c r="AZC388" s="249"/>
      <c r="AZD388" s="249"/>
      <c r="AZE388" s="249"/>
      <c r="AZF388" s="249"/>
      <c r="AZG388" s="249"/>
      <c r="AZH388" s="249"/>
      <c r="AZI388" s="249"/>
      <c r="AZJ388" s="249"/>
      <c r="AZK388" s="249"/>
      <c r="AZL388" s="249"/>
      <c r="AZM388" s="249"/>
      <c r="AZN388" s="249"/>
      <c r="AZO388" s="249"/>
      <c r="AZP388" s="249"/>
      <c r="AZQ388" s="249"/>
      <c r="AZR388" s="249"/>
      <c r="AZS388" s="249"/>
      <c r="AZT388" s="249"/>
      <c r="AZU388" s="249"/>
      <c r="AZV388" s="249"/>
      <c r="AZW388" s="249"/>
      <c r="AZX388" s="249"/>
      <c r="AZY388" s="249"/>
      <c r="AZZ388" s="249"/>
      <c r="BAA388" s="249"/>
      <c r="BAB388" s="249"/>
      <c r="BAC388" s="249"/>
      <c r="BAD388" s="249"/>
      <c r="BAE388" s="249"/>
      <c r="BAF388" s="249"/>
      <c r="BAG388" s="249"/>
      <c r="BAH388" s="249"/>
      <c r="BAI388" s="249"/>
      <c r="BAJ388" s="249"/>
      <c r="BAK388" s="249"/>
      <c r="BAL388" s="249"/>
      <c r="BAM388" s="249"/>
      <c r="BAN388" s="249"/>
      <c r="BAO388" s="249"/>
      <c r="BAP388" s="249"/>
      <c r="BAQ388" s="249"/>
      <c r="BAR388" s="249"/>
      <c r="BAS388" s="249"/>
      <c r="BAT388" s="249"/>
      <c r="BAU388" s="249"/>
      <c r="BAV388" s="249"/>
      <c r="BAW388" s="249"/>
      <c r="BAX388" s="249"/>
      <c r="BAY388" s="249"/>
      <c r="BAZ388" s="249"/>
      <c r="BBA388" s="249"/>
      <c r="BBB388" s="249"/>
      <c r="BBC388" s="249"/>
      <c r="BBD388" s="249"/>
      <c r="BBE388" s="249"/>
      <c r="BBF388" s="249"/>
      <c r="BBG388" s="249"/>
      <c r="BBH388" s="249"/>
      <c r="BBI388" s="249"/>
      <c r="BBJ388" s="249"/>
      <c r="BBK388" s="249"/>
      <c r="BBL388" s="249"/>
      <c r="BBM388" s="249"/>
      <c r="BBN388" s="249"/>
      <c r="BBO388" s="249"/>
      <c r="BBP388" s="249"/>
      <c r="BBQ388" s="249"/>
      <c r="BBR388" s="249"/>
      <c r="BBS388" s="249"/>
      <c r="BBT388" s="249"/>
      <c r="BBU388" s="249"/>
      <c r="BBV388" s="249"/>
      <c r="BBW388" s="249"/>
      <c r="BBX388" s="249"/>
      <c r="BBY388" s="249"/>
      <c r="BBZ388" s="249"/>
      <c r="BCA388" s="249"/>
      <c r="BCB388" s="249"/>
      <c r="BCC388" s="249"/>
      <c r="BCD388" s="249"/>
      <c r="BCE388" s="249"/>
      <c r="BCF388" s="249"/>
      <c r="BCG388" s="249"/>
      <c r="BCH388" s="249"/>
      <c r="BCI388" s="249"/>
      <c r="BCJ388" s="249"/>
      <c r="BCK388" s="249"/>
      <c r="BCL388" s="249"/>
      <c r="BCM388" s="249"/>
      <c r="BCN388" s="249"/>
      <c r="BCO388" s="249"/>
      <c r="BCP388" s="249"/>
      <c r="BCQ388" s="249"/>
      <c r="BCR388" s="249"/>
      <c r="BCS388" s="249"/>
      <c r="BCT388" s="249"/>
      <c r="BCU388" s="249"/>
      <c r="BCV388" s="249"/>
      <c r="BCW388" s="249"/>
      <c r="BCX388" s="249"/>
      <c r="BCY388" s="249"/>
      <c r="BCZ388" s="249"/>
      <c r="BDA388" s="249"/>
      <c r="BDB388" s="249"/>
      <c r="BDC388" s="249"/>
      <c r="BDD388" s="249"/>
      <c r="BDE388" s="249"/>
      <c r="BDF388" s="249"/>
      <c r="BDG388" s="249"/>
      <c r="BDH388" s="249"/>
      <c r="BDI388" s="249"/>
      <c r="BDJ388" s="249"/>
      <c r="BDK388" s="249"/>
      <c r="BDL388" s="249"/>
      <c r="BDM388" s="249"/>
      <c r="BDN388" s="249"/>
      <c r="BDO388" s="249"/>
      <c r="BDP388" s="249"/>
      <c r="BDQ388" s="249"/>
      <c r="BDR388" s="249"/>
      <c r="BDS388" s="249"/>
      <c r="BDT388" s="249"/>
      <c r="BDU388" s="249"/>
      <c r="BDV388" s="249"/>
      <c r="BDW388" s="249"/>
      <c r="BDX388" s="249"/>
      <c r="BDY388" s="249"/>
      <c r="BDZ388" s="249"/>
      <c r="BEA388" s="249"/>
      <c r="BEB388" s="249"/>
      <c r="BEC388" s="249"/>
      <c r="BED388" s="249"/>
      <c r="BEE388" s="249"/>
      <c r="BEF388" s="249"/>
      <c r="BEG388" s="249"/>
      <c r="BEH388" s="249"/>
      <c r="BEI388" s="249"/>
      <c r="BEJ388" s="249"/>
      <c r="BEK388" s="249"/>
      <c r="BEL388" s="249"/>
      <c r="BEM388" s="249"/>
      <c r="BEN388" s="249"/>
      <c r="BEO388" s="249"/>
      <c r="BEP388" s="249"/>
      <c r="BEQ388" s="249"/>
      <c r="BER388" s="249"/>
      <c r="BES388" s="249"/>
      <c r="BET388" s="249"/>
      <c r="BEU388" s="249"/>
      <c r="BEV388" s="249"/>
      <c r="BEW388" s="249"/>
      <c r="BEX388" s="249"/>
      <c r="BEY388" s="249"/>
      <c r="BEZ388" s="249"/>
      <c r="BFA388" s="249"/>
      <c r="BFB388" s="249"/>
      <c r="BFC388" s="249"/>
      <c r="BFD388" s="249"/>
      <c r="BFE388" s="249"/>
      <c r="BFF388" s="249"/>
      <c r="BFG388" s="249"/>
      <c r="BFH388" s="249"/>
      <c r="BFI388" s="249"/>
      <c r="BFJ388" s="249"/>
      <c r="BFK388" s="249"/>
      <c r="BFL388" s="249"/>
      <c r="BFM388" s="249"/>
      <c r="BFN388" s="249"/>
      <c r="BFO388" s="249"/>
      <c r="BFP388" s="249"/>
      <c r="BFQ388" s="249"/>
      <c r="BFR388" s="249"/>
      <c r="BFS388" s="249"/>
      <c r="BFT388" s="249"/>
      <c r="BFU388" s="249"/>
      <c r="BFV388" s="249"/>
      <c r="BFW388" s="249"/>
      <c r="BFX388" s="249"/>
      <c r="BFY388" s="249"/>
      <c r="BFZ388" s="249"/>
      <c r="BGA388" s="249"/>
      <c r="BGB388" s="249"/>
      <c r="BGC388" s="249"/>
      <c r="BGD388" s="249"/>
      <c r="BGE388" s="249"/>
      <c r="BGF388" s="249"/>
      <c r="BGG388" s="249"/>
      <c r="BGH388" s="249"/>
      <c r="BGI388" s="249"/>
      <c r="BGJ388" s="249"/>
      <c r="BGK388" s="249"/>
      <c r="BGL388" s="249"/>
      <c r="BGM388" s="249"/>
      <c r="BGN388" s="249"/>
      <c r="BGO388" s="249"/>
      <c r="BGP388" s="249"/>
      <c r="BGQ388" s="249"/>
      <c r="BGR388" s="249"/>
      <c r="BGS388" s="249"/>
      <c r="BGT388" s="249"/>
      <c r="BGU388" s="249"/>
      <c r="BGV388" s="249"/>
      <c r="BGW388" s="249"/>
      <c r="BGX388" s="249"/>
      <c r="BGY388" s="249"/>
      <c r="BGZ388" s="249"/>
      <c r="BHA388" s="249"/>
      <c r="BHB388" s="249"/>
      <c r="BHC388" s="249"/>
      <c r="BHD388" s="249"/>
      <c r="BHE388" s="249"/>
      <c r="BHF388" s="249"/>
      <c r="BHG388" s="249"/>
      <c r="BHH388" s="249"/>
      <c r="BHI388" s="249"/>
      <c r="BHJ388" s="249"/>
      <c r="BHK388" s="249"/>
      <c r="BHL388" s="249"/>
      <c r="BHM388" s="249"/>
      <c r="BHN388" s="249"/>
      <c r="BHO388" s="249"/>
      <c r="BHP388" s="249"/>
      <c r="BHQ388" s="249"/>
      <c r="BHR388" s="249"/>
      <c r="BHS388" s="249"/>
      <c r="BHT388" s="249"/>
      <c r="BHU388" s="249"/>
      <c r="BHV388" s="249"/>
      <c r="BHW388" s="249"/>
      <c r="BHX388" s="249"/>
      <c r="BHY388" s="249"/>
      <c r="BHZ388" s="249"/>
      <c r="BIA388" s="249"/>
      <c r="BIB388" s="249"/>
      <c r="BIC388" s="249"/>
      <c r="BID388" s="249"/>
      <c r="BIE388" s="249"/>
      <c r="BIF388" s="249"/>
      <c r="BIG388" s="249"/>
      <c r="BIH388" s="249"/>
      <c r="BII388" s="249"/>
      <c r="BIJ388" s="249"/>
      <c r="BIK388" s="249"/>
      <c r="BIL388" s="249"/>
      <c r="BIM388" s="249"/>
      <c r="BIN388" s="249"/>
      <c r="BIO388" s="249"/>
      <c r="BIP388" s="249"/>
      <c r="BIQ388" s="249"/>
      <c r="BIR388" s="249"/>
      <c r="BIS388" s="249"/>
      <c r="BIT388" s="249"/>
      <c r="BIU388" s="249"/>
      <c r="BIV388" s="249"/>
      <c r="BIW388" s="249"/>
      <c r="BIX388" s="249"/>
      <c r="BIY388" s="249"/>
      <c r="BIZ388" s="249"/>
      <c r="BJA388" s="249"/>
      <c r="BJB388" s="249"/>
      <c r="BJC388" s="249"/>
      <c r="BJD388" s="249"/>
      <c r="BJE388" s="249"/>
      <c r="BJF388" s="249"/>
      <c r="BJG388" s="249"/>
      <c r="BJH388" s="249"/>
      <c r="BJI388" s="249"/>
      <c r="BJJ388" s="249"/>
      <c r="BJK388" s="249"/>
      <c r="BJL388" s="249"/>
      <c r="BJM388" s="249"/>
      <c r="BJN388" s="249"/>
      <c r="BJO388" s="249"/>
      <c r="BJP388" s="249"/>
      <c r="BJQ388" s="249"/>
      <c r="BJR388" s="249"/>
      <c r="BJS388" s="249"/>
      <c r="BJT388" s="249"/>
      <c r="BJU388" s="249"/>
      <c r="BJV388" s="249"/>
      <c r="BJW388" s="249"/>
      <c r="BJX388" s="249"/>
      <c r="BJY388" s="249"/>
      <c r="BJZ388" s="249"/>
      <c r="BKA388" s="249"/>
      <c r="BKB388" s="249"/>
      <c r="BKC388" s="249"/>
      <c r="BKD388" s="249"/>
      <c r="BKE388" s="249"/>
      <c r="BKF388" s="249"/>
      <c r="BKG388" s="249"/>
      <c r="BKH388" s="249"/>
      <c r="BKI388" s="249"/>
      <c r="BKJ388" s="249"/>
      <c r="BKK388" s="249"/>
      <c r="BKL388" s="249"/>
      <c r="BKM388" s="249"/>
      <c r="BKN388" s="249"/>
      <c r="BKO388" s="249"/>
      <c r="BKP388" s="249"/>
      <c r="BKQ388" s="249"/>
      <c r="BKR388" s="249"/>
      <c r="BKS388" s="249"/>
      <c r="BKT388" s="249"/>
      <c r="BKU388" s="249"/>
      <c r="BKV388" s="249"/>
      <c r="BKW388" s="249"/>
      <c r="BKX388" s="249"/>
      <c r="BKY388" s="249"/>
      <c r="BKZ388" s="249"/>
      <c r="BLA388" s="249"/>
      <c r="BLB388" s="249"/>
      <c r="BLC388" s="249"/>
      <c r="BLD388" s="249"/>
      <c r="BLE388" s="249"/>
      <c r="BLF388" s="249"/>
      <c r="BLG388" s="249"/>
      <c r="BLH388" s="249"/>
      <c r="BLI388" s="249"/>
      <c r="BLJ388" s="249"/>
      <c r="BLK388" s="249"/>
      <c r="BLL388" s="249"/>
      <c r="BLM388" s="249"/>
      <c r="BLN388" s="249"/>
      <c r="BLO388" s="249"/>
      <c r="BLP388" s="249"/>
      <c r="BLQ388" s="249"/>
      <c r="BLR388" s="249"/>
      <c r="BLS388" s="249"/>
      <c r="BLT388" s="249"/>
      <c r="BLU388" s="249"/>
      <c r="BLV388" s="249"/>
      <c r="BLW388" s="249"/>
      <c r="BLX388" s="249"/>
      <c r="BLY388" s="249"/>
      <c r="BLZ388" s="249"/>
      <c r="BMA388" s="249"/>
      <c r="BMB388" s="249"/>
      <c r="BMC388" s="249"/>
      <c r="BMD388" s="249"/>
      <c r="BME388" s="249"/>
      <c r="BMF388" s="249"/>
      <c r="BMG388" s="249"/>
      <c r="BMH388" s="249"/>
      <c r="BMI388" s="249"/>
      <c r="BMJ388" s="249"/>
      <c r="BMK388" s="249"/>
      <c r="BML388" s="249"/>
      <c r="BMM388" s="249"/>
      <c r="BMN388" s="249"/>
      <c r="BMO388" s="249"/>
      <c r="BMP388" s="249"/>
      <c r="BMQ388" s="249"/>
      <c r="BMR388" s="249"/>
      <c r="BMS388" s="249"/>
      <c r="BMT388" s="249"/>
      <c r="BMU388" s="249"/>
      <c r="BMV388" s="249"/>
      <c r="BMW388" s="249"/>
      <c r="BMX388" s="249"/>
      <c r="BMY388" s="249"/>
      <c r="BMZ388" s="249"/>
      <c r="BNA388" s="249"/>
      <c r="BNB388" s="249"/>
      <c r="BNC388" s="249"/>
      <c r="BND388" s="249"/>
      <c r="BNE388" s="249"/>
      <c r="BNF388" s="249"/>
      <c r="BNG388" s="249"/>
      <c r="BNH388" s="249"/>
      <c r="BNI388" s="249"/>
      <c r="BNJ388" s="249"/>
      <c r="BNK388" s="249"/>
      <c r="BNL388" s="249"/>
      <c r="BNM388" s="249"/>
      <c r="BNN388" s="249"/>
      <c r="BNO388" s="249"/>
      <c r="BNP388" s="249"/>
      <c r="BNQ388" s="249"/>
      <c r="BNR388" s="249"/>
      <c r="BNS388" s="249"/>
      <c r="BNT388" s="249"/>
      <c r="BNU388" s="249"/>
      <c r="BNV388" s="249"/>
      <c r="BNW388" s="249"/>
      <c r="BNX388" s="249"/>
      <c r="BNY388" s="249"/>
      <c r="BNZ388" s="249"/>
      <c r="BOA388" s="249"/>
      <c r="BOB388" s="249"/>
      <c r="BOC388" s="249"/>
      <c r="BOD388" s="249"/>
      <c r="BOE388" s="249"/>
      <c r="BOF388" s="249"/>
      <c r="BOG388" s="249"/>
      <c r="BOH388" s="249"/>
      <c r="BOI388" s="249"/>
      <c r="BOJ388" s="249"/>
      <c r="BOK388" s="249"/>
      <c r="BOL388" s="249"/>
      <c r="BOM388" s="249"/>
      <c r="BON388" s="249"/>
      <c r="BOO388" s="249"/>
      <c r="BOP388" s="249"/>
      <c r="BOQ388" s="249"/>
      <c r="BOR388" s="249"/>
      <c r="BOS388" s="249"/>
      <c r="BOT388" s="249"/>
      <c r="BOU388" s="249"/>
      <c r="BOV388" s="249"/>
      <c r="BOW388" s="249"/>
      <c r="BOX388" s="249"/>
      <c r="BOY388" s="249"/>
      <c r="BOZ388" s="249"/>
      <c r="BPA388" s="249"/>
      <c r="BPB388" s="249"/>
      <c r="BPC388" s="249"/>
      <c r="BPD388" s="249"/>
      <c r="BPE388" s="249"/>
      <c r="BPF388" s="249"/>
      <c r="BPG388" s="249"/>
      <c r="BPH388" s="249"/>
      <c r="BPI388" s="249"/>
      <c r="BPJ388" s="249"/>
      <c r="BPK388" s="249"/>
      <c r="BPL388" s="249"/>
      <c r="BPM388" s="249"/>
      <c r="BPN388" s="249"/>
      <c r="BPO388" s="249"/>
      <c r="BPP388" s="249"/>
      <c r="BPQ388" s="249"/>
      <c r="BPR388" s="249"/>
      <c r="BPS388" s="249"/>
      <c r="BPT388" s="249"/>
      <c r="BPU388" s="249"/>
      <c r="BPV388" s="249"/>
      <c r="BPW388" s="249"/>
      <c r="BPX388" s="249"/>
      <c r="BPY388" s="249"/>
      <c r="BPZ388" s="249"/>
      <c r="BQA388" s="249"/>
      <c r="BQB388" s="249"/>
      <c r="BQC388" s="249"/>
      <c r="BQD388" s="249"/>
      <c r="BQE388" s="249"/>
      <c r="BQF388" s="249"/>
      <c r="BQG388" s="249"/>
      <c r="BQH388" s="249"/>
      <c r="BQI388" s="249"/>
      <c r="BQJ388" s="249"/>
      <c r="BQK388" s="249"/>
      <c r="BQL388" s="249"/>
      <c r="BQM388" s="249"/>
      <c r="BQN388" s="249"/>
      <c r="BQO388" s="249"/>
      <c r="BQP388" s="249"/>
      <c r="BQQ388" s="249"/>
      <c r="BQR388" s="249"/>
      <c r="BQS388" s="249"/>
      <c r="BQT388" s="249"/>
      <c r="BQU388" s="249"/>
      <c r="BQV388" s="249"/>
      <c r="BQW388" s="249"/>
      <c r="BQX388" s="249"/>
      <c r="BQY388" s="249"/>
      <c r="BQZ388" s="249"/>
      <c r="BRA388" s="249"/>
      <c r="BRB388" s="249"/>
      <c r="BRC388" s="249"/>
      <c r="BRD388" s="249"/>
      <c r="BRE388" s="249"/>
      <c r="BRF388" s="249"/>
      <c r="BRG388" s="249"/>
      <c r="BRH388" s="249"/>
      <c r="BRI388" s="249"/>
      <c r="BRJ388" s="249"/>
      <c r="BRK388" s="249"/>
      <c r="BRL388" s="249"/>
      <c r="BRM388" s="249"/>
      <c r="BRN388" s="249"/>
      <c r="BRO388" s="249"/>
      <c r="BRP388" s="249"/>
      <c r="BRQ388" s="249"/>
      <c r="BRR388" s="249"/>
      <c r="BRS388" s="249"/>
      <c r="BRT388" s="249"/>
      <c r="BRU388" s="249"/>
      <c r="BRV388" s="249"/>
      <c r="BRW388" s="249"/>
      <c r="BRX388" s="249"/>
      <c r="BRY388" s="249"/>
      <c r="BRZ388" s="249"/>
      <c r="BSA388" s="249"/>
      <c r="BSB388" s="249"/>
      <c r="BSC388" s="249"/>
      <c r="BSD388" s="249"/>
      <c r="BSE388" s="249"/>
      <c r="BSF388" s="249"/>
      <c r="BSG388" s="249"/>
      <c r="BSH388" s="249"/>
      <c r="BSI388" s="249"/>
      <c r="BSJ388" s="249"/>
      <c r="BSK388" s="249"/>
      <c r="BSL388" s="249"/>
      <c r="BSM388" s="249"/>
      <c r="BSN388" s="249"/>
      <c r="BSO388" s="249"/>
      <c r="BSP388" s="249"/>
      <c r="BSQ388" s="249"/>
      <c r="BSR388" s="249"/>
      <c r="BSS388" s="249"/>
      <c r="BST388" s="249"/>
      <c r="BSU388" s="249"/>
      <c r="BSV388" s="249"/>
      <c r="BSW388" s="249"/>
      <c r="BSX388" s="249"/>
      <c r="BSY388" s="249"/>
      <c r="BSZ388" s="249"/>
      <c r="BTA388" s="249"/>
      <c r="BTB388" s="249"/>
      <c r="BTC388" s="249"/>
      <c r="BTD388" s="249"/>
      <c r="BTE388" s="249"/>
      <c r="BTF388" s="249"/>
      <c r="BTG388" s="249"/>
      <c r="BTH388" s="249"/>
      <c r="BTI388" s="249"/>
      <c r="BTJ388" s="249"/>
      <c r="BTK388" s="249"/>
      <c r="BTL388" s="249"/>
      <c r="BTM388" s="249"/>
      <c r="BTN388" s="249"/>
      <c r="BTO388" s="249"/>
      <c r="BTP388" s="249"/>
      <c r="BTQ388" s="249"/>
      <c r="BTR388" s="249"/>
      <c r="BTS388" s="249"/>
      <c r="BTT388" s="249"/>
      <c r="BTU388" s="249"/>
      <c r="BTV388" s="249"/>
      <c r="BTW388" s="249"/>
      <c r="BTX388" s="249"/>
      <c r="BTY388" s="249"/>
      <c r="BTZ388" s="249"/>
      <c r="BUA388" s="249"/>
      <c r="BUB388" s="249"/>
      <c r="BUC388" s="249"/>
      <c r="BUD388" s="249"/>
      <c r="BUE388" s="249"/>
      <c r="BUF388" s="249"/>
      <c r="BUG388" s="249"/>
      <c r="BUH388" s="249"/>
      <c r="BUI388" s="249"/>
      <c r="BUJ388" s="249"/>
      <c r="BUK388" s="249"/>
      <c r="BUL388" s="249"/>
      <c r="BUM388" s="249"/>
      <c r="BUN388" s="249"/>
      <c r="BUO388" s="249"/>
      <c r="BUP388" s="249"/>
      <c r="BUQ388" s="249"/>
      <c r="BUR388" s="249"/>
      <c r="BUS388" s="249"/>
      <c r="BUT388" s="249"/>
      <c r="BUU388" s="249"/>
      <c r="BUV388" s="249"/>
      <c r="BUW388" s="249"/>
      <c r="BUX388" s="249"/>
      <c r="BUY388" s="249"/>
      <c r="BUZ388" s="249"/>
      <c r="BVA388" s="249"/>
      <c r="BVB388" s="249"/>
      <c r="BVC388" s="249"/>
      <c r="BVD388" s="249"/>
      <c r="BVE388" s="249"/>
      <c r="BVF388" s="249"/>
      <c r="BVG388" s="249"/>
      <c r="BVH388" s="249"/>
      <c r="BVI388" s="249"/>
      <c r="BVJ388" s="249"/>
      <c r="BVK388" s="249"/>
      <c r="BVL388" s="249"/>
      <c r="BVM388" s="249"/>
      <c r="BVN388" s="249"/>
      <c r="BVO388" s="249"/>
      <c r="BVP388" s="249"/>
      <c r="BVQ388" s="249"/>
      <c r="BVR388" s="249"/>
      <c r="BVS388" s="249"/>
      <c r="BVT388" s="249"/>
      <c r="BVU388" s="249"/>
      <c r="BVV388" s="249"/>
      <c r="BVW388" s="249"/>
      <c r="BVX388" s="249"/>
      <c r="BVY388" s="249"/>
      <c r="BVZ388" s="249"/>
      <c r="BWA388" s="249"/>
      <c r="BWB388" s="249"/>
      <c r="BWC388" s="249"/>
      <c r="BWD388" s="249"/>
      <c r="BWE388" s="249"/>
      <c r="BWF388" s="249"/>
      <c r="BWG388" s="249"/>
      <c r="BWH388" s="249"/>
      <c r="BWI388" s="249"/>
      <c r="BWJ388" s="249"/>
      <c r="BWK388" s="249"/>
      <c r="BWL388" s="249"/>
      <c r="BWM388" s="249"/>
      <c r="BWN388" s="249"/>
      <c r="BWO388" s="249"/>
      <c r="BWP388" s="249"/>
      <c r="BWQ388" s="249"/>
      <c r="BWR388" s="249"/>
      <c r="BWS388" s="249"/>
      <c r="BWT388" s="249"/>
      <c r="BWU388" s="249"/>
      <c r="BWV388" s="249"/>
      <c r="BWW388" s="249"/>
      <c r="BWX388" s="249"/>
      <c r="BWY388" s="249"/>
      <c r="BWZ388" s="249"/>
      <c r="BXA388" s="249"/>
      <c r="BXB388" s="249"/>
      <c r="BXC388" s="249"/>
      <c r="BXD388" s="249"/>
      <c r="BXE388" s="249"/>
      <c r="BXF388" s="249"/>
      <c r="BXG388" s="249"/>
      <c r="BXH388" s="249"/>
      <c r="BXI388" s="249"/>
      <c r="BXJ388" s="249"/>
      <c r="BXK388" s="249"/>
      <c r="BXL388" s="249"/>
      <c r="BXM388" s="249"/>
      <c r="BXN388" s="249"/>
      <c r="BXO388" s="249"/>
      <c r="BXP388" s="249"/>
      <c r="BXQ388" s="249"/>
      <c r="BXR388" s="249"/>
      <c r="BXS388" s="249"/>
      <c r="BXT388" s="249"/>
      <c r="BXU388" s="249"/>
      <c r="BXV388" s="249"/>
      <c r="BXW388" s="249"/>
      <c r="BXX388" s="249"/>
      <c r="BXY388" s="249"/>
      <c r="BXZ388" s="249"/>
      <c r="BYA388" s="249"/>
      <c r="BYB388" s="249"/>
      <c r="BYC388" s="249"/>
      <c r="BYD388" s="249"/>
      <c r="BYE388" s="249"/>
      <c r="BYF388" s="249"/>
      <c r="BYG388" s="249"/>
      <c r="BYH388" s="249"/>
      <c r="BYI388" s="249"/>
      <c r="BYJ388" s="249"/>
      <c r="BYK388" s="249"/>
      <c r="BYL388" s="249"/>
      <c r="BYM388" s="249"/>
      <c r="BYN388" s="249"/>
      <c r="BYO388" s="249"/>
      <c r="BYP388" s="249"/>
      <c r="BYQ388" s="249"/>
      <c r="BYR388" s="249"/>
      <c r="BYS388" s="249"/>
      <c r="BYT388" s="249"/>
      <c r="BYU388" s="249"/>
      <c r="BYV388" s="249"/>
      <c r="BYW388" s="249"/>
      <c r="BYX388" s="249"/>
      <c r="BYY388" s="249"/>
      <c r="BYZ388" s="249"/>
      <c r="BZA388" s="249"/>
      <c r="BZB388" s="249"/>
      <c r="BZC388" s="249"/>
      <c r="BZD388" s="249"/>
      <c r="BZE388" s="249"/>
      <c r="BZF388" s="249"/>
      <c r="BZG388" s="249"/>
      <c r="BZH388" s="249"/>
      <c r="BZI388" s="249"/>
      <c r="BZJ388" s="249"/>
      <c r="BZK388" s="249"/>
      <c r="BZL388" s="249"/>
      <c r="BZM388" s="249"/>
      <c r="BZN388" s="249"/>
      <c r="BZO388" s="249"/>
      <c r="BZP388" s="249"/>
      <c r="BZQ388" s="249"/>
      <c r="BZR388" s="249"/>
      <c r="BZS388" s="249"/>
      <c r="BZT388" s="249"/>
      <c r="BZU388" s="249"/>
      <c r="BZV388" s="249"/>
      <c r="BZW388" s="249"/>
      <c r="BZX388" s="249"/>
      <c r="BZY388" s="249"/>
      <c r="BZZ388" s="249"/>
      <c r="CAA388" s="249"/>
      <c r="CAB388" s="249"/>
      <c r="CAC388" s="249"/>
      <c r="CAD388" s="249"/>
      <c r="CAE388" s="249"/>
      <c r="CAF388" s="249"/>
      <c r="CAG388" s="249"/>
      <c r="CAH388" s="249"/>
      <c r="CAI388" s="249"/>
      <c r="CAJ388" s="249"/>
      <c r="CAK388" s="249"/>
      <c r="CAL388" s="249"/>
      <c r="CAM388" s="249"/>
      <c r="CAN388" s="249"/>
      <c r="CAO388" s="249"/>
      <c r="CAP388" s="249"/>
      <c r="CAQ388" s="249"/>
      <c r="CAR388" s="249"/>
      <c r="CAS388" s="249"/>
      <c r="CAT388" s="249"/>
      <c r="CAU388" s="249"/>
      <c r="CAV388" s="249"/>
      <c r="CAW388" s="249"/>
      <c r="CAX388" s="249"/>
      <c r="CAY388" s="249"/>
      <c r="CAZ388" s="249"/>
      <c r="CBA388" s="249"/>
      <c r="CBB388" s="249"/>
      <c r="CBC388" s="249"/>
      <c r="CBD388" s="249"/>
      <c r="CBE388" s="249"/>
      <c r="CBF388" s="249"/>
      <c r="CBG388" s="249"/>
      <c r="CBH388" s="249"/>
      <c r="CBI388" s="249"/>
      <c r="CBJ388" s="249"/>
      <c r="CBK388" s="249"/>
      <c r="CBL388" s="249"/>
      <c r="CBM388" s="249"/>
      <c r="CBN388" s="249"/>
      <c r="CBO388" s="249"/>
      <c r="CBP388" s="249"/>
      <c r="CBQ388" s="249"/>
      <c r="CBR388" s="249"/>
      <c r="CBS388" s="249"/>
      <c r="CBT388" s="249"/>
      <c r="CBU388" s="249"/>
      <c r="CBV388" s="249"/>
      <c r="CBW388" s="249"/>
      <c r="CBX388" s="249"/>
      <c r="CBY388" s="249"/>
      <c r="CBZ388" s="249"/>
      <c r="CCA388" s="249"/>
      <c r="CCB388" s="249"/>
      <c r="CCC388" s="249"/>
      <c r="CCD388" s="249"/>
      <c r="CCE388" s="249"/>
      <c r="CCF388" s="249"/>
      <c r="CCG388" s="249"/>
      <c r="CCH388" s="249"/>
      <c r="CCI388" s="249"/>
      <c r="CCJ388" s="249"/>
      <c r="CCK388" s="249"/>
      <c r="CCL388" s="249"/>
      <c r="CCM388" s="249"/>
      <c r="CCN388" s="249"/>
      <c r="CCO388" s="249"/>
      <c r="CCP388" s="249"/>
      <c r="CCQ388" s="249"/>
      <c r="CCR388" s="249"/>
      <c r="CCS388" s="249"/>
      <c r="CCT388" s="249"/>
      <c r="CCU388" s="249"/>
      <c r="CCV388" s="249"/>
      <c r="CCW388" s="249"/>
      <c r="CCX388" s="249"/>
      <c r="CCY388" s="249"/>
      <c r="CCZ388" s="249"/>
      <c r="CDA388" s="249"/>
      <c r="CDB388" s="249"/>
      <c r="CDC388" s="249"/>
      <c r="CDD388" s="249"/>
      <c r="CDE388" s="249"/>
      <c r="CDF388" s="249"/>
      <c r="CDG388" s="249"/>
      <c r="CDH388" s="249"/>
      <c r="CDI388" s="249"/>
      <c r="CDJ388" s="249"/>
      <c r="CDK388" s="249"/>
      <c r="CDL388" s="249"/>
      <c r="CDM388" s="249"/>
      <c r="CDN388" s="249"/>
      <c r="CDO388" s="249"/>
      <c r="CDP388" s="249"/>
      <c r="CDQ388" s="249"/>
      <c r="CDR388" s="249"/>
      <c r="CDS388" s="249"/>
      <c r="CDT388" s="249"/>
      <c r="CDU388" s="249"/>
      <c r="CDV388" s="249"/>
      <c r="CDW388" s="249"/>
      <c r="CDX388" s="249"/>
      <c r="CDY388" s="249"/>
      <c r="CDZ388" s="249"/>
      <c r="CEA388" s="249"/>
      <c r="CEB388" s="249"/>
      <c r="CEC388" s="249"/>
      <c r="CED388" s="249"/>
      <c r="CEE388" s="249"/>
      <c r="CEF388" s="249"/>
      <c r="CEG388" s="249"/>
      <c r="CEH388" s="249"/>
      <c r="CEI388" s="249"/>
      <c r="CEJ388" s="249"/>
      <c r="CEK388" s="249"/>
      <c r="CEL388" s="249"/>
      <c r="CEM388" s="249"/>
      <c r="CEN388" s="249"/>
      <c r="CEO388" s="249"/>
      <c r="CEP388" s="249"/>
      <c r="CEQ388" s="249"/>
      <c r="CER388" s="249"/>
      <c r="CES388" s="249"/>
      <c r="CET388" s="249"/>
      <c r="CEU388" s="249"/>
      <c r="CEV388" s="249"/>
      <c r="CEW388" s="249"/>
      <c r="CEX388" s="249"/>
      <c r="CEY388" s="249"/>
      <c r="CEZ388" s="249"/>
      <c r="CFA388" s="249"/>
      <c r="CFB388" s="249"/>
      <c r="CFC388" s="249"/>
      <c r="CFD388" s="249"/>
      <c r="CFE388" s="249"/>
      <c r="CFF388" s="249"/>
      <c r="CFG388" s="249"/>
      <c r="CFH388" s="249"/>
      <c r="CFI388" s="249"/>
      <c r="CFJ388" s="249"/>
      <c r="CFK388" s="249"/>
      <c r="CFL388" s="249"/>
      <c r="CFM388" s="249"/>
      <c r="CFN388" s="249"/>
      <c r="CFO388" s="249"/>
      <c r="CFP388" s="249"/>
      <c r="CFQ388" s="249"/>
      <c r="CFR388" s="249"/>
      <c r="CFS388" s="249"/>
      <c r="CFT388" s="249"/>
      <c r="CFU388" s="249"/>
      <c r="CFV388" s="249"/>
      <c r="CFW388" s="249"/>
      <c r="CFX388" s="249"/>
      <c r="CFY388" s="249"/>
      <c r="CFZ388" s="249"/>
      <c r="CGA388" s="249"/>
      <c r="CGB388" s="249"/>
      <c r="CGC388" s="249"/>
      <c r="CGD388" s="249"/>
      <c r="CGE388" s="249"/>
      <c r="CGF388" s="249"/>
      <c r="CGG388" s="249"/>
      <c r="CGH388" s="249"/>
      <c r="CGI388" s="249"/>
      <c r="CGJ388" s="249"/>
      <c r="CGK388" s="249"/>
      <c r="CGL388" s="249"/>
      <c r="CGM388" s="249"/>
      <c r="CGN388" s="249"/>
      <c r="CGO388" s="249"/>
      <c r="CGP388" s="249"/>
      <c r="CGQ388" s="249"/>
      <c r="CGR388" s="249"/>
      <c r="CGS388" s="249"/>
      <c r="CGT388" s="249"/>
      <c r="CGU388" s="249"/>
      <c r="CGV388" s="249"/>
      <c r="CGW388" s="249"/>
      <c r="CGX388" s="249"/>
      <c r="CGY388" s="249"/>
      <c r="CGZ388" s="249"/>
      <c r="CHA388" s="249"/>
      <c r="CHB388" s="249"/>
      <c r="CHC388" s="249"/>
      <c r="CHD388" s="249"/>
      <c r="CHE388" s="249"/>
      <c r="CHF388" s="249"/>
      <c r="CHG388" s="249"/>
      <c r="CHH388" s="249"/>
      <c r="CHI388" s="249"/>
      <c r="CHJ388" s="249"/>
      <c r="CHK388" s="249"/>
      <c r="CHL388" s="249"/>
      <c r="CHM388" s="249"/>
      <c r="CHN388" s="249"/>
      <c r="CHO388" s="249"/>
      <c r="CHP388" s="249"/>
      <c r="CHQ388" s="249"/>
      <c r="CHR388" s="249"/>
      <c r="CHS388" s="249"/>
      <c r="CHT388" s="249"/>
      <c r="CHU388" s="249"/>
      <c r="CHV388" s="249"/>
      <c r="CHW388" s="249"/>
      <c r="CHX388" s="249"/>
      <c r="CHY388" s="249"/>
      <c r="CHZ388" s="249"/>
      <c r="CIA388" s="249"/>
      <c r="CIB388" s="249"/>
      <c r="CIC388" s="249"/>
      <c r="CID388" s="249"/>
      <c r="CIE388" s="249"/>
      <c r="CIF388" s="249"/>
      <c r="CIG388" s="249"/>
      <c r="CIH388" s="249"/>
      <c r="CII388" s="249"/>
      <c r="CIJ388" s="249"/>
      <c r="CIK388" s="249"/>
      <c r="CIL388" s="249"/>
      <c r="CIM388" s="249"/>
      <c r="CIN388" s="249"/>
      <c r="CIO388" s="249"/>
      <c r="CIP388" s="249"/>
      <c r="CIQ388" s="249"/>
      <c r="CIR388" s="249"/>
      <c r="CIS388" s="249"/>
      <c r="CIT388" s="249"/>
      <c r="CIU388" s="249"/>
      <c r="CIV388" s="249"/>
      <c r="CIW388" s="249"/>
      <c r="CIX388" s="249"/>
      <c r="CIY388" s="249"/>
      <c r="CIZ388" s="249"/>
      <c r="CJA388" s="249"/>
      <c r="CJB388" s="249"/>
      <c r="CJC388" s="249"/>
      <c r="CJD388" s="249"/>
      <c r="CJE388" s="249"/>
      <c r="CJF388" s="249"/>
      <c r="CJG388" s="249"/>
      <c r="CJH388" s="249"/>
      <c r="CJI388" s="249"/>
      <c r="CJJ388" s="249"/>
      <c r="CJK388" s="249"/>
      <c r="CJL388" s="249"/>
      <c r="CJM388" s="249"/>
      <c r="CJN388" s="249"/>
      <c r="CJO388" s="249"/>
      <c r="CJP388" s="249"/>
      <c r="CJQ388" s="249"/>
      <c r="CJR388" s="249"/>
      <c r="CJS388" s="249"/>
      <c r="CJT388" s="249"/>
      <c r="CJU388" s="249"/>
      <c r="CJV388" s="249"/>
      <c r="CJW388" s="249"/>
      <c r="CJX388" s="249"/>
      <c r="CJY388" s="249"/>
      <c r="CJZ388" s="249"/>
      <c r="CKA388" s="249"/>
      <c r="CKB388" s="249"/>
      <c r="CKC388" s="249"/>
      <c r="CKD388" s="249"/>
      <c r="CKE388" s="249"/>
      <c r="CKF388" s="249"/>
      <c r="CKG388" s="249"/>
      <c r="CKH388" s="249"/>
      <c r="CKI388" s="249"/>
      <c r="CKJ388" s="249"/>
      <c r="CKK388" s="249"/>
      <c r="CKL388" s="249"/>
      <c r="CKM388" s="249"/>
      <c r="CKN388" s="249"/>
      <c r="CKO388" s="249"/>
      <c r="CKP388" s="249"/>
      <c r="CKQ388" s="249"/>
      <c r="CKR388" s="249"/>
      <c r="CKS388" s="249"/>
      <c r="CKT388" s="249"/>
      <c r="CKU388" s="249"/>
      <c r="CKV388" s="249"/>
      <c r="CKW388" s="249"/>
      <c r="CKX388" s="249"/>
      <c r="CKY388" s="249"/>
      <c r="CKZ388" s="249"/>
      <c r="CLA388" s="249"/>
      <c r="CLB388" s="249"/>
      <c r="CLC388" s="249"/>
      <c r="CLD388" s="249"/>
      <c r="CLE388" s="249"/>
      <c r="CLF388" s="249"/>
      <c r="CLG388" s="249"/>
      <c r="CLH388" s="249"/>
      <c r="CLI388" s="249"/>
      <c r="CLJ388" s="249"/>
      <c r="CLK388" s="249"/>
      <c r="CLL388" s="249"/>
      <c r="CLM388" s="249"/>
      <c r="CLN388" s="249"/>
      <c r="CLO388" s="249"/>
      <c r="CLP388" s="249"/>
      <c r="CLQ388" s="249"/>
      <c r="CLR388" s="249"/>
      <c r="CLS388" s="249"/>
      <c r="CLT388" s="249"/>
      <c r="CLU388" s="249"/>
      <c r="CLV388" s="249"/>
      <c r="CLW388" s="249"/>
      <c r="CLX388" s="249"/>
      <c r="CLY388" s="249"/>
      <c r="CLZ388" s="249"/>
      <c r="CMA388" s="249"/>
      <c r="CMB388" s="249"/>
      <c r="CMC388" s="249"/>
      <c r="CMD388" s="249"/>
      <c r="CME388" s="249"/>
      <c r="CMF388" s="249"/>
      <c r="CMG388" s="249"/>
      <c r="CMH388" s="249"/>
      <c r="CMI388" s="249"/>
      <c r="CMJ388" s="249"/>
      <c r="CMK388" s="249"/>
      <c r="CML388" s="249"/>
      <c r="CMM388" s="249"/>
      <c r="CMN388" s="249"/>
      <c r="CMO388" s="249"/>
      <c r="CMP388" s="249"/>
      <c r="CMQ388" s="249"/>
      <c r="CMR388" s="249"/>
      <c r="CMS388" s="249"/>
      <c r="CMT388" s="249"/>
      <c r="CMU388" s="249"/>
      <c r="CMV388" s="249"/>
      <c r="CMW388" s="249"/>
      <c r="CMX388" s="249"/>
      <c r="CMY388" s="249"/>
      <c r="CMZ388" s="249"/>
      <c r="CNA388" s="249"/>
      <c r="CNB388" s="249"/>
      <c r="CNC388" s="249"/>
      <c r="CND388" s="249"/>
      <c r="CNE388" s="249"/>
      <c r="CNF388" s="249"/>
      <c r="CNG388" s="249"/>
      <c r="CNH388" s="249"/>
      <c r="CNI388" s="249"/>
      <c r="CNJ388" s="249"/>
      <c r="CNK388" s="249"/>
      <c r="CNL388" s="249"/>
      <c r="CNM388" s="249"/>
      <c r="CNN388" s="249"/>
      <c r="CNO388" s="249"/>
      <c r="CNP388" s="249"/>
      <c r="CNQ388" s="249"/>
      <c r="CNR388" s="249"/>
      <c r="CNS388" s="249"/>
      <c r="CNT388" s="249"/>
      <c r="CNU388" s="249"/>
      <c r="CNV388" s="249"/>
      <c r="CNW388" s="249"/>
      <c r="CNX388" s="249"/>
      <c r="CNY388" s="249"/>
      <c r="CNZ388" s="249"/>
      <c r="COA388" s="249"/>
      <c r="COB388" s="249"/>
      <c r="COC388" s="249"/>
      <c r="COD388" s="249"/>
      <c r="COE388" s="249"/>
      <c r="COF388" s="249"/>
      <c r="COG388" s="249"/>
      <c r="COH388" s="249"/>
      <c r="COI388" s="249"/>
      <c r="COJ388" s="249"/>
      <c r="COK388" s="249"/>
      <c r="COL388" s="249"/>
      <c r="COM388" s="249"/>
      <c r="CON388" s="249"/>
      <c r="COO388" s="249"/>
      <c r="COP388" s="249"/>
      <c r="COQ388" s="249"/>
      <c r="COR388" s="249"/>
      <c r="COS388" s="249"/>
      <c r="COT388" s="249"/>
      <c r="COU388" s="249"/>
      <c r="COV388" s="249"/>
      <c r="COW388" s="249"/>
      <c r="COX388" s="249"/>
      <c r="COY388" s="249"/>
      <c r="COZ388" s="249"/>
      <c r="CPA388" s="249"/>
      <c r="CPB388" s="249"/>
      <c r="CPC388" s="249"/>
      <c r="CPD388" s="249"/>
      <c r="CPE388" s="249"/>
      <c r="CPF388" s="249"/>
      <c r="CPG388" s="249"/>
      <c r="CPH388" s="249"/>
      <c r="CPI388" s="249"/>
      <c r="CPJ388" s="249"/>
      <c r="CPK388" s="249"/>
      <c r="CPL388" s="249"/>
      <c r="CPM388" s="249"/>
      <c r="CPN388" s="249"/>
      <c r="CPO388" s="249"/>
      <c r="CPP388" s="249"/>
      <c r="CPQ388" s="249"/>
      <c r="CPR388" s="249"/>
      <c r="CPS388" s="249"/>
      <c r="CPT388" s="249"/>
      <c r="CPU388" s="249"/>
      <c r="CPV388" s="249"/>
      <c r="CPW388" s="249"/>
      <c r="CPX388" s="249"/>
      <c r="CPY388" s="249"/>
      <c r="CPZ388" s="249"/>
      <c r="CQA388" s="249"/>
      <c r="CQB388" s="249"/>
      <c r="CQC388" s="249"/>
      <c r="CQD388" s="249"/>
      <c r="CQE388" s="249"/>
      <c r="CQF388" s="249"/>
      <c r="CQG388" s="249"/>
      <c r="CQH388" s="249"/>
      <c r="CQI388" s="249"/>
      <c r="CQJ388" s="249"/>
      <c r="CQK388" s="249"/>
      <c r="CQL388" s="249"/>
      <c r="CQM388" s="249"/>
      <c r="CQN388" s="249"/>
      <c r="CQO388" s="249"/>
      <c r="CQP388" s="249"/>
      <c r="CQQ388" s="249"/>
      <c r="CQR388" s="249"/>
      <c r="CQS388" s="249"/>
      <c r="CQT388" s="249"/>
      <c r="CQU388" s="249"/>
      <c r="CQV388" s="249"/>
      <c r="CQW388" s="249"/>
      <c r="CQX388" s="249"/>
      <c r="CQY388" s="249"/>
      <c r="CQZ388" s="249"/>
      <c r="CRA388" s="249"/>
      <c r="CRB388" s="249"/>
      <c r="CRC388" s="249"/>
      <c r="CRD388" s="249"/>
      <c r="CRE388" s="249"/>
      <c r="CRF388" s="249"/>
      <c r="CRG388" s="249"/>
      <c r="CRH388" s="249"/>
      <c r="CRI388" s="249"/>
      <c r="CRJ388" s="249"/>
      <c r="CRK388" s="249"/>
      <c r="CRL388" s="249"/>
      <c r="CRM388" s="249"/>
      <c r="CRN388" s="249"/>
      <c r="CRO388" s="249"/>
      <c r="CRP388" s="249"/>
      <c r="CRQ388" s="249"/>
      <c r="CRR388" s="249"/>
      <c r="CRS388" s="249"/>
      <c r="CRT388" s="249"/>
      <c r="CRU388" s="249"/>
      <c r="CRV388" s="249"/>
      <c r="CRW388" s="249"/>
      <c r="CRX388" s="249"/>
      <c r="CRY388" s="249"/>
      <c r="CRZ388" s="249"/>
      <c r="CSA388" s="249"/>
      <c r="CSB388" s="249"/>
      <c r="CSC388" s="249"/>
      <c r="CSD388" s="249"/>
      <c r="CSE388" s="249"/>
      <c r="CSF388" s="249"/>
      <c r="CSG388" s="249"/>
      <c r="CSH388" s="249"/>
      <c r="CSI388" s="249"/>
      <c r="CSJ388" s="249"/>
      <c r="CSK388" s="249"/>
      <c r="CSL388" s="249"/>
      <c r="CSM388" s="249"/>
      <c r="CSN388" s="249"/>
      <c r="CSO388" s="249"/>
      <c r="CSP388" s="249"/>
      <c r="CSQ388" s="249"/>
      <c r="CSR388" s="249"/>
      <c r="CSS388" s="249"/>
      <c r="CST388" s="249"/>
      <c r="CSU388" s="249"/>
      <c r="CSV388" s="249"/>
      <c r="CSW388" s="249"/>
      <c r="CSX388" s="249"/>
      <c r="CSY388" s="249"/>
      <c r="CSZ388" s="249"/>
      <c r="CTA388" s="249"/>
      <c r="CTB388" s="249"/>
      <c r="CTC388" s="249"/>
      <c r="CTD388" s="249"/>
      <c r="CTE388" s="249"/>
      <c r="CTF388" s="249"/>
      <c r="CTG388" s="249"/>
      <c r="CTH388" s="249"/>
      <c r="CTI388" s="249"/>
      <c r="CTJ388" s="249"/>
      <c r="CTK388" s="249"/>
      <c r="CTL388" s="249"/>
      <c r="CTM388" s="249"/>
      <c r="CTN388" s="249"/>
      <c r="CTO388" s="249"/>
      <c r="CTP388" s="249"/>
      <c r="CTQ388" s="249"/>
      <c r="CTR388" s="249"/>
      <c r="CTS388" s="249"/>
      <c r="CTT388" s="249"/>
      <c r="CTU388" s="249"/>
      <c r="CTV388" s="249"/>
      <c r="CTW388" s="249"/>
      <c r="CTX388" s="249"/>
      <c r="CTY388" s="249"/>
      <c r="CTZ388" s="249"/>
      <c r="CUA388" s="249"/>
      <c r="CUB388" s="249"/>
      <c r="CUC388" s="249"/>
      <c r="CUD388" s="249"/>
      <c r="CUE388" s="249"/>
      <c r="CUF388" s="249"/>
      <c r="CUG388" s="249"/>
      <c r="CUH388" s="249"/>
      <c r="CUI388" s="249"/>
      <c r="CUJ388" s="249"/>
      <c r="CUK388" s="249"/>
      <c r="CUL388" s="249"/>
      <c r="CUM388" s="249"/>
      <c r="CUN388" s="249"/>
      <c r="CUO388" s="249"/>
      <c r="CUP388" s="249"/>
      <c r="CUQ388" s="249"/>
      <c r="CUR388" s="249"/>
      <c r="CUS388" s="249"/>
      <c r="CUT388" s="249"/>
      <c r="CUU388" s="249"/>
      <c r="CUV388" s="249"/>
      <c r="CUW388" s="249"/>
      <c r="CUX388" s="249"/>
      <c r="CUY388" s="249"/>
      <c r="CUZ388" s="249"/>
      <c r="CVA388" s="249"/>
      <c r="CVB388" s="249"/>
      <c r="CVC388" s="249"/>
      <c r="CVD388" s="249"/>
      <c r="CVE388" s="249"/>
      <c r="CVF388" s="249"/>
      <c r="CVG388" s="249"/>
      <c r="CVH388" s="249"/>
      <c r="CVI388" s="249"/>
      <c r="CVJ388" s="249"/>
      <c r="CVK388" s="249"/>
      <c r="CVL388" s="249"/>
      <c r="CVM388" s="249"/>
      <c r="CVN388" s="249"/>
      <c r="CVO388" s="249"/>
      <c r="CVP388" s="249"/>
      <c r="CVQ388" s="249"/>
      <c r="CVR388" s="249"/>
      <c r="CVS388" s="249"/>
      <c r="CVT388" s="249"/>
      <c r="CVU388" s="249"/>
      <c r="CVV388" s="249"/>
      <c r="CVW388" s="249"/>
      <c r="CVX388" s="249"/>
      <c r="CVY388" s="249"/>
      <c r="CVZ388" s="249"/>
      <c r="CWA388" s="249"/>
      <c r="CWB388" s="249"/>
      <c r="CWC388" s="249"/>
      <c r="CWD388" s="249"/>
      <c r="CWE388" s="249"/>
      <c r="CWF388" s="249"/>
      <c r="CWG388" s="249"/>
      <c r="CWH388" s="249"/>
      <c r="CWI388" s="249"/>
      <c r="CWJ388" s="249"/>
      <c r="CWK388" s="249"/>
      <c r="CWL388" s="249"/>
      <c r="CWM388" s="249"/>
      <c r="CWN388" s="249"/>
      <c r="CWO388" s="249"/>
      <c r="CWP388" s="249"/>
      <c r="CWQ388" s="249"/>
      <c r="CWR388" s="249"/>
      <c r="CWS388" s="249"/>
      <c r="CWT388" s="249"/>
      <c r="CWU388" s="249"/>
      <c r="CWV388" s="249"/>
      <c r="CWW388" s="249"/>
      <c r="CWX388" s="249"/>
      <c r="CWY388" s="249"/>
      <c r="CWZ388" s="249"/>
      <c r="CXA388" s="249"/>
      <c r="CXB388" s="249"/>
      <c r="CXC388" s="249"/>
      <c r="CXD388" s="249"/>
      <c r="CXE388" s="249"/>
      <c r="CXF388" s="249"/>
      <c r="CXG388" s="249"/>
      <c r="CXH388" s="249"/>
      <c r="CXI388" s="249"/>
      <c r="CXJ388" s="249"/>
      <c r="CXK388" s="249"/>
      <c r="CXL388" s="249"/>
      <c r="CXM388" s="249"/>
      <c r="CXN388" s="249"/>
      <c r="CXO388" s="249"/>
      <c r="CXP388" s="249"/>
      <c r="CXQ388" s="249"/>
      <c r="CXR388" s="249"/>
      <c r="CXS388" s="249"/>
      <c r="CXT388" s="249"/>
      <c r="CXU388" s="249"/>
      <c r="CXV388" s="249"/>
      <c r="CXW388" s="249"/>
      <c r="CXX388" s="249"/>
      <c r="CXY388" s="249"/>
      <c r="CXZ388" s="249"/>
      <c r="CYA388" s="249"/>
      <c r="CYB388" s="249"/>
      <c r="CYC388" s="249"/>
      <c r="CYD388" s="249"/>
      <c r="CYE388" s="249"/>
      <c r="CYF388" s="249"/>
      <c r="CYG388" s="249"/>
      <c r="CYH388" s="249"/>
      <c r="CYI388" s="249"/>
      <c r="CYJ388" s="249"/>
      <c r="CYK388" s="249"/>
      <c r="CYL388" s="249"/>
      <c r="CYM388" s="249"/>
      <c r="CYN388" s="249"/>
      <c r="CYO388" s="249"/>
      <c r="CYP388" s="249"/>
      <c r="CYQ388" s="249"/>
      <c r="CYR388" s="249"/>
      <c r="CYS388" s="249"/>
      <c r="CYT388" s="249"/>
      <c r="CYU388" s="249"/>
      <c r="CYV388" s="249"/>
      <c r="CYW388" s="249"/>
      <c r="CYX388" s="249"/>
      <c r="CYY388" s="249"/>
      <c r="CYZ388" s="249"/>
      <c r="CZA388" s="249"/>
      <c r="CZB388" s="249"/>
      <c r="CZC388" s="249"/>
      <c r="CZD388" s="249"/>
      <c r="CZE388" s="249"/>
      <c r="CZF388" s="249"/>
      <c r="CZG388" s="249"/>
      <c r="CZH388" s="249"/>
      <c r="CZI388" s="249"/>
      <c r="CZJ388" s="249"/>
      <c r="CZK388" s="249"/>
      <c r="CZL388" s="249"/>
      <c r="CZM388" s="249"/>
      <c r="CZN388" s="249"/>
      <c r="CZO388" s="249"/>
      <c r="CZP388" s="249"/>
      <c r="CZQ388" s="249"/>
      <c r="CZR388" s="249"/>
      <c r="CZS388" s="249"/>
      <c r="CZT388" s="249"/>
      <c r="CZU388" s="249"/>
      <c r="CZV388" s="249"/>
      <c r="CZW388" s="249"/>
      <c r="CZX388" s="249"/>
      <c r="CZY388" s="249"/>
      <c r="CZZ388" s="249"/>
      <c r="DAA388" s="249"/>
      <c r="DAB388" s="249"/>
      <c r="DAC388" s="249"/>
      <c r="DAD388" s="249"/>
      <c r="DAE388" s="249"/>
      <c r="DAF388" s="249"/>
      <c r="DAG388" s="249"/>
      <c r="DAH388" s="249"/>
      <c r="DAI388" s="249"/>
      <c r="DAJ388" s="249"/>
      <c r="DAK388" s="249"/>
      <c r="DAL388" s="249"/>
      <c r="DAM388" s="249"/>
      <c r="DAN388" s="249"/>
      <c r="DAO388" s="249"/>
      <c r="DAP388" s="249"/>
      <c r="DAQ388" s="249"/>
      <c r="DAR388" s="249"/>
      <c r="DAS388" s="249"/>
      <c r="DAT388" s="249"/>
      <c r="DAU388" s="249"/>
      <c r="DAV388" s="249"/>
      <c r="DAW388" s="249"/>
      <c r="DAX388" s="249"/>
      <c r="DAY388" s="249"/>
      <c r="DAZ388" s="249"/>
      <c r="DBA388" s="249"/>
      <c r="DBB388" s="249"/>
      <c r="DBC388" s="249"/>
      <c r="DBD388" s="249"/>
      <c r="DBE388" s="249"/>
      <c r="DBF388" s="249"/>
      <c r="DBG388" s="249"/>
      <c r="DBH388" s="249"/>
      <c r="DBI388" s="249"/>
      <c r="DBJ388" s="249"/>
      <c r="DBK388" s="249"/>
      <c r="DBL388" s="249"/>
      <c r="DBM388" s="249"/>
      <c r="DBN388" s="249"/>
      <c r="DBO388" s="249"/>
      <c r="DBP388" s="249"/>
      <c r="DBQ388" s="249"/>
      <c r="DBR388" s="249"/>
      <c r="DBS388" s="249"/>
      <c r="DBT388" s="249"/>
      <c r="DBU388" s="249"/>
      <c r="DBV388" s="249"/>
      <c r="DBW388" s="249"/>
      <c r="DBX388" s="249"/>
      <c r="DBY388" s="249"/>
      <c r="DBZ388" s="249"/>
      <c r="DCA388" s="249"/>
      <c r="DCB388" s="249"/>
      <c r="DCC388" s="249"/>
      <c r="DCD388" s="249"/>
      <c r="DCE388" s="249"/>
      <c r="DCF388" s="249"/>
      <c r="DCG388" s="249"/>
      <c r="DCH388" s="249"/>
      <c r="DCI388" s="249"/>
      <c r="DCJ388" s="249"/>
      <c r="DCK388" s="249"/>
      <c r="DCL388" s="249"/>
      <c r="DCM388" s="249"/>
      <c r="DCN388" s="249"/>
      <c r="DCO388" s="249"/>
      <c r="DCP388" s="249"/>
      <c r="DCQ388" s="249"/>
      <c r="DCR388" s="249"/>
      <c r="DCS388" s="249"/>
      <c r="DCT388" s="249"/>
      <c r="DCU388" s="249"/>
      <c r="DCV388" s="249"/>
      <c r="DCW388" s="249"/>
      <c r="DCX388" s="249"/>
      <c r="DCY388" s="249"/>
      <c r="DCZ388" s="249"/>
      <c r="DDA388" s="249"/>
      <c r="DDB388" s="249"/>
      <c r="DDC388" s="249"/>
      <c r="DDD388" s="249"/>
      <c r="DDE388" s="249"/>
      <c r="DDF388" s="249"/>
      <c r="DDG388" s="249"/>
      <c r="DDH388" s="249"/>
      <c r="DDI388" s="249"/>
      <c r="DDJ388" s="249"/>
      <c r="DDK388" s="249"/>
      <c r="DDL388" s="249"/>
      <c r="DDM388" s="249"/>
      <c r="DDN388" s="249"/>
      <c r="DDO388" s="249"/>
      <c r="DDP388" s="249"/>
      <c r="DDQ388" s="249"/>
      <c r="DDR388" s="249"/>
      <c r="DDS388" s="249"/>
      <c r="DDT388" s="249"/>
      <c r="DDU388" s="249"/>
      <c r="DDV388" s="249"/>
      <c r="DDW388" s="249"/>
      <c r="DDX388" s="249"/>
      <c r="DDY388" s="249"/>
      <c r="DDZ388" s="249"/>
      <c r="DEA388" s="249"/>
      <c r="DEB388" s="249"/>
      <c r="DEC388" s="249"/>
      <c r="DED388" s="249"/>
      <c r="DEE388" s="249"/>
      <c r="DEF388" s="249"/>
      <c r="DEG388" s="249"/>
      <c r="DEH388" s="249"/>
      <c r="DEI388" s="249"/>
      <c r="DEJ388" s="249"/>
      <c r="DEK388" s="249"/>
      <c r="DEL388" s="249"/>
      <c r="DEM388" s="249"/>
      <c r="DEN388" s="249"/>
      <c r="DEO388" s="249"/>
      <c r="DEP388" s="249"/>
      <c r="DEQ388" s="249"/>
      <c r="DER388" s="249"/>
      <c r="DES388" s="249"/>
      <c r="DET388" s="249"/>
      <c r="DEU388" s="249"/>
      <c r="DEV388" s="249"/>
      <c r="DEW388" s="249"/>
      <c r="DEX388" s="249"/>
      <c r="DEY388" s="249"/>
      <c r="DEZ388" s="249"/>
      <c r="DFA388" s="249"/>
      <c r="DFB388" s="249"/>
      <c r="DFC388" s="249"/>
      <c r="DFD388" s="249"/>
      <c r="DFE388" s="249"/>
      <c r="DFF388" s="249"/>
      <c r="DFG388" s="249"/>
      <c r="DFH388" s="249"/>
      <c r="DFI388" s="249"/>
      <c r="DFJ388" s="249"/>
      <c r="DFK388" s="249"/>
      <c r="DFL388" s="249"/>
      <c r="DFM388" s="249"/>
      <c r="DFN388" s="249"/>
      <c r="DFO388" s="249"/>
      <c r="DFP388" s="249"/>
      <c r="DFQ388" s="249"/>
      <c r="DFR388" s="249"/>
      <c r="DFS388" s="249"/>
      <c r="DFT388" s="249"/>
      <c r="DFU388" s="249"/>
      <c r="DFV388" s="249"/>
      <c r="DFW388" s="249"/>
      <c r="DFX388" s="249"/>
      <c r="DFY388" s="249"/>
      <c r="DFZ388" s="249"/>
      <c r="DGA388" s="249"/>
      <c r="DGB388" s="249"/>
      <c r="DGC388" s="249"/>
      <c r="DGD388" s="249"/>
      <c r="DGE388" s="249"/>
      <c r="DGF388" s="249"/>
      <c r="DGG388" s="249"/>
      <c r="DGH388" s="249"/>
      <c r="DGI388" s="249"/>
      <c r="DGJ388" s="249"/>
      <c r="DGK388" s="249"/>
      <c r="DGL388" s="249"/>
      <c r="DGM388" s="249"/>
      <c r="DGN388" s="249"/>
      <c r="DGO388" s="249"/>
      <c r="DGP388" s="249"/>
      <c r="DGQ388" s="249"/>
      <c r="DGR388" s="249"/>
      <c r="DGS388" s="249"/>
      <c r="DGT388" s="249"/>
      <c r="DGU388" s="249"/>
      <c r="DGV388" s="249"/>
      <c r="DGW388" s="249"/>
      <c r="DGX388" s="249"/>
      <c r="DGY388" s="249"/>
      <c r="DGZ388" s="249"/>
      <c r="DHA388" s="249"/>
      <c r="DHB388" s="249"/>
      <c r="DHC388" s="249"/>
      <c r="DHD388" s="249"/>
      <c r="DHE388" s="249"/>
      <c r="DHF388" s="249"/>
      <c r="DHG388" s="249"/>
      <c r="DHH388" s="249"/>
      <c r="DHI388" s="249"/>
      <c r="DHJ388" s="249"/>
      <c r="DHK388" s="249"/>
      <c r="DHL388" s="249"/>
      <c r="DHM388" s="249"/>
      <c r="DHN388" s="249"/>
      <c r="DHO388" s="249"/>
      <c r="DHP388" s="249"/>
      <c r="DHQ388" s="249"/>
      <c r="DHR388" s="249"/>
      <c r="DHS388" s="249"/>
      <c r="DHT388" s="249"/>
      <c r="DHU388" s="249"/>
      <c r="DHV388" s="249"/>
      <c r="DHW388" s="249"/>
      <c r="DHX388" s="249"/>
      <c r="DHY388" s="249"/>
      <c r="DHZ388" s="249"/>
      <c r="DIA388" s="249"/>
      <c r="DIB388" s="249"/>
      <c r="DIC388" s="249"/>
      <c r="DID388" s="249"/>
      <c r="DIE388" s="249"/>
      <c r="DIF388" s="249"/>
      <c r="DIG388" s="249"/>
      <c r="DIH388" s="249"/>
      <c r="DII388" s="249"/>
      <c r="DIJ388" s="249"/>
      <c r="DIK388" s="249"/>
      <c r="DIL388" s="249"/>
      <c r="DIM388" s="249"/>
      <c r="DIN388" s="249"/>
      <c r="DIO388" s="249"/>
      <c r="DIP388" s="249"/>
      <c r="DIQ388" s="249"/>
      <c r="DIR388" s="249"/>
      <c r="DIS388" s="249"/>
      <c r="DIT388" s="249"/>
      <c r="DIU388" s="249"/>
      <c r="DIV388" s="249"/>
      <c r="DIW388" s="249"/>
      <c r="DIX388" s="249"/>
      <c r="DIY388" s="249"/>
      <c r="DIZ388" s="249"/>
      <c r="DJA388" s="249"/>
      <c r="DJB388" s="249"/>
      <c r="DJC388" s="249"/>
      <c r="DJD388" s="249"/>
      <c r="DJE388" s="249"/>
      <c r="DJF388" s="249"/>
      <c r="DJG388" s="249"/>
      <c r="DJH388" s="249"/>
      <c r="DJI388" s="249"/>
      <c r="DJJ388" s="249"/>
      <c r="DJK388" s="249"/>
      <c r="DJL388" s="249"/>
      <c r="DJM388" s="249"/>
      <c r="DJN388" s="249"/>
      <c r="DJO388" s="249"/>
      <c r="DJP388" s="249"/>
      <c r="DJQ388" s="249"/>
      <c r="DJR388" s="249"/>
      <c r="DJS388" s="249"/>
      <c r="DJT388" s="249"/>
      <c r="DJU388" s="249"/>
      <c r="DJV388" s="249"/>
      <c r="DJW388" s="249"/>
      <c r="DJX388" s="249"/>
      <c r="DJY388" s="249"/>
      <c r="DJZ388" s="249"/>
      <c r="DKA388" s="249"/>
      <c r="DKB388" s="249"/>
      <c r="DKC388" s="249"/>
      <c r="DKD388" s="249"/>
      <c r="DKE388" s="249"/>
      <c r="DKF388" s="249"/>
      <c r="DKG388" s="249"/>
      <c r="DKH388" s="249"/>
      <c r="DKI388" s="249"/>
      <c r="DKJ388" s="249"/>
      <c r="DKK388" s="249"/>
      <c r="DKL388" s="249"/>
      <c r="DKM388" s="249"/>
      <c r="DKN388" s="249"/>
      <c r="DKO388" s="249"/>
      <c r="DKP388" s="249"/>
      <c r="DKQ388" s="249"/>
      <c r="DKR388" s="249"/>
      <c r="DKS388" s="249"/>
      <c r="DKT388" s="249"/>
      <c r="DKU388" s="249"/>
      <c r="DKV388" s="249"/>
      <c r="DKW388" s="249"/>
      <c r="DKX388" s="249"/>
      <c r="DKY388" s="249"/>
      <c r="DKZ388" s="249"/>
      <c r="DLA388" s="249"/>
      <c r="DLB388" s="249"/>
      <c r="DLC388" s="249"/>
      <c r="DLD388" s="249"/>
      <c r="DLE388" s="249"/>
      <c r="DLF388" s="249"/>
      <c r="DLG388" s="249"/>
      <c r="DLH388" s="249"/>
      <c r="DLI388" s="249"/>
      <c r="DLJ388" s="249"/>
      <c r="DLK388" s="249"/>
      <c r="DLL388" s="249"/>
      <c r="DLM388" s="249"/>
      <c r="DLN388" s="249"/>
      <c r="DLO388" s="249"/>
      <c r="DLP388" s="249"/>
      <c r="DLQ388" s="249"/>
      <c r="DLR388" s="249"/>
      <c r="DLS388" s="249"/>
      <c r="DLT388" s="249"/>
      <c r="DLU388" s="249"/>
      <c r="DLV388" s="249"/>
      <c r="DLW388" s="249"/>
      <c r="DLX388" s="249"/>
      <c r="DLY388" s="249"/>
      <c r="DLZ388" s="249"/>
      <c r="DMA388" s="249"/>
      <c r="DMB388" s="249"/>
      <c r="DMC388" s="249"/>
      <c r="DMD388" s="249"/>
      <c r="DME388" s="249"/>
      <c r="DMF388" s="249"/>
      <c r="DMG388" s="249"/>
      <c r="DMH388" s="249"/>
      <c r="DMI388" s="249"/>
      <c r="DMJ388" s="249"/>
      <c r="DMK388" s="249"/>
      <c r="DML388" s="249"/>
      <c r="DMM388" s="249"/>
      <c r="DMN388" s="249"/>
      <c r="DMO388" s="249"/>
      <c r="DMP388" s="249"/>
      <c r="DMQ388" s="249"/>
      <c r="DMR388" s="249"/>
      <c r="DMS388" s="249"/>
      <c r="DMT388" s="249"/>
      <c r="DMU388" s="249"/>
      <c r="DMV388" s="249"/>
      <c r="DMW388" s="249"/>
      <c r="DMX388" s="249"/>
      <c r="DMY388" s="249"/>
      <c r="DMZ388" s="249"/>
      <c r="DNA388" s="249"/>
      <c r="DNB388" s="249"/>
      <c r="DNC388" s="249"/>
      <c r="DND388" s="249"/>
      <c r="DNE388" s="249"/>
      <c r="DNF388" s="249"/>
      <c r="DNG388" s="249"/>
      <c r="DNH388" s="249"/>
      <c r="DNI388" s="249"/>
      <c r="DNJ388" s="249"/>
      <c r="DNK388" s="249"/>
      <c r="DNL388" s="249"/>
      <c r="DNM388" s="249"/>
      <c r="DNN388" s="249"/>
      <c r="DNO388" s="249"/>
      <c r="DNP388" s="249"/>
      <c r="DNQ388" s="249"/>
      <c r="DNR388" s="249"/>
      <c r="DNS388" s="249"/>
      <c r="DNT388" s="249"/>
      <c r="DNU388" s="249"/>
      <c r="DNV388" s="249"/>
      <c r="DNW388" s="249"/>
      <c r="DNX388" s="249"/>
      <c r="DNY388" s="249"/>
      <c r="DNZ388" s="249"/>
      <c r="DOA388" s="249"/>
      <c r="DOB388" s="249"/>
      <c r="DOC388" s="249"/>
      <c r="DOD388" s="249"/>
      <c r="DOE388" s="249"/>
      <c r="DOF388" s="249"/>
      <c r="DOG388" s="249"/>
      <c r="DOH388" s="249"/>
      <c r="DOI388" s="249"/>
      <c r="DOJ388" s="249"/>
      <c r="DOK388" s="249"/>
      <c r="DOL388" s="249"/>
      <c r="DOM388" s="249"/>
      <c r="DON388" s="249"/>
      <c r="DOO388" s="249"/>
      <c r="DOP388" s="249"/>
      <c r="DOQ388" s="249"/>
      <c r="DOR388" s="249"/>
      <c r="DOS388" s="249"/>
      <c r="DOT388" s="249"/>
      <c r="DOU388" s="249"/>
      <c r="DOV388" s="249"/>
      <c r="DOW388" s="249"/>
      <c r="DOX388" s="249"/>
      <c r="DOY388" s="249"/>
      <c r="DOZ388" s="249"/>
      <c r="DPA388" s="249"/>
      <c r="DPB388" s="249"/>
      <c r="DPC388" s="249"/>
      <c r="DPD388" s="249"/>
      <c r="DPE388" s="249"/>
      <c r="DPF388" s="249"/>
      <c r="DPG388" s="249"/>
      <c r="DPH388" s="249"/>
      <c r="DPI388" s="249"/>
      <c r="DPJ388" s="249"/>
      <c r="DPK388" s="249"/>
      <c r="DPL388" s="249"/>
      <c r="DPM388" s="249"/>
      <c r="DPN388" s="249"/>
      <c r="DPO388" s="249"/>
      <c r="DPP388" s="249"/>
      <c r="DPQ388" s="249"/>
      <c r="DPR388" s="249"/>
      <c r="DPS388" s="249"/>
      <c r="DPT388" s="249"/>
      <c r="DPU388" s="249"/>
      <c r="DPV388" s="249"/>
      <c r="DPW388" s="249"/>
      <c r="DPX388" s="249"/>
      <c r="DPY388" s="249"/>
      <c r="DPZ388" s="249"/>
      <c r="DQA388" s="249"/>
      <c r="DQB388" s="249"/>
      <c r="DQC388" s="249"/>
      <c r="DQD388" s="249"/>
      <c r="DQE388" s="249"/>
      <c r="DQF388" s="249"/>
      <c r="DQG388" s="249"/>
      <c r="DQH388" s="249"/>
      <c r="DQI388" s="249"/>
      <c r="DQJ388" s="249"/>
      <c r="DQK388" s="249"/>
      <c r="DQL388" s="249"/>
      <c r="DQM388" s="249"/>
      <c r="DQN388" s="249"/>
      <c r="DQO388" s="249"/>
      <c r="DQP388" s="249"/>
      <c r="DQQ388" s="249"/>
      <c r="DQR388" s="249"/>
      <c r="DQS388" s="249"/>
      <c r="DQT388" s="249"/>
      <c r="DQU388" s="249"/>
      <c r="DQV388" s="249"/>
      <c r="DQW388" s="249"/>
      <c r="DQX388" s="249"/>
      <c r="DQY388" s="249"/>
      <c r="DQZ388" s="249"/>
      <c r="DRA388" s="249"/>
      <c r="DRB388" s="249"/>
      <c r="DRC388" s="249"/>
      <c r="DRD388" s="249"/>
      <c r="DRE388" s="249"/>
      <c r="DRF388" s="249"/>
      <c r="DRG388" s="249"/>
      <c r="DRH388" s="249"/>
      <c r="DRI388" s="249"/>
      <c r="DRJ388" s="249"/>
      <c r="DRK388" s="249"/>
      <c r="DRL388" s="249"/>
      <c r="DRM388" s="249"/>
      <c r="DRN388" s="249"/>
      <c r="DRO388" s="249"/>
      <c r="DRP388" s="249"/>
      <c r="DRQ388" s="249"/>
      <c r="DRR388" s="249"/>
      <c r="DRS388" s="249"/>
      <c r="DRT388" s="249"/>
      <c r="DRU388" s="249"/>
      <c r="DRV388" s="249"/>
      <c r="DRW388" s="249"/>
      <c r="DRX388" s="249"/>
      <c r="DRY388" s="249"/>
      <c r="DRZ388" s="249"/>
      <c r="DSA388" s="249"/>
      <c r="DSB388" s="249"/>
      <c r="DSC388" s="249"/>
      <c r="DSD388" s="249"/>
      <c r="DSE388" s="249"/>
      <c r="DSF388" s="249"/>
      <c r="DSG388" s="249"/>
      <c r="DSH388" s="249"/>
      <c r="DSI388" s="249"/>
      <c r="DSJ388" s="249"/>
      <c r="DSK388" s="249"/>
      <c r="DSL388" s="249"/>
      <c r="DSM388" s="249"/>
      <c r="DSN388" s="249"/>
      <c r="DSO388" s="249"/>
      <c r="DSP388" s="249"/>
      <c r="DSQ388" s="249"/>
      <c r="DSR388" s="249"/>
      <c r="DSS388" s="249"/>
      <c r="DST388" s="249"/>
      <c r="DSU388" s="249"/>
      <c r="DSV388" s="249"/>
      <c r="DSW388" s="249"/>
      <c r="DSX388" s="249"/>
      <c r="DSY388" s="249"/>
      <c r="DSZ388" s="249"/>
      <c r="DTA388" s="249"/>
      <c r="DTB388" s="249"/>
      <c r="DTC388" s="249"/>
      <c r="DTD388" s="249"/>
      <c r="DTE388" s="249"/>
      <c r="DTF388" s="249"/>
      <c r="DTG388" s="249"/>
      <c r="DTH388" s="249"/>
      <c r="DTI388" s="249"/>
      <c r="DTJ388" s="249"/>
      <c r="DTK388" s="249"/>
      <c r="DTL388" s="249"/>
      <c r="DTM388" s="249"/>
      <c r="DTN388" s="249"/>
      <c r="DTO388" s="249"/>
      <c r="DTP388" s="249"/>
      <c r="DTQ388" s="249"/>
      <c r="DTR388" s="249"/>
      <c r="DTS388" s="249"/>
      <c r="DTT388" s="249"/>
      <c r="DTU388" s="249"/>
      <c r="DTV388" s="249"/>
      <c r="DTW388" s="249"/>
      <c r="DTX388" s="249"/>
      <c r="DTY388" s="249"/>
      <c r="DTZ388" s="249"/>
      <c r="DUA388" s="249"/>
      <c r="DUB388" s="249"/>
      <c r="DUC388" s="249"/>
      <c r="DUD388" s="249"/>
      <c r="DUE388" s="249"/>
      <c r="DUF388" s="249"/>
      <c r="DUG388" s="249"/>
      <c r="DUH388" s="249"/>
      <c r="DUI388" s="249"/>
      <c r="DUJ388" s="249"/>
      <c r="DUK388" s="249"/>
      <c r="DUL388" s="249"/>
      <c r="DUM388" s="249"/>
      <c r="DUN388" s="249"/>
      <c r="DUO388" s="249"/>
      <c r="DUP388" s="249"/>
      <c r="DUQ388" s="249"/>
      <c r="DUR388" s="249"/>
      <c r="DUS388" s="249"/>
      <c r="DUT388" s="249"/>
      <c r="DUU388" s="249"/>
      <c r="DUV388" s="249"/>
      <c r="DUW388" s="249"/>
      <c r="DUX388" s="249"/>
      <c r="DUY388" s="249"/>
      <c r="DUZ388" s="249"/>
      <c r="DVA388" s="249"/>
      <c r="DVB388" s="249"/>
      <c r="DVC388" s="249"/>
      <c r="DVD388" s="249"/>
      <c r="DVE388" s="249"/>
      <c r="DVF388" s="249"/>
      <c r="DVG388" s="249"/>
      <c r="DVH388" s="249"/>
      <c r="DVI388" s="249"/>
      <c r="DVJ388" s="249"/>
      <c r="DVK388" s="249"/>
      <c r="DVL388" s="249"/>
      <c r="DVM388" s="249"/>
      <c r="DVN388" s="249"/>
      <c r="DVO388" s="249"/>
      <c r="DVP388" s="249"/>
      <c r="DVQ388" s="249"/>
      <c r="DVR388" s="249"/>
      <c r="DVS388" s="249"/>
      <c r="DVT388" s="249"/>
      <c r="DVU388" s="249"/>
      <c r="DVV388" s="249"/>
      <c r="DVW388" s="249"/>
      <c r="DVX388" s="249"/>
      <c r="DVY388" s="249"/>
      <c r="DVZ388" s="249"/>
      <c r="DWA388" s="249"/>
      <c r="DWB388" s="249"/>
      <c r="DWC388" s="249"/>
      <c r="DWD388" s="249"/>
      <c r="DWE388" s="249"/>
      <c r="DWF388" s="249"/>
      <c r="DWG388" s="249"/>
      <c r="DWH388" s="249"/>
      <c r="DWI388" s="249"/>
      <c r="DWJ388" s="249"/>
      <c r="DWK388" s="249"/>
      <c r="DWL388" s="249"/>
      <c r="DWM388" s="249"/>
      <c r="DWN388" s="249"/>
      <c r="DWO388" s="249"/>
      <c r="DWP388" s="249"/>
      <c r="DWQ388" s="249"/>
      <c r="DWR388" s="249"/>
      <c r="DWS388" s="249"/>
      <c r="DWT388" s="249"/>
      <c r="DWU388" s="249"/>
      <c r="DWV388" s="249"/>
      <c r="DWW388" s="249"/>
      <c r="DWX388" s="249"/>
      <c r="DWY388" s="249"/>
      <c r="DWZ388" s="249"/>
      <c r="DXA388" s="249"/>
      <c r="DXB388" s="249"/>
      <c r="DXC388" s="249"/>
      <c r="DXD388" s="249"/>
      <c r="DXE388" s="249"/>
      <c r="DXF388" s="249"/>
      <c r="DXG388" s="249"/>
      <c r="DXH388" s="249"/>
      <c r="DXI388" s="249"/>
      <c r="DXJ388" s="249"/>
      <c r="DXK388" s="249"/>
      <c r="DXL388" s="249"/>
      <c r="DXM388" s="249"/>
      <c r="DXN388" s="249"/>
      <c r="DXO388" s="249"/>
      <c r="DXP388" s="249"/>
      <c r="DXQ388" s="249"/>
      <c r="DXR388" s="249"/>
      <c r="DXS388" s="249"/>
      <c r="DXT388" s="249"/>
      <c r="DXU388" s="249"/>
      <c r="DXV388" s="249"/>
      <c r="DXW388" s="249"/>
      <c r="DXX388" s="249"/>
      <c r="DXY388" s="249"/>
      <c r="DXZ388" s="249"/>
      <c r="DYA388" s="249"/>
      <c r="DYB388" s="249"/>
      <c r="DYC388" s="249"/>
      <c r="DYD388" s="249"/>
      <c r="DYE388" s="249"/>
      <c r="DYF388" s="249"/>
      <c r="DYG388" s="249"/>
      <c r="DYH388" s="249"/>
      <c r="DYI388" s="249"/>
      <c r="DYJ388" s="249"/>
      <c r="DYK388" s="249"/>
      <c r="DYL388" s="249"/>
      <c r="DYM388" s="249"/>
      <c r="DYN388" s="249"/>
      <c r="DYO388" s="249"/>
      <c r="DYP388" s="249"/>
      <c r="DYQ388" s="249"/>
      <c r="DYR388" s="249"/>
      <c r="DYS388" s="249"/>
      <c r="DYT388" s="249"/>
      <c r="DYU388" s="249"/>
      <c r="DYV388" s="249"/>
      <c r="DYW388" s="249"/>
      <c r="DYX388" s="249"/>
      <c r="DYY388" s="249"/>
      <c r="DYZ388" s="249"/>
      <c r="DZA388" s="249"/>
      <c r="DZB388" s="249"/>
      <c r="DZC388" s="249"/>
      <c r="DZD388" s="249"/>
      <c r="DZE388" s="249"/>
      <c r="DZF388" s="249"/>
      <c r="DZG388" s="249"/>
      <c r="DZH388" s="249"/>
      <c r="DZI388" s="249"/>
      <c r="DZJ388" s="249"/>
      <c r="DZK388" s="249"/>
      <c r="DZL388" s="249"/>
      <c r="DZM388" s="249"/>
      <c r="DZN388" s="249"/>
      <c r="DZO388" s="249"/>
      <c r="DZP388" s="249"/>
      <c r="DZQ388" s="249"/>
      <c r="DZR388" s="249"/>
      <c r="DZS388" s="249"/>
      <c r="DZT388" s="249"/>
      <c r="DZU388" s="249"/>
      <c r="DZV388" s="249"/>
      <c r="DZW388" s="249"/>
      <c r="DZX388" s="249"/>
      <c r="DZY388" s="249"/>
      <c r="DZZ388" s="249"/>
      <c r="EAA388" s="249"/>
      <c r="EAB388" s="249"/>
      <c r="EAC388" s="249"/>
      <c r="EAD388" s="249"/>
      <c r="EAE388" s="249"/>
      <c r="EAF388" s="249"/>
      <c r="EAG388" s="249"/>
      <c r="EAH388" s="249"/>
      <c r="EAI388" s="249"/>
      <c r="EAJ388" s="249"/>
      <c r="EAK388" s="249"/>
      <c r="EAL388" s="249"/>
      <c r="EAM388" s="249"/>
      <c r="EAN388" s="249"/>
      <c r="EAO388" s="249"/>
      <c r="EAP388" s="249"/>
      <c r="EAQ388" s="249"/>
      <c r="EAR388" s="249"/>
      <c r="EAS388" s="249"/>
      <c r="EAT388" s="249"/>
      <c r="EAU388" s="249"/>
      <c r="EAV388" s="249"/>
      <c r="EAW388" s="249"/>
      <c r="EAX388" s="249"/>
      <c r="EAY388" s="249"/>
      <c r="EAZ388" s="249"/>
      <c r="EBA388" s="249"/>
      <c r="EBB388" s="249"/>
      <c r="EBC388" s="249"/>
      <c r="EBD388" s="249"/>
      <c r="EBE388" s="249"/>
      <c r="EBF388" s="249"/>
      <c r="EBG388" s="249"/>
      <c r="EBH388" s="249"/>
      <c r="EBI388" s="249"/>
      <c r="EBJ388" s="249"/>
      <c r="EBK388" s="249"/>
      <c r="EBL388" s="249"/>
      <c r="EBM388" s="249"/>
      <c r="EBN388" s="249"/>
      <c r="EBO388" s="249"/>
      <c r="EBP388" s="249"/>
      <c r="EBQ388" s="249"/>
      <c r="EBR388" s="249"/>
      <c r="EBS388" s="249"/>
      <c r="EBT388" s="249"/>
      <c r="EBU388" s="249"/>
      <c r="EBV388" s="249"/>
      <c r="EBW388" s="249"/>
      <c r="EBX388" s="249"/>
      <c r="EBY388" s="249"/>
      <c r="EBZ388" s="249"/>
      <c r="ECA388" s="249"/>
      <c r="ECB388" s="249"/>
      <c r="ECC388" s="249"/>
      <c r="ECD388" s="249"/>
      <c r="ECE388" s="249"/>
      <c r="ECF388" s="249"/>
      <c r="ECG388" s="249"/>
      <c r="ECH388" s="249"/>
      <c r="ECI388" s="249"/>
      <c r="ECJ388" s="249"/>
      <c r="ECK388" s="249"/>
      <c r="ECL388" s="249"/>
      <c r="ECM388" s="249"/>
      <c r="ECN388" s="249"/>
      <c r="ECO388" s="249"/>
      <c r="ECP388" s="249"/>
      <c r="ECQ388" s="249"/>
      <c r="ECR388" s="249"/>
      <c r="ECS388" s="249"/>
      <c r="ECT388" s="249"/>
      <c r="ECU388" s="249"/>
      <c r="ECV388" s="249"/>
      <c r="ECW388" s="249"/>
      <c r="ECX388" s="249"/>
      <c r="ECY388" s="249"/>
      <c r="ECZ388" s="249"/>
      <c r="EDA388" s="249"/>
      <c r="EDB388" s="249"/>
      <c r="EDC388" s="249"/>
      <c r="EDD388" s="249"/>
      <c r="EDE388" s="249"/>
      <c r="EDF388" s="249"/>
      <c r="EDG388" s="249"/>
      <c r="EDH388" s="249"/>
      <c r="EDI388" s="249"/>
      <c r="EDJ388" s="249"/>
      <c r="EDK388" s="249"/>
      <c r="EDL388" s="249"/>
      <c r="EDM388" s="249"/>
      <c r="EDN388" s="249"/>
      <c r="EDO388" s="249"/>
      <c r="EDP388" s="249"/>
      <c r="EDQ388" s="249"/>
      <c r="EDR388" s="249"/>
      <c r="EDS388" s="249"/>
      <c r="EDT388" s="249"/>
      <c r="EDU388" s="249"/>
      <c r="EDV388" s="249"/>
      <c r="EDW388" s="249"/>
      <c r="EDX388" s="249"/>
      <c r="EDY388" s="249"/>
      <c r="EDZ388" s="249"/>
      <c r="EEA388" s="249"/>
      <c r="EEB388" s="249"/>
      <c r="EEC388" s="249"/>
      <c r="EED388" s="249"/>
      <c r="EEE388" s="249"/>
      <c r="EEF388" s="249"/>
      <c r="EEG388" s="249"/>
      <c r="EEH388" s="249"/>
      <c r="EEI388" s="249"/>
      <c r="EEJ388" s="249"/>
      <c r="EEK388" s="249"/>
      <c r="EEL388" s="249"/>
      <c r="EEM388" s="249"/>
      <c r="EEN388" s="249"/>
      <c r="EEO388" s="249"/>
      <c r="EEP388" s="249"/>
      <c r="EEQ388" s="249"/>
      <c r="EER388" s="249"/>
      <c r="EES388" s="249"/>
      <c r="EET388" s="249"/>
      <c r="EEU388" s="249"/>
      <c r="EEV388" s="249"/>
      <c r="EEW388" s="249"/>
      <c r="EEX388" s="249"/>
      <c r="EEY388" s="249"/>
      <c r="EEZ388" s="249"/>
      <c r="EFA388" s="249"/>
      <c r="EFB388" s="249"/>
      <c r="EFC388" s="249"/>
      <c r="EFD388" s="249"/>
      <c r="EFE388" s="249"/>
      <c r="EFF388" s="249"/>
      <c r="EFG388" s="249"/>
      <c r="EFH388" s="249"/>
      <c r="EFI388" s="249"/>
      <c r="EFJ388" s="249"/>
      <c r="EFK388" s="249"/>
      <c r="EFL388" s="249"/>
      <c r="EFM388" s="249"/>
      <c r="EFN388" s="249"/>
      <c r="EFO388" s="249"/>
      <c r="EFP388" s="249"/>
      <c r="EFQ388" s="249"/>
      <c r="EFR388" s="249"/>
      <c r="EFS388" s="249"/>
      <c r="EFT388" s="249"/>
      <c r="EFU388" s="249"/>
      <c r="EFV388" s="249"/>
      <c r="EFW388" s="249"/>
      <c r="EFX388" s="249"/>
      <c r="EFY388" s="249"/>
      <c r="EFZ388" s="249"/>
      <c r="EGA388" s="249"/>
      <c r="EGB388" s="249"/>
      <c r="EGC388" s="249"/>
      <c r="EGD388" s="249"/>
      <c r="EGE388" s="249"/>
      <c r="EGF388" s="249"/>
      <c r="EGG388" s="249"/>
      <c r="EGH388" s="249"/>
      <c r="EGI388" s="249"/>
      <c r="EGJ388" s="249"/>
      <c r="EGK388" s="249"/>
      <c r="EGL388" s="249"/>
      <c r="EGM388" s="249"/>
      <c r="EGN388" s="249"/>
      <c r="EGO388" s="249"/>
      <c r="EGP388" s="249"/>
      <c r="EGQ388" s="249"/>
      <c r="EGR388" s="249"/>
      <c r="EGS388" s="249"/>
      <c r="EGT388" s="249"/>
      <c r="EGU388" s="249"/>
      <c r="EGV388" s="249"/>
      <c r="EGW388" s="249"/>
      <c r="EGX388" s="249"/>
      <c r="EGY388" s="249"/>
      <c r="EGZ388" s="249"/>
      <c r="EHA388" s="249"/>
      <c r="EHB388" s="249"/>
      <c r="EHC388" s="249"/>
      <c r="EHD388" s="249"/>
      <c r="EHE388" s="249"/>
      <c r="EHF388" s="249"/>
      <c r="EHG388" s="249"/>
      <c r="EHH388" s="249"/>
      <c r="EHI388" s="249"/>
      <c r="EHJ388" s="249"/>
      <c r="EHK388" s="249"/>
      <c r="EHL388" s="249"/>
      <c r="EHM388" s="249"/>
      <c r="EHN388" s="249"/>
      <c r="EHO388" s="249"/>
      <c r="EHP388" s="249"/>
      <c r="EHQ388" s="249"/>
      <c r="EHR388" s="249"/>
      <c r="EHS388" s="249"/>
      <c r="EHT388" s="249"/>
      <c r="EHU388" s="249"/>
      <c r="EHV388" s="249"/>
      <c r="EHW388" s="249"/>
      <c r="EHX388" s="249"/>
      <c r="EHY388" s="249"/>
      <c r="EHZ388" s="249"/>
      <c r="EIA388" s="249"/>
      <c r="EIB388" s="249"/>
      <c r="EIC388" s="249"/>
      <c r="EID388" s="249"/>
      <c r="EIE388" s="249"/>
      <c r="EIF388" s="249"/>
      <c r="EIG388" s="249"/>
      <c r="EIH388" s="249"/>
      <c r="EII388" s="249"/>
      <c r="EIJ388" s="249"/>
      <c r="EIK388" s="249"/>
      <c r="EIL388" s="249"/>
      <c r="EIM388" s="249"/>
      <c r="EIN388" s="249"/>
      <c r="EIO388" s="249"/>
      <c r="EIP388" s="249"/>
      <c r="EIQ388" s="249"/>
      <c r="EIR388" s="249"/>
      <c r="EIS388" s="249"/>
      <c r="EIT388" s="249"/>
      <c r="EIU388" s="249"/>
      <c r="EIV388" s="249"/>
      <c r="EIW388" s="249"/>
      <c r="EIX388" s="249"/>
      <c r="EIY388" s="249"/>
      <c r="EIZ388" s="249"/>
      <c r="EJA388" s="249"/>
      <c r="EJB388" s="249"/>
      <c r="EJC388" s="249"/>
      <c r="EJD388" s="249"/>
      <c r="EJE388" s="249"/>
      <c r="EJF388" s="249"/>
      <c r="EJG388" s="249"/>
      <c r="EJH388" s="249"/>
      <c r="EJI388" s="249"/>
      <c r="EJJ388" s="249"/>
      <c r="EJK388" s="249"/>
      <c r="EJL388" s="249"/>
      <c r="EJM388" s="249"/>
      <c r="EJN388" s="249"/>
      <c r="EJO388" s="249"/>
      <c r="EJP388" s="249"/>
      <c r="EJQ388" s="249"/>
      <c r="EJR388" s="249"/>
      <c r="EJS388" s="249"/>
      <c r="EJT388" s="249"/>
      <c r="EJU388" s="249"/>
      <c r="EJV388" s="249"/>
      <c r="EJW388" s="249"/>
      <c r="EJX388" s="249"/>
      <c r="EJY388" s="249"/>
      <c r="EJZ388" s="249"/>
      <c r="EKA388" s="249"/>
      <c r="EKB388" s="249"/>
      <c r="EKC388" s="249"/>
      <c r="EKD388" s="249"/>
      <c r="EKE388" s="249"/>
      <c r="EKF388" s="249"/>
      <c r="EKG388" s="249"/>
      <c r="EKH388" s="249"/>
      <c r="EKI388" s="249"/>
      <c r="EKJ388" s="249"/>
      <c r="EKK388" s="249"/>
      <c r="EKL388" s="249"/>
      <c r="EKM388" s="249"/>
      <c r="EKN388" s="249"/>
      <c r="EKO388" s="249"/>
      <c r="EKP388" s="249"/>
      <c r="EKQ388" s="249"/>
      <c r="EKR388" s="249"/>
      <c r="EKS388" s="249"/>
      <c r="EKT388" s="249"/>
      <c r="EKU388" s="249"/>
      <c r="EKV388" s="249"/>
      <c r="EKW388" s="249"/>
      <c r="EKX388" s="249"/>
      <c r="EKY388" s="249"/>
      <c r="EKZ388" s="249"/>
      <c r="ELA388" s="249"/>
      <c r="ELB388" s="249"/>
      <c r="ELC388" s="249"/>
      <c r="ELD388" s="249"/>
      <c r="ELE388" s="249"/>
      <c r="ELF388" s="249"/>
      <c r="ELG388" s="249"/>
      <c r="ELH388" s="249"/>
      <c r="ELI388" s="249"/>
      <c r="ELJ388" s="249"/>
      <c r="ELK388" s="249"/>
      <c r="ELL388" s="249"/>
      <c r="ELM388" s="249"/>
      <c r="ELN388" s="249"/>
      <c r="ELO388" s="249"/>
      <c r="ELP388" s="249"/>
      <c r="ELQ388" s="249"/>
      <c r="ELR388" s="249"/>
      <c r="ELS388" s="249"/>
      <c r="ELT388" s="249"/>
      <c r="ELU388" s="249"/>
      <c r="ELV388" s="249"/>
      <c r="ELW388" s="249"/>
      <c r="ELX388" s="249"/>
      <c r="ELY388" s="249"/>
      <c r="ELZ388" s="249"/>
      <c r="EMA388" s="249"/>
      <c r="EMB388" s="249"/>
      <c r="EMC388" s="249"/>
      <c r="EMD388" s="249"/>
      <c r="EME388" s="249"/>
      <c r="EMF388" s="249"/>
      <c r="EMG388" s="249"/>
      <c r="EMH388" s="249"/>
      <c r="EMI388" s="249"/>
      <c r="EMJ388" s="249"/>
      <c r="EMK388" s="249"/>
      <c r="EML388" s="249"/>
      <c r="EMM388" s="249"/>
      <c r="EMN388" s="249"/>
      <c r="EMO388" s="249"/>
      <c r="EMP388" s="249"/>
      <c r="EMQ388" s="249"/>
      <c r="EMR388" s="249"/>
      <c r="EMS388" s="249"/>
      <c r="EMT388" s="249"/>
      <c r="EMU388" s="249"/>
      <c r="EMV388" s="249"/>
      <c r="EMW388" s="249"/>
      <c r="EMX388" s="249"/>
      <c r="EMY388" s="249"/>
      <c r="EMZ388" s="249"/>
      <c r="ENA388" s="249"/>
      <c r="ENB388" s="249"/>
      <c r="ENC388" s="249"/>
      <c r="END388" s="249"/>
      <c r="ENE388" s="249"/>
      <c r="ENF388" s="249"/>
      <c r="ENG388" s="249"/>
      <c r="ENH388" s="249"/>
      <c r="ENI388" s="249"/>
      <c r="ENJ388" s="249"/>
      <c r="ENK388" s="249"/>
      <c r="ENL388" s="249"/>
      <c r="ENM388" s="249"/>
      <c r="ENN388" s="249"/>
      <c r="ENO388" s="249"/>
      <c r="ENP388" s="249"/>
      <c r="ENQ388" s="249"/>
      <c r="ENR388" s="249"/>
      <c r="ENS388" s="249"/>
      <c r="ENT388" s="249"/>
      <c r="ENU388" s="249"/>
      <c r="ENV388" s="249"/>
      <c r="ENW388" s="249"/>
      <c r="ENX388" s="249"/>
      <c r="ENY388" s="249"/>
      <c r="ENZ388" s="249"/>
      <c r="EOA388" s="249"/>
      <c r="EOB388" s="249"/>
      <c r="EOC388" s="249"/>
      <c r="EOD388" s="249"/>
      <c r="EOE388" s="249"/>
      <c r="EOF388" s="249"/>
      <c r="EOG388" s="249"/>
      <c r="EOH388" s="249"/>
      <c r="EOI388" s="249"/>
      <c r="EOJ388" s="249"/>
      <c r="EOK388" s="249"/>
      <c r="EOL388" s="249"/>
      <c r="EOM388" s="249"/>
      <c r="EON388" s="249"/>
      <c r="EOO388" s="249"/>
      <c r="EOP388" s="249"/>
      <c r="EOQ388" s="249"/>
      <c r="EOR388" s="249"/>
      <c r="EOS388" s="249"/>
      <c r="EOT388" s="249"/>
      <c r="EOU388" s="249"/>
      <c r="EOV388" s="249"/>
      <c r="EOW388" s="249"/>
      <c r="EOX388" s="249"/>
      <c r="EOY388" s="249"/>
      <c r="EOZ388" s="249"/>
      <c r="EPA388" s="249"/>
      <c r="EPB388" s="249"/>
      <c r="EPC388" s="249"/>
      <c r="EPD388" s="249"/>
      <c r="EPE388" s="249"/>
      <c r="EPF388" s="249"/>
      <c r="EPG388" s="249"/>
      <c r="EPH388" s="249"/>
      <c r="EPI388" s="249"/>
      <c r="EPJ388" s="249"/>
      <c r="EPK388" s="249"/>
      <c r="EPL388" s="249"/>
      <c r="EPM388" s="249"/>
      <c r="EPN388" s="249"/>
      <c r="EPO388" s="249"/>
      <c r="EPP388" s="249"/>
      <c r="EPQ388" s="249"/>
      <c r="EPR388" s="249"/>
      <c r="EPS388" s="249"/>
      <c r="EPT388" s="249"/>
      <c r="EPU388" s="249"/>
      <c r="EPV388" s="249"/>
      <c r="EPW388" s="249"/>
      <c r="EPX388" s="249"/>
      <c r="EPY388" s="249"/>
      <c r="EPZ388" s="249"/>
      <c r="EQA388" s="249"/>
      <c r="EQB388" s="249"/>
      <c r="EQC388" s="249"/>
      <c r="EQD388" s="249"/>
      <c r="EQE388" s="249"/>
      <c r="EQF388" s="249"/>
      <c r="EQG388" s="249"/>
      <c r="EQH388" s="249"/>
      <c r="EQI388" s="249"/>
      <c r="EQJ388" s="249"/>
      <c r="EQK388" s="249"/>
      <c r="EQL388" s="249"/>
      <c r="EQM388" s="249"/>
      <c r="EQN388" s="249"/>
      <c r="EQO388" s="249"/>
      <c r="EQP388" s="249"/>
      <c r="EQQ388" s="249"/>
      <c r="EQR388" s="249"/>
      <c r="EQS388" s="249"/>
      <c r="EQT388" s="249"/>
      <c r="EQU388" s="249"/>
      <c r="EQV388" s="249"/>
      <c r="EQW388" s="249"/>
      <c r="EQX388" s="249"/>
      <c r="EQY388" s="249"/>
      <c r="EQZ388" s="249"/>
      <c r="ERA388" s="249"/>
      <c r="ERB388" s="249"/>
      <c r="ERC388" s="249"/>
      <c r="ERD388" s="249"/>
      <c r="ERE388" s="249"/>
      <c r="ERF388" s="249"/>
      <c r="ERG388" s="249"/>
      <c r="ERH388" s="249"/>
      <c r="ERI388" s="249"/>
      <c r="ERJ388" s="249"/>
      <c r="ERK388" s="249"/>
      <c r="ERL388" s="249"/>
      <c r="ERM388" s="249"/>
      <c r="ERN388" s="249"/>
      <c r="ERO388" s="249"/>
      <c r="ERP388" s="249"/>
      <c r="ERQ388" s="249"/>
      <c r="ERR388" s="249"/>
      <c r="ERS388" s="249"/>
      <c r="ERT388" s="249"/>
      <c r="ERU388" s="249"/>
      <c r="ERV388" s="249"/>
      <c r="ERW388" s="249"/>
      <c r="ERX388" s="249"/>
      <c r="ERY388" s="249"/>
      <c r="ERZ388" s="249"/>
      <c r="ESA388" s="249"/>
      <c r="ESB388" s="249"/>
      <c r="ESC388" s="249"/>
      <c r="ESD388" s="249"/>
      <c r="ESE388" s="249"/>
      <c r="ESF388" s="249"/>
      <c r="ESG388" s="249"/>
      <c r="ESH388" s="249"/>
      <c r="ESI388" s="249"/>
      <c r="ESJ388" s="249"/>
      <c r="ESK388" s="249"/>
      <c r="ESL388" s="249"/>
      <c r="ESM388" s="249"/>
      <c r="ESN388" s="249"/>
      <c r="ESO388" s="249"/>
      <c r="ESP388" s="249"/>
      <c r="ESQ388" s="249"/>
      <c r="ESR388" s="249"/>
      <c r="ESS388" s="249"/>
      <c r="EST388" s="249"/>
      <c r="ESU388" s="249"/>
      <c r="ESV388" s="249"/>
      <c r="ESW388" s="249"/>
      <c r="ESX388" s="249"/>
      <c r="ESY388" s="249"/>
      <c r="ESZ388" s="249"/>
      <c r="ETA388" s="249"/>
      <c r="ETB388" s="249"/>
      <c r="ETC388" s="249"/>
      <c r="ETD388" s="249"/>
      <c r="ETE388" s="249"/>
      <c r="ETF388" s="249"/>
      <c r="ETG388" s="249"/>
      <c r="ETH388" s="249"/>
      <c r="ETI388" s="249"/>
      <c r="ETJ388" s="249"/>
      <c r="ETK388" s="249"/>
      <c r="ETL388" s="249"/>
      <c r="ETM388" s="249"/>
      <c r="ETN388" s="249"/>
      <c r="ETO388" s="249"/>
      <c r="ETP388" s="249"/>
      <c r="ETQ388" s="249"/>
      <c r="ETR388" s="249"/>
      <c r="ETS388" s="249"/>
      <c r="ETT388" s="249"/>
      <c r="ETU388" s="249"/>
      <c r="ETV388" s="249"/>
      <c r="ETW388" s="249"/>
      <c r="ETX388" s="249"/>
      <c r="ETY388" s="249"/>
      <c r="ETZ388" s="249"/>
      <c r="EUA388" s="249"/>
      <c r="EUB388" s="249"/>
      <c r="EUC388" s="249"/>
      <c r="EUD388" s="249"/>
      <c r="EUE388" s="249"/>
      <c r="EUF388" s="249"/>
      <c r="EUG388" s="249"/>
      <c r="EUH388" s="249"/>
      <c r="EUI388" s="249"/>
      <c r="EUJ388" s="249"/>
      <c r="EUK388" s="249"/>
      <c r="EUL388" s="249"/>
      <c r="EUM388" s="249"/>
      <c r="EUN388" s="249"/>
      <c r="EUO388" s="249"/>
      <c r="EUP388" s="249"/>
      <c r="EUQ388" s="249"/>
      <c r="EUR388" s="249"/>
      <c r="EUS388" s="249"/>
      <c r="EUT388" s="249"/>
      <c r="EUU388" s="249"/>
      <c r="EUV388" s="249"/>
      <c r="EUW388" s="249"/>
      <c r="EUX388" s="249"/>
      <c r="EUY388" s="249"/>
      <c r="EUZ388" s="249"/>
      <c r="EVA388" s="249"/>
      <c r="EVB388" s="249"/>
      <c r="EVC388" s="249"/>
      <c r="EVD388" s="249"/>
      <c r="EVE388" s="249"/>
      <c r="EVF388" s="249"/>
      <c r="EVG388" s="249"/>
      <c r="EVH388" s="249"/>
      <c r="EVI388" s="249"/>
      <c r="EVJ388" s="249"/>
      <c r="EVK388" s="249"/>
      <c r="EVL388" s="249"/>
      <c r="EVM388" s="249"/>
      <c r="EVN388" s="249"/>
      <c r="EVO388" s="249"/>
      <c r="EVP388" s="249"/>
      <c r="EVQ388" s="249"/>
      <c r="EVR388" s="249"/>
      <c r="EVS388" s="249"/>
      <c r="EVT388" s="249"/>
      <c r="EVU388" s="249"/>
      <c r="EVV388" s="249"/>
      <c r="EVW388" s="249"/>
      <c r="EVX388" s="249"/>
      <c r="EVY388" s="249"/>
      <c r="EVZ388" s="249"/>
      <c r="EWA388" s="249"/>
      <c r="EWB388" s="249"/>
      <c r="EWC388" s="249"/>
      <c r="EWD388" s="249"/>
      <c r="EWE388" s="249"/>
      <c r="EWF388" s="249"/>
      <c r="EWG388" s="249"/>
      <c r="EWH388" s="249"/>
      <c r="EWI388" s="249"/>
      <c r="EWJ388" s="249"/>
      <c r="EWK388" s="249"/>
      <c r="EWL388" s="249"/>
      <c r="EWM388" s="249"/>
      <c r="EWN388" s="249"/>
      <c r="EWO388" s="249"/>
      <c r="EWP388" s="249"/>
      <c r="EWQ388" s="249"/>
      <c r="EWR388" s="249"/>
      <c r="EWS388" s="249"/>
      <c r="EWT388" s="249"/>
      <c r="EWU388" s="249"/>
      <c r="EWV388" s="249"/>
      <c r="EWW388" s="249"/>
      <c r="EWX388" s="249"/>
      <c r="EWY388" s="249"/>
      <c r="EWZ388" s="249"/>
      <c r="EXA388" s="249"/>
      <c r="EXB388" s="249"/>
      <c r="EXC388" s="249"/>
      <c r="EXD388" s="249"/>
      <c r="EXE388" s="249"/>
      <c r="EXF388" s="249"/>
      <c r="EXG388" s="249"/>
      <c r="EXH388" s="249"/>
      <c r="EXI388" s="249"/>
      <c r="EXJ388" s="249"/>
      <c r="EXK388" s="249"/>
      <c r="EXL388" s="249"/>
      <c r="EXM388" s="249"/>
      <c r="EXN388" s="249"/>
      <c r="EXO388" s="249"/>
      <c r="EXP388" s="249"/>
      <c r="EXQ388" s="249"/>
      <c r="EXR388" s="249"/>
      <c r="EXS388" s="249"/>
      <c r="EXT388" s="249"/>
      <c r="EXU388" s="249"/>
      <c r="EXV388" s="249"/>
      <c r="EXW388" s="249"/>
      <c r="EXX388" s="249"/>
      <c r="EXY388" s="249"/>
      <c r="EXZ388" s="249"/>
      <c r="EYA388" s="249"/>
      <c r="EYB388" s="249"/>
      <c r="EYC388" s="249"/>
      <c r="EYD388" s="249"/>
      <c r="EYE388" s="249"/>
      <c r="EYF388" s="249"/>
      <c r="EYG388" s="249"/>
      <c r="EYH388" s="249"/>
      <c r="EYI388" s="249"/>
      <c r="EYJ388" s="249"/>
      <c r="EYK388" s="249"/>
      <c r="EYL388" s="249"/>
      <c r="EYM388" s="249"/>
      <c r="EYN388" s="249"/>
      <c r="EYO388" s="249"/>
      <c r="EYP388" s="249"/>
      <c r="EYQ388" s="249"/>
      <c r="EYR388" s="249"/>
      <c r="EYS388" s="249"/>
      <c r="EYT388" s="249"/>
      <c r="EYU388" s="249"/>
      <c r="EYV388" s="249"/>
      <c r="EYW388" s="249"/>
      <c r="EYX388" s="249"/>
      <c r="EYY388" s="249"/>
      <c r="EYZ388" s="249"/>
      <c r="EZA388" s="249"/>
      <c r="EZB388" s="249"/>
      <c r="EZC388" s="249"/>
      <c r="EZD388" s="249"/>
      <c r="EZE388" s="249"/>
      <c r="EZF388" s="249"/>
      <c r="EZG388" s="249"/>
      <c r="EZH388" s="249"/>
      <c r="EZI388" s="249"/>
      <c r="EZJ388" s="249"/>
      <c r="EZK388" s="249"/>
      <c r="EZL388" s="249"/>
      <c r="EZM388" s="249"/>
      <c r="EZN388" s="249"/>
      <c r="EZO388" s="249"/>
      <c r="EZP388" s="249"/>
      <c r="EZQ388" s="249"/>
      <c r="EZR388" s="249"/>
      <c r="EZS388" s="249"/>
      <c r="EZT388" s="249"/>
      <c r="EZU388" s="249"/>
      <c r="EZV388" s="249"/>
      <c r="EZW388" s="249"/>
      <c r="EZX388" s="249"/>
      <c r="EZY388" s="249"/>
      <c r="EZZ388" s="249"/>
      <c r="FAA388" s="249"/>
      <c r="FAB388" s="249"/>
      <c r="FAC388" s="249"/>
      <c r="FAD388" s="249"/>
      <c r="FAE388" s="249"/>
      <c r="FAF388" s="249"/>
      <c r="FAG388" s="249"/>
      <c r="FAH388" s="249"/>
      <c r="FAI388" s="249"/>
      <c r="FAJ388" s="249"/>
      <c r="FAK388" s="249"/>
      <c r="FAL388" s="249"/>
      <c r="FAM388" s="249"/>
      <c r="FAN388" s="249"/>
      <c r="FAO388" s="249"/>
      <c r="FAP388" s="249"/>
      <c r="FAQ388" s="249"/>
      <c r="FAR388" s="249"/>
      <c r="FAS388" s="249"/>
      <c r="FAT388" s="249"/>
      <c r="FAU388" s="249"/>
      <c r="FAV388" s="249"/>
      <c r="FAW388" s="249"/>
      <c r="FAX388" s="249"/>
      <c r="FAY388" s="249"/>
      <c r="FAZ388" s="249"/>
      <c r="FBA388" s="249"/>
      <c r="FBB388" s="249"/>
      <c r="FBC388" s="249"/>
      <c r="FBD388" s="249"/>
      <c r="FBE388" s="249"/>
      <c r="FBF388" s="249"/>
      <c r="FBG388" s="249"/>
      <c r="FBH388" s="249"/>
      <c r="FBI388" s="249"/>
      <c r="FBJ388" s="249"/>
      <c r="FBK388" s="249"/>
      <c r="FBL388" s="249"/>
      <c r="FBM388" s="249"/>
      <c r="FBN388" s="249"/>
      <c r="FBO388" s="249"/>
      <c r="FBP388" s="249"/>
      <c r="FBQ388" s="249"/>
      <c r="FBR388" s="249"/>
      <c r="FBS388" s="249"/>
      <c r="FBT388" s="249"/>
      <c r="FBU388" s="249"/>
      <c r="FBV388" s="249"/>
      <c r="FBW388" s="249"/>
      <c r="FBX388" s="249"/>
      <c r="FBY388" s="249"/>
      <c r="FBZ388" s="249"/>
      <c r="FCA388" s="249"/>
      <c r="FCB388" s="249"/>
      <c r="FCC388" s="249"/>
      <c r="FCD388" s="249"/>
      <c r="FCE388" s="249"/>
      <c r="FCF388" s="249"/>
      <c r="FCG388" s="249"/>
      <c r="FCH388" s="249"/>
      <c r="FCI388" s="249"/>
      <c r="FCJ388" s="249"/>
      <c r="FCK388" s="249"/>
      <c r="FCL388" s="249"/>
      <c r="FCM388" s="249"/>
      <c r="FCN388" s="249"/>
      <c r="FCO388" s="249"/>
      <c r="FCP388" s="249"/>
      <c r="FCQ388" s="249"/>
      <c r="FCR388" s="249"/>
      <c r="FCS388" s="249"/>
      <c r="FCT388" s="249"/>
      <c r="FCU388" s="249"/>
      <c r="FCV388" s="249"/>
      <c r="FCW388" s="249"/>
      <c r="FCX388" s="249"/>
      <c r="FCY388" s="249"/>
      <c r="FCZ388" s="249"/>
      <c r="FDA388" s="249"/>
      <c r="FDB388" s="249"/>
      <c r="FDC388" s="249"/>
      <c r="FDD388" s="249"/>
      <c r="FDE388" s="249"/>
      <c r="FDF388" s="249"/>
      <c r="FDG388" s="249"/>
      <c r="FDH388" s="249"/>
      <c r="FDI388" s="249"/>
      <c r="FDJ388" s="249"/>
      <c r="FDK388" s="249"/>
      <c r="FDL388" s="249"/>
      <c r="FDM388" s="249"/>
      <c r="FDN388" s="249"/>
      <c r="FDO388" s="249"/>
      <c r="FDP388" s="249"/>
      <c r="FDQ388" s="249"/>
      <c r="FDR388" s="249"/>
      <c r="FDS388" s="249"/>
      <c r="FDT388" s="249"/>
      <c r="FDU388" s="249"/>
      <c r="FDV388" s="249"/>
      <c r="FDW388" s="249"/>
      <c r="FDX388" s="249"/>
      <c r="FDY388" s="249"/>
      <c r="FDZ388" s="249"/>
      <c r="FEA388" s="249"/>
      <c r="FEB388" s="249"/>
      <c r="FEC388" s="249"/>
      <c r="FED388" s="249"/>
      <c r="FEE388" s="249"/>
      <c r="FEF388" s="249"/>
      <c r="FEG388" s="249"/>
      <c r="FEH388" s="249"/>
      <c r="FEI388" s="249"/>
      <c r="FEJ388" s="249"/>
      <c r="FEK388" s="249"/>
      <c r="FEL388" s="249"/>
      <c r="FEM388" s="249"/>
      <c r="FEN388" s="249"/>
      <c r="FEO388" s="249"/>
      <c r="FEP388" s="249"/>
      <c r="FEQ388" s="249"/>
      <c r="FER388" s="249"/>
      <c r="FES388" s="249"/>
      <c r="FET388" s="249"/>
      <c r="FEU388" s="249"/>
      <c r="FEV388" s="249"/>
      <c r="FEW388" s="249"/>
      <c r="FEX388" s="249"/>
      <c r="FEY388" s="249"/>
      <c r="FEZ388" s="249"/>
      <c r="FFA388" s="249"/>
      <c r="FFB388" s="249"/>
      <c r="FFC388" s="249"/>
      <c r="FFD388" s="249"/>
      <c r="FFE388" s="249"/>
      <c r="FFF388" s="249"/>
      <c r="FFG388" s="249"/>
      <c r="FFH388" s="249"/>
      <c r="FFI388" s="249"/>
      <c r="FFJ388" s="249"/>
      <c r="FFK388" s="249"/>
      <c r="FFL388" s="249"/>
      <c r="FFM388" s="249"/>
      <c r="FFN388" s="249"/>
      <c r="FFO388" s="249"/>
      <c r="FFP388" s="249"/>
      <c r="FFQ388" s="249"/>
      <c r="FFR388" s="249"/>
      <c r="FFS388" s="249"/>
      <c r="FFT388" s="249"/>
      <c r="FFU388" s="249"/>
      <c r="FFV388" s="249"/>
      <c r="FFW388" s="249"/>
      <c r="FFX388" s="249"/>
      <c r="FFY388" s="249"/>
      <c r="FFZ388" s="249"/>
      <c r="FGA388" s="249"/>
      <c r="FGB388" s="249"/>
      <c r="FGC388" s="249"/>
      <c r="FGD388" s="249"/>
      <c r="FGE388" s="249"/>
      <c r="FGF388" s="249"/>
      <c r="FGG388" s="249"/>
      <c r="FGH388" s="249"/>
      <c r="FGI388" s="249"/>
      <c r="FGJ388" s="249"/>
      <c r="FGK388" s="249"/>
      <c r="FGL388" s="249"/>
      <c r="FGM388" s="249"/>
      <c r="FGN388" s="249"/>
      <c r="FGO388" s="249"/>
      <c r="FGP388" s="249"/>
      <c r="FGQ388" s="249"/>
      <c r="FGR388" s="249"/>
      <c r="FGS388" s="249"/>
      <c r="FGT388" s="249"/>
      <c r="FGU388" s="249"/>
      <c r="FGV388" s="249"/>
      <c r="FGW388" s="249"/>
      <c r="FGX388" s="249"/>
      <c r="FGY388" s="249"/>
      <c r="FGZ388" s="249"/>
      <c r="FHA388" s="249"/>
      <c r="FHB388" s="249"/>
      <c r="FHC388" s="249"/>
      <c r="FHD388" s="249"/>
      <c r="FHE388" s="249"/>
      <c r="FHF388" s="249"/>
      <c r="FHG388" s="249"/>
      <c r="FHH388" s="249"/>
      <c r="FHI388" s="249"/>
      <c r="FHJ388" s="249"/>
      <c r="FHK388" s="249"/>
      <c r="FHL388" s="249"/>
      <c r="FHM388" s="249"/>
      <c r="FHN388" s="249"/>
      <c r="FHO388" s="249"/>
      <c r="FHP388" s="249"/>
      <c r="FHQ388" s="249"/>
      <c r="FHR388" s="249"/>
      <c r="FHS388" s="249"/>
      <c r="FHT388" s="249"/>
      <c r="FHU388" s="249"/>
      <c r="FHV388" s="249"/>
      <c r="FHW388" s="249"/>
      <c r="FHX388" s="249"/>
      <c r="FHY388" s="249"/>
      <c r="FHZ388" s="249"/>
      <c r="FIA388" s="249"/>
      <c r="FIB388" s="249"/>
      <c r="FIC388" s="249"/>
      <c r="FID388" s="249"/>
      <c r="FIE388" s="249"/>
      <c r="FIF388" s="249"/>
      <c r="FIG388" s="249"/>
      <c r="FIH388" s="249"/>
      <c r="FII388" s="249"/>
      <c r="FIJ388" s="249"/>
      <c r="FIK388" s="249"/>
      <c r="FIL388" s="249"/>
      <c r="FIM388" s="249"/>
      <c r="FIN388" s="249"/>
      <c r="FIO388" s="249"/>
      <c r="FIP388" s="249"/>
      <c r="FIQ388" s="249"/>
      <c r="FIR388" s="249"/>
      <c r="FIS388" s="249"/>
      <c r="FIT388" s="249"/>
      <c r="FIU388" s="249"/>
      <c r="FIV388" s="249"/>
      <c r="FIW388" s="249"/>
      <c r="FIX388" s="249"/>
      <c r="FIY388" s="249"/>
      <c r="FIZ388" s="249"/>
      <c r="FJA388" s="249"/>
      <c r="FJB388" s="249"/>
      <c r="FJC388" s="249"/>
      <c r="FJD388" s="249"/>
      <c r="FJE388" s="249"/>
      <c r="FJF388" s="249"/>
      <c r="FJG388" s="249"/>
      <c r="FJH388" s="249"/>
      <c r="FJI388" s="249"/>
      <c r="FJJ388" s="249"/>
      <c r="FJK388" s="249"/>
      <c r="FJL388" s="249"/>
      <c r="FJM388" s="249"/>
      <c r="FJN388" s="249"/>
      <c r="FJO388" s="249"/>
      <c r="FJP388" s="249"/>
      <c r="FJQ388" s="249"/>
      <c r="FJR388" s="249"/>
      <c r="FJS388" s="249"/>
      <c r="FJT388" s="249"/>
      <c r="FJU388" s="249"/>
      <c r="FJV388" s="249"/>
      <c r="FJW388" s="249"/>
      <c r="FJX388" s="249"/>
      <c r="FJY388" s="249"/>
      <c r="FJZ388" s="249"/>
      <c r="FKA388" s="249"/>
      <c r="FKB388" s="249"/>
      <c r="FKC388" s="249"/>
      <c r="FKD388" s="249"/>
      <c r="FKE388" s="249"/>
      <c r="FKF388" s="249"/>
      <c r="FKG388" s="249"/>
      <c r="FKH388" s="249"/>
      <c r="FKI388" s="249"/>
      <c r="FKJ388" s="249"/>
      <c r="FKK388" s="249"/>
      <c r="FKL388" s="249"/>
      <c r="FKM388" s="249"/>
      <c r="FKN388" s="249"/>
      <c r="FKO388" s="249"/>
      <c r="FKP388" s="249"/>
      <c r="FKQ388" s="249"/>
      <c r="FKR388" s="249"/>
      <c r="FKS388" s="249"/>
      <c r="FKT388" s="249"/>
      <c r="FKU388" s="249"/>
      <c r="FKV388" s="249"/>
      <c r="FKW388" s="249"/>
      <c r="FKX388" s="249"/>
      <c r="FKY388" s="249"/>
      <c r="FKZ388" s="249"/>
      <c r="FLA388" s="249"/>
      <c r="FLB388" s="249"/>
      <c r="FLC388" s="249"/>
      <c r="FLD388" s="249"/>
      <c r="FLE388" s="249"/>
      <c r="FLF388" s="249"/>
      <c r="FLG388" s="249"/>
      <c r="FLH388" s="249"/>
      <c r="FLI388" s="249"/>
      <c r="FLJ388" s="249"/>
      <c r="FLK388" s="249"/>
      <c r="FLL388" s="249"/>
      <c r="FLM388" s="249"/>
      <c r="FLN388" s="249"/>
      <c r="FLO388" s="249"/>
      <c r="FLP388" s="249"/>
      <c r="FLQ388" s="249"/>
      <c r="FLR388" s="249"/>
      <c r="FLS388" s="249"/>
      <c r="FLT388" s="249"/>
      <c r="FLU388" s="249"/>
      <c r="FLV388" s="249"/>
      <c r="FLW388" s="249"/>
      <c r="FLX388" s="249"/>
      <c r="FLY388" s="249"/>
      <c r="FLZ388" s="249"/>
      <c r="FMA388" s="249"/>
      <c r="FMB388" s="249"/>
      <c r="FMC388" s="249"/>
      <c r="FMD388" s="249"/>
      <c r="FME388" s="249"/>
      <c r="FMF388" s="249"/>
      <c r="FMG388" s="249"/>
      <c r="FMH388" s="249"/>
      <c r="FMI388" s="249"/>
      <c r="FMJ388" s="249"/>
      <c r="FMK388" s="249"/>
      <c r="FML388" s="249"/>
      <c r="FMM388" s="249"/>
      <c r="FMN388" s="249"/>
      <c r="FMO388" s="249"/>
      <c r="FMP388" s="249"/>
      <c r="FMQ388" s="249"/>
      <c r="FMR388" s="249"/>
      <c r="FMS388" s="249"/>
      <c r="FMT388" s="249"/>
      <c r="FMU388" s="249"/>
      <c r="FMV388" s="249"/>
      <c r="FMW388" s="249"/>
      <c r="FMX388" s="249"/>
      <c r="FMY388" s="249"/>
      <c r="FMZ388" s="249"/>
      <c r="FNA388" s="249"/>
      <c r="FNB388" s="249"/>
      <c r="FNC388" s="249"/>
      <c r="FND388" s="249"/>
      <c r="FNE388" s="249"/>
      <c r="FNF388" s="249"/>
      <c r="FNG388" s="249"/>
      <c r="FNH388" s="249"/>
      <c r="FNI388" s="249"/>
      <c r="FNJ388" s="249"/>
      <c r="FNK388" s="249"/>
      <c r="FNL388" s="249"/>
      <c r="FNM388" s="249"/>
      <c r="FNN388" s="249"/>
      <c r="FNO388" s="249"/>
      <c r="FNP388" s="249"/>
      <c r="FNQ388" s="249"/>
      <c r="FNR388" s="249"/>
      <c r="FNS388" s="249"/>
      <c r="FNT388" s="249"/>
      <c r="FNU388" s="249"/>
      <c r="FNV388" s="249"/>
      <c r="FNW388" s="249"/>
      <c r="FNX388" s="249"/>
      <c r="FNY388" s="249"/>
      <c r="FNZ388" s="249"/>
      <c r="FOA388" s="249"/>
      <c r="FOB388" s="249"/>
      <c r="FOC388" s="249"/>
      <c r="FOD388" s="249"/>
      <c r="FOE388" s="249"/>
      <c r="FOF388" s="249"/>
      <c r="FOG388" s="249"/>
      <c r="FOH388" s="249"/>
      <c r="FOI388" s="249"/>
      <c r="FOJ388" s="249"/>
      <c r="FOK388" s="249"/>
      <c r="FOL388" s="249"/>
      <c r="FOM388" s="249"/>
      <c r="FON388" s="249"/>
      <c r="FOO388" s="249"/>
      <c r="FOP388" s="249"/>
      <c r="FOQ388" s="249"/>
      <c r="FOR388" s="249"/>
      <c r="FOS388" s="249"/>
      <c r="FOT388" s="249"/>
      <c r="FOU388" s="249"/>
      <c r="FOV388" s="249"/>
      <c r="FOW388" s="249"/>
      <c r="FOX388" s="249"/>
      <c r="FOY388" s="249"/>
      <c r="FOZ388" s="249"/>
      <c r="FPA388" s="249"/>
      <c r="FPB388" s="249"/>
      <c r="FPC388" s="249"/>
      <c r="FPD388" s="249"/>
      <c r="FPE388" s="249"/>
      <c r="FPF388" s="249"/>
      <c r="FPG388" s="249"/>
      <c r="FPH388" s="249"/>
      <c r="FPI388" s="249"/>
      <c r="FPJ388" s="249"/>
      <c r="FPK388" s="249"/>
      <c r="FPL388" s="249"/>
      <c r="FPM388" s="249"/>
      <c r="FPN388" s="249"/>
      <c r="FPO388" s="249"/>
      <c r="FPP388" s="249"/>
      <c r="FPQ388" s="249"/>
      <c r="FPR388" s="249"/>
      <c r="FPS388" s="249"/>
      <c r="FPT388" s="249"/>
      <c r="FPU388" s="249"/>
      <c r="FPV388" s="249"/>
      <c r="FPW388" s="249"/>
      <c r="FPX388" s="249"/>
      <c r="FPY388" s="249"/>
      <c r="FPZ388" s="249"/>
      <c r="FQA388" s="249"/>
      <c r="FQB388" s="249"/>
      <c r="FQC388" s="249"/>
      <c r="FQD388" s="249"/>
      <c r="FQE388" s="249"/>
      <c r="FQF388" s="249"/>
      <c r="FQG388" s="249"/>
      <c r="FQH388" s="249"/>
      <c r="FQI388" s="249"/>
      <c r="FQJ388" s="249"/>
      <c r="FQK388" s="249"/>
      <c r="FQL388" s="249"/>
      <c r="FQM388" s="249"/>
      <c r="FQN388" s="249"/>
      <c r="FQO388" s="249"/>
      <c r="FQP388" s="249"/>
      <c r="FQQ388" s="249"/>
      <c r="FQR388" s="249"/>
      <c r="FQS388" s="249"/>
      <c r="FQT388" s="249"/>
      <c r="FQU388" s="249"/>
      <c r="FQV388" s="249"/>
      <c r="FQW388" s="249"/>
      <c r="FQX388" s="249"/>
      <c r="FQY388" s="249"/>
      <c r="FQZ388" s="249"/>
      <c r="FRA388" s="249"/>
      <c r="FRB388" s="249"/>
      <c r="FRC388" s="249"/>
      <c r="FRD388" s="249"/>
      <c r="FRE388" s="249"/>
      <c r="FRF388" s="249"/>
      <c r="FRG388" s="249"/>
      <c r="FRH388" s="249"/>
      <c r="FRI388" s="249"/>
      <c r="FRJ388" s="249"/>
      <c r="FRK388" s="249"/>
      <c r="FRL388" s="249"/>
      <c r="FRM388" s="249"/>
      <c r="FRN388" s="249"/>
      <c r="FRO388" s="249"/>
      <c r="FRP388" s="249"/>
      <c r="FRQ388" s="249"/>
      <c r="FRR388" s="249"/>
      <c r="FRS388" s="249"/>
      <c r="FRT388" s="249"/>
      <c r="FRU388" s="249"/>
      <c r="FRV388" s="249"/>
      <c r="FRW388" s="249"/>
      <c r="FRX388" s="249"/>
      <c r="FRY388" s="249"/>
      <c r="FRZ388" s="249"/>
      <c r="FSA388" s="249"/>
      <c r="FSB388" s="249"/>
      <c r="FSC388" s="249"/>
      <c r="FSD388" s="249"/>
      <c r="FSE388" s="249"/>
      <c r="FSF388" s="249"/>
      <c r="FSG388" s="249"/>
      <c r="FSH388" s="249"/>
      <c r="FSI388" s="249"/>
      <c r="FSJ388" s="249"/>
      <c r="FSK388" s="249"/>
      <c r="FSL388" s="249"/>
      <c r="FSM388" s="249"/>
      <c r="FSN388" s="249"/>
      <c r="FSO388" s="249"/>
      <c r="FSP388" s="249"/>
      <c r="FSQ388" s="249"/>
      <c r="FSR388" s="249"/>
      <c r="FSS388" s="249"/>
      <c r="FST388" s="249"/>
      <c r="FSU388" s="249"/>
      <c r="FSV388" s="249"/>
      <c r="FSW388" s="249"/>
      <c r="FSX388" s="249"/>
      <c r="FSY388" s="249"/>
      <c r="FSZ388" s="249"/>
      <c r="FTA388" s="249"/>
      <c r="FTB388" s="249"/>
      <c r="FTC388" s="249"/>
      <c r="FTD388" s="249"/>
      <c r="FTE388" s="249"/>
      <c r="FTF388" s="249"/>
      <c r="FTG388" s="249"/>
      <c r="FTH388" s="249"/>
      <c r="FTI388" s="249"/>
      <c r="FTJ388" s="249"/>
      <c r="FTK388" s="249"/>
      <c r="FTL388" s="249"/>
      <c r="FTM388" s="249"/>
      <c r="FTN388" s="249"/>
      <c r="FTO388" s="249"/>
      <c r="FTP388" s="249"/>
      <c r="FTQ388" s="249"/>
      <c r="FTR388" s="249"/>
      <c r="FTS388" s="249"/>
      <c r="FTT388" s="249"/>
      <c r="FTU388" s="249"/>
      <c r="FTV388" s="249"/>
      <c r="FTW388" s="249"/>
      <c r="FTX388" s="249"/>
      <c r="FTY388" s="249"/>
      <c r="FTZ388" s="249"/>
      <c r="FUA388" s="249"/>
      <c r="FUB388" s="249"/>
      <c r="FUC388" s="249"/>
      <c r="FUD388" s="249"/>
      <c r="FUE388" s="249"/>
      <c r="FUF388" s="249"/>
      <c r="FUG388" s="249"/>
      <c r="FUH388" s="249"/>
      <c r="FUI388" s="249"/>
      <c r="FUJ388" s="249"/>
      <c r="FUK388" s="249"/>
      <c r="FUL388" s="249"/>
      <c r="FUM388" s="249"/>
      <c r="FUN388" s="249"/>
      <c r="FUO388" s="249"/>
      <c r="FUP388" s="249"/>
      <c r="FUQ388" s="249"/>
      <c r="FUR388" s="249"/>
      <c r="FUS388" s="249"/>
      <c r="FUT388" s="249"/>
      <c r="FUU388" s="249"/>
      <c r="FUV388" s="249"/>
      <c r="FUW388" s="249"/>
      <c r="FUX388" s="249"/>
      <c r="FUY388" s="249"/>
      <c r="FUZ388" s="249"/>
      <c r="FVA388" s="249"/>
      <c r="FVB388" s="249"/>
      <c r="FVC388" s="249"/>
      <c r="FVD388" s="249"/>
      <c r="FVE388" s="249"/>
      <c r="FVF388" s="249"/>
      <c r="FVG388" s="249"/>
      <c r="FVH388" s="249"/>
      <c r="FVI388" s="249"/>
      <c r="FVJ388" s="249"/>
      <c r="FVK388" s="249"/>
      <c r="FVL388" s="249"/>
      <c r="FVM388" s="249"/>
      <c r="FVN388" s="249"/>
      <c r="FVO388" s="249"/>
      <c r="FVP388" s="249"/>
      <c r="FVQ388" s="249"/>
      <c r="FVR388" s="249"/>
      <c r="FVS388" s="249"/>
      <c r="FVT388" s="249"/>
      <c r="FVU388" s="249"/>
      <c r="FVV388" s="249"/>
      <c r="FVW388" s="249"/>
      <c r="FVX388" s="249"/>
      <c r="FVY388" s="249"/>
      <c r="FVZ388" s="249"/>
      <c r="FWA388" s="249"/>
      <c r="FWB388" s="249"/>
      <c r="FWC388" s="249"/>
      <c r="FWD388" s="249"/>
      <c r="FWE388" s="249"/>
      <c r="FWF388" s="249"/>
      <c r="FWG388" s="249"/>
      <c r="FWH388" s="249"/>
      <c r="FWI388" s="249"/>
      <c r="FWJ388" s="249"/>
      <c r="FWK388" s="249"/>
      <c r="FWL388" s="249"/>
      <c r="FWM388" s="249"/>
      <c r="FWN388" s="249"/>
      <c r="FWO388" s="249"/>
      <c r="FWP388" s="249"/>
      <c r="FWQ388" s="249"/>
      <c r="FWR388" s="249"/>
      <c r="FWS388" s="249"/>
      <c r="FWT388" s="249"/>
      <c r="FWU388" s="249"/>
      <c r="FWV388" s="249"/>
      <c r="FWW388" s="249"/>
      <c r="FWX388" s="249"/>
      <c r="FWY388" s="249"/>
      <c r="FWZ388" s="249"/>
      <c r="FXA388" s="249"/>
      <c r="FXB388" s="249"/>
      <c r="FXC388" s="249"/>
      <c r="FXD388" s="249"/>
      <c r="FXE388" s="249"/>
      <c r="FXF388" s="249"/>
      <c r="FXG388" s="249"/>
      <c r="FXH388" s="249"/>
      <c r="FXI388" s="249"/>
      <c r="FXJ388" s="249"/>
      <c r="FXK388" s="249"/>
      <c r="FXL388" s="249"/>
      <c r="FXM388" s="249"/>
      <c r="FXN388" s="249"/>
      <c r="FXO388" s="249"/>
      <c r="FXP388" s="249"/>
      <c r="FXQ388" s="249"/>
      <c r="FXR388" s="249"/>
      <c r="FXS388" s="249"/>
      <c r="FXT388" s="249"/>
      <c r="FXU388" s="249"/>
      <c r="FXV388" s="249"/>
      <c r="FXW388" s="249"/>
      <c r="FXX388" s="249"/>
      <c r="FXY388" s="249"/>
      <c r="FXZ388" s="249"/>
      <c r="FYA388" s="249"/>
      <c r="FYB388" s="249"/>
      <c r="FYC388" s="249"/>
      <c r="FYD388" s="249"/>
      <c r="FYE388" s="249"/>
      <c r="FYF388" s="249"/>
      <c r="FYG388" s="249"/>
      <c r="FYH388" s="249"/>
      <c r="FYI388" s="249"/>
      <c r="FYJ388" s="249"/>
      <c r="FYK388" s="249"/>
      <c r="FYL388" s="249"/>
      <c r="FYM388" s="249"/>
      <c r="FYN388" s="249"/>
      <c r="FYO388" s="249"/>
      <c r="FYP388" s="249"/>
      <c r="FYQ388" s="249"/>
      <c r="FYR388" s="249"/>
      <c r="FYS388" s="249"/>
      <c r="FYT388" s="249"/>
      <c r="FYU388" s="249"/>
      <c r="FYV388" s="249"/>
      <c r="FYW388" s="249"/>
      <c r="FYX388" s="249"/>
      <c r="FYY388" s="249"/>
      <c r="FYZ388" s="249"/>
      <c r="FZA388" s="249"/>
      <c r="FZB388" s="249"/>
      <c r="FZC388" s="249"/>
      <c r="FZD388" s="249"/>
      <c r="FZE388" s="249"/>
      <c r="FZF388" s="249"/>
      <c r="FZG388" s="249"/>
      <c r="FZH388" s="249"/>
      <c r="FZI388" s="249"/>
      <c r="FZJ388" s="249"/>
      <c r="FZK388" s="249"/>
      <c r="FZL388" s="249"/>
      <c r="FZM388" s="249"/>
      <c r="FZN388" s="249"/>
      <c r="FZO388" s="249"/>
      <c r="FZP388" s="249"/>
      <c r="FZQ388" s="249"/>
      <c r="FZR388" s="249"/>
      <c r="FZS388" s="249"/>
      <c r="FZT388" s="249"/>
      <c r="FZU388" s="249"/>
      <c r="FZV388" s="249"/>
      <c r="FZW388" s="249"/>
      <c r="FZX388" s="249"/>
      <c r="FZY388" s="249"/>
      <c r="FZZ388" s="249"/>
      <c r="GAA388" s="249"/>
      <c r="GAB388" s="249"/>
      <c r="GAC388" s="249"/>
      <c r="GAD388" s="249"/>
      <c r="GAE388" s="249"/>
      <c r="GAF388" s="249"/>
      <c r="GAG388" s="249"/>
      <c r="GAH388" s="249"/>
      <c r="GAI388" s="249"/>
      <c r="GAJ388" s="249"/>
      <c r="GAK388" s="249"/>
      <c r="GAL388" s="249"/>
      <c r="GAM388" s="249"/>
      <c r="GAN388" s="249"/>
      <c r="GAO388" s="249"/>
      <c r="GAP388" s="249"/>
      <c r="GAQ388" s="249"/>
      <c r="GAR388" s="249"/>
      <c r="GAS388" s="249"/>
      <c r="GAT388" s="249"/>
      <c r="GAU388" s="249"/>
      <c r="GAV388" s="249"/>
      <c r="GAW388" s="249"/>
      <c r="GAX388" s="249"/>
      <c r="GAY388" s="249"/>
      <c r="GAZ388" s="249"/>
      <c r="GBA388" s="249"/>
      <c r="GBB388" s="249"/>
      <c r="GBC388" s="249"/>
      <c r="GBD388" s="249"/>
      <c r="GBE388" s="249"/>
      <c r="GBF388" s="249"/>
      <c r="GBG388" s="249"/>
      <c r="GBH388" s="249"/>
      <c r="GBI388" s="249"/>
      <c r="GBJ388" s="249"/>
      <c r="GBK388" s="249"/>
      <c r="GBL388" s="249"/>
      <c r="GBM388" s="249"/>
      <c r="GBN388" s="249"/>
      <c r="GBO388" s="249"/>
      <c r="GBP388" s="249"/>
      <c r="GBQ388" s="249"/>
      <c r="GBR388" s="249"/>
      <c r="GBS388" s="249"/>
      <c r="GBT388" s="249"/>
      <c r="GBU388" s="249"/>
      <c r="GBV388" s="249"/>
      <c r="GBW388" s="249"/>
      <c r="GBX388" s="249"/>
      <c r="GBY388" s="249"/>
      <c r="GBZ388" s="249"/>
      <c r="GCA388" s="249"/>
      <c r="GCB388" s="249"/>
      <c r="GCC388" s="249"/>
      <c r="GCD388" s="249"/>
      <c r="GCE388" s="249"/>
      <c r="GCF388" s="249"/>
      <c r="GCG388" s="249"/>
      <c r="GCH388" s="249"/>
      <c r="GCI388" s="249"/>
      <c r="GCJ388" s="249"/>
      <c r="GCK388" s="249"/>
      <c r="GCL388" s="249"/>
      <c r="GCM388" s="249"/>
      <c r="GCN388" s="249"/>
      <c r="GCO388" s="249"/>
      <c r="GCP388" s="249"/>
      <c r="GCQ388" s="249"/>
      <c r="GCR388" s="249"/>
      <c r="GCS388" s="249"/>
      <c r="GCT388" s="249"/>
      <c r="GCU388" s="249"/>
      <c r="GCV388" s="249"/>
      <c r="GCW388" s="249"/>
      <c r="GCX388" s="249"/>
      <c r="GCY388" s="249"/>
      <c r="GCZ388" s="249"/>
      <c r="GDA388" s="249"/>
      <c r="GDB388" s="249"/>
      <c r="GDC388" s="249"/>
      <c r="GDD388" s="249"/>
      <c r="GDE388" s="249"/>
      <c r="GDF388" s="249"/>
      <c r="GDG388" s="249"/>
      <c r="GDH388" s="249"/>
      <c r="GDI388" s="249"/>
      <c r="GDJ388" s="249"/>
      <c r="GDK388" s="249"/>
      <c r="GDL388" s="249"/>
      <c r="GDM388" s="249"/>
      <c r="GDN388" s="249"/>
      <c r="GDO388" s="249"/>
      <c r="GDP388" s="249"/>
      <c r="GDQ388" s="249"/>
      <c r="GDR388" s="249"/>
      <c r="GDS388" s="249"/>
      <c r="GDT388" s="249"/>
      <c r="GDU388" s="249"/>
      <c r="GDV388" s="249"/>
      <c r="GDW388" s="249"/>
      <c r="GDX388" s="249"/>
      <c r="GDY388" s="249"/>
      <c r="GDZ388" s="249"/>
      <c r="GEA388" s="249"/>
      <c r="GEB388" s="249"/>
      <c r="GEC388" s="249"/>
      <c r="GED388" s="249"/>
      <c r="GEE388" s="249"/>
      <c r="GEF388" s="249"/>
      <c r="GEG388" s="249"/>
      <c r="GEH388" s="249"/>
      <c r="GEI388" s="249"/>
      <c r="GEJ388" s="249"/>
      <c r="GEK388" s="249"/>
      <c r="GEL388" s="249"/>
      <c r="GEM388" s="249"/>
      <c r="GEN388" s="249"/>
      <c r="GEO388" s="249"/>
      <c r="GEP388" s="249"/>
      <c r="GEQ388" s="249"/>
      <c r="GER388" s="249"/>
      <c r="GES388" s="249"/>
      <c r="GET388" s="249"/>
      <c r="GEU388" s="249"/>
      <c r="GEV388" s="249"/>
      <c r="GEW388" s="249"/>
      <c r="GEX388" s="249"/>
      <c r="GEY388" s="249"/>
      <c r="GEZ388" s="249"/>
      <c r="GFA388" s="249"/>
      <c r="GFB388" s="249"/>
      <c r="GFC388" s="249"/>
      <c r="GFD388" s="249"/>
      <c r="GFE388" s="249"/>
      <c r="GFF388" s="249"/>
      <c r="GFG388" s="249"/>
      <c r="GFH388" s="249"/>
      <c r="GFI388" s="249"/>
      <c r="GFJ388" s="249"/>
      <c r="GFK388" s="249"/>
      <c r="GFL388" s="249"/>
      <c r="GFM388" s="249"/>
      <c r="GFN388" s="249"/>
      <c r="GFO388" s="249"/>
      <c r="GFP388" s="249"/>
      <c r="GFQ388" s="249"/>
      <c r="GFR388" s="249"/>
      <c r="GFS388" s="249"/>
      <c r="GFT388" s="249"/>
      <c r="GFU388" s="249"/>
      <c r="GFV388" s="249"/>
      <c r="GFW388" s="249"/>
      <c r="GFX388" s="249"/>
      <c r="GFY388" s="249"/>
      <c r="GFZ388" s="249"/>
      <c r="GGA388" s="249"/>
      <c r="GGB388" s="249"/>
      <c r="GGC388" s="249"/>
      <c r="GGD388" s="249"/>
      <c r="GGE388" s="249"/>
      <c r="GGF388" s="249"/>
      <c r="GGG388" s="249"/>
      <c r="GGH388" s="249"/>
      <c r="GGI388" s="249"/>
      <c r="GGJ388" s="249"/>
      <c r="GGK388" s="249"/>
      <c r="GGL388" s="249"/>
      <c r="GGM388" s="249"/>
      <c r="GGN388" s="249"/>
      <c r="GGO388" s="249"/>
      <c r="GGP388" s="249"/>
      <c r="GGQ388" s="249"/>
      <c r="GGR388" s="249"/>
      <c r="GGS388" s="249"/>
      <c r="GGT388" s="249"/>
      <c r="GGU388" s="249"/>
      <c r="GGV388" s="249"/>
      <c r="GGW388" s="249"/>
      <c r="GGX388" s="249"/>
      <c r="GGY388" s="249"/>
      <c r="GGZ388" s="249"/>
      <c r="GHA388" s="249"/>
      <c r="GHB388" s="249"/>
      <c r="GHC388" s="249"/>
      <c r="GHD388" s="249"/>
      <c r="GHE388" s="249"/>
      <c r="GHF388" s="249"/>
      <c r="GHG388" s="249"/>
      <c r="GHH388" s="249"/>
      <c r="GHI388" s="249"/>
      <c r="GHJ388" s="249"/>
      <c r="GHK388" s="249"/>
      <c r="GHL388" s="249"/>
      <c r="GHM388" s="249"/>
      <c r="GHN388" s="249"/>
      <c r="GHO388" s="249"/>
      <c r="GHP388" s="249"/>
      <c r="GHQ388" s="249"/>
      <c r="GHR388" s="249"/>
      <c r="GHS388" s="249"/>
      <c r="GHT388" s="249"/>
      <c r="GHU388" s="249"/>
      <c r="GHV388" s="249"/>
      <c r="GHW388" s="249"/>
      <c r="GHX388" s="249"/>
      <c r="GHY388" s="249"/>
      <c r="GHZ388" s="249"/>
      <c r="GIA388" s="249"/>
      <c r="GIB388" s="249"/>
      <c r="GIC388" s="249"/>
      <c r="GID388" s="249"/>
      <c r="GIE388" s="249"/>
      <c r="GIF388" s="249"/>
      <c r="GIG388" s="249"/>
      <c r="GIH388" s="249"/>
      <c r="GII388" s="249"/>
      <c r="GIJ388" s="249"/>
      <c r="GIK388" s="249"/>
      <c r="GIL388" s="249"/>
      <c r="GIM388" s="249"/>
      <c r="GIN388" s="249"/>
      <c r="GIO388" s="249"/>
      <c r="GIP388" s="249"/>
      <c r="GIQ388" s="249"/>
      <c r="GIR388" s="249"/>
      <c r="GIS388" s="249"/>
      <c r="GIT388" s="249"/>
      <c r="GIU388" s="249"/>
      <c r="GIV388" s="249"/>
      <c r="GIW388" s="249"/>
      <c r="GIX388" s="249"/>
      <c r="GIY388" s="249"/>
      <c r="GIZ388" s="249"/>
      <c r="GJA388" s="249"/>
      <c r="GJB388" s="249"/>
      <c r="GJC388" s="249"/>
      <c r="GJD388" s="249"/>
      <c r="GJE388" s="249"/>
      <c r="GJF388" s="249"/>
      <c r="GJG388" s="249"/>
      <c r="GJH388" s="249"/>
      <c r="GJI388" s="249"/>
      <c r="GJJ388" s="249"/>
      <c r="GJK388" s="249"/>
      <c r="GJL388" s="249"/>
      <c r="GJM388" s="249"/>
      <c r="GJN388" s="249"/>
      <c r="GJO388" s="249"/>
      <c r="GJP388" s="249"/>
      <c r="GJQ388" s="249"/>
      <c r="GJR388" s="249"/>
      <c r="GJS388" s="249"/>
      <c r="GJT388" s="249"/>
      <c r="GJU388" s="249"/>
      <c r="GJV388" s="249"/>
      <c r="GJW388" s="249"/>
      <c r="GJX388" s="249"/>
      <c r="GJY388" s="249"/>
      <c r="GJZ388" s="249"/>
      <c r="GKA388" s="249"/>
      <c r="GKB388" s="249"/>
      <c r="GKC388" s="249"/>
      <c r="GKD388" s="249"/>
      <c r="GKE388" s="249"/>
      <c r="GKF388" s="249"/>
      <c r="GKG388" s="249"/>
      <c r="GKH388" s="249"/>
      <c r="GKI388" s="249"/>
      <c r="GKJ388" s="249"/>
      <c r="GKK388" s="249"/>
      <c r="GKL388" s="249"/>
      <c r="GKM388" s="249"/>
      <c r="GKN388" s="249"/>
      <c r="GKO388" s="249"/>
      <c r="GKP388" s="249"/>
      <c r="GKQ388" s="249"/>
      <c r="GKR388" s="249"/>
      <c r="GKS388" s="249"/>
      <c r="GKT388" s="249"/>
      <c r="GKU388" s="249"/>
      <c r="GKV388" s="249"/>
      <c r="GKW388" s="249"/>
      <c r="GKX388" s="249"/>
      <c r="GKY388" s="249"/>
      <c r="GKZ388" s="249"/>
      <c r="GLA388" s="249"/>
      <c r="GLB388" s="249"/>
      <c r="GLC388" s="249"/>
      <c r="GLD388" s="249"/>
      <c r="GLE388" s="249"/>
      <c r="GLF388" s="249"/>
      <c r="GLG388" s="249"/>
      <c r="GLH388" s="249"/>
      <c r="GLI388" s="249"/>
      <c r="GLJ388" s="249"/>
      <c r="GLK388" s="249"/>
      <c r="GLL388" s="249"/>
      <c r="GLM388" s="249"/>
      <c r="GLN388" s="249"/>
      <c r="GLO388" s="249"/>
      <c r="GLP388" s="249"/>
      <c r="GLQ388" s="249"/>
      <c r="GLR388" s="249"/>
      <c r="GLS388" s="249"/>
      <c r="GLT388" s="249"/>
      <c r="GLU388" s="249"/>
      <c r="GLV388" s="249"/>
      <c r="GLW388" s="249"/>
      <c r="GLX388" s="249"/>
      <c r="GLY388" s="249"/>
      <c r="GLZ388" s="249"/>
      <c r="GMA388" s="249"/>
      <c r="GMB388" s="249"/>
      <c r="GMC388" s="249"/>
      <c r="GMD388" s="249"/>
      <c r="GME388" s="249"/>
      <c r="GMF388" s="249"/>
      <c r="GMG388" s="249"/>
      <c r="GMH388" s="249"/>
      <c r="GMI388" s="249"/>
      <c r="GMJ388" s="249"/>
      <c r="GMK388" s="249"/>
      <c r="GML388" s="249"/>
      <c r="GMM388" s="249"/>
      <c r="GMN388" s="249"/>
      <c r="GMO388" s="249"/>
      <c r="GMP388" s="249"/>
      <c r="GMQ388" s="249"/>
      <c r="GMR388" s="249"/>
      <c r="GMS388" s="249"/>
      <c r="GMT388" s="249"/>
      <c r="GMU388" s="249"/>
      <c r="GMV388" s="249"/>
      <c r="GMW388" s="249"/>
      <c r="GMX388" s="249"/>
      <c r="GMY388" s="249"/>
      <c r="GMZ388" s="249"/>
      <c r="GNA388" s="249"/>
      <c r="GNB388" s="249"/>
      <c r="GNC388" s="249"/>
      <c r="GND388" s="249"/>
      <c r="GNE388" s="249"/>
      <c r="GNF388" s="249"/>
      <c r="GNG388" s="249"/>
      <c r="GNH388" s="249"/>
      <c r="GNI388" s="249"/>
      <c r="GNJ388" s="249"/>
      <c r="GNK388" s="249"/>
      <c r="GNL388" s="249"/>
      <c r="GNM388" s="249"/>
      <c r="GNN388" s="249"/>
      <c r="GNO388" s="249"/>
      <c r="GNP388" s="249"/>
      <c r="GNQ388" s="249"/>
      <c r="GNR388" s="249"/>
      <c r="GNS388" s="249"/>
      <c r="GNT388" s="249"/>
      <c r="GNU388" s="249"/>
      <c r="GNV388" s="249"/>
      <c r="GNW388" s="249"/>
      <c r="GNX388" s="249"/>
      <c r="GNY388" s="249"/>
      <c r="GNZ388" s="249"/>
      <c r="GOA388" s="249"/>
      <c r="GOB388" s="249"/>
      <c r="GOC388" s="249"/>
      <c r="GOD388" s="249"/>
      <c r="GOE388" s="249"/>
      <c r="GOF388" s="249"/>
      <c r="GOG388" s="249"/>
      <c r="GOH388" s="249"/>
      <c r="GOI388" s="249"/>
      <c r="GOJ388" s="249"/>
      <c r="GOK388" s="249"/>
      <c r="GOL388" s="249"/>
      <c r="GOM388" s="249"/>
      <c r="GON388" s="249"/>
      <c r="GOO388" s="249"/>
      <c r="GOP388" s="249"/>
      <c r="GOQ388" s="249"/>
      <c r="GOR388" s="249"/>
      <c r="GOS388" s="249"/>
      <c r="GOT388" s="249"/>
      <c r="GOU388" s="249"/>
      <c r="GOV388" s="249"/>
      <c r="GOW388" s="249"/>
      <c r="GOX388" s="249"/>
      <c r="GOY388" s="249"/>
      <c r="GOZ388" s="249"/>
      <c r="GPA388" s="249"/>
      <c r="GPB388" s="249"/>
      <c r="GPC388" s="249"/>
      <c r="GPD388" s="249"/>
      <c r="GPE388" s="249"/>
      <c r="GPF388" s="249"/>
      <c r="GPG388" s="249"/>
      <c r="GPH388" s="249"/>
      <c r="GPI388" s="249"/>
      <c r="GPJ388" s="249"/>
      <c r="GPK388" s="249"/>
      <c r="GPL388" s="249"/>
      <c r="GPM388" s="249"/>
      <c r="GPN388" s="249"/>
      <c r="GPO388" s="249"/>
      <c r="GPP388" s="249"/>
      <c r="GPQ388" s="249"/>
      <c r="GPR388" s="249"/>
      <c r="GPS388" s="249"/>
      <c r="GPT388" s="249"/>
      <c r="GPU388" s="249"/>
      <c r="GPV388" s="249"/>
      <c r="GPW388" s="249"/>
      <c r="GPX388" s="249"/>
      <c r="GPY388" s="249"/>
      <c r="GPZ388" s="249"/>
      <c r="GQA388" s="249"/>
      <c r="GQB388" s="249"/>
      <c r="GQC388" s="249"/>
      <c r="GQD388" s="249"/>
      <c r="GQE388" s="249"/>
      <c r="GQF388" s="249"/>
      <c r="GQG388" s="249"/>
      <c r="GQH388" s="249"/>
      <c r="GQI388" s="249"/>
      <c r="GQJ388" s="249"/>
      <c r="GQK388" s="249"/>
      <c r="GQL388" s="249"/>
      <c r="GQM388" s="249"/>
      <c r="GQN388" s="249"/>
      <c r="GQO388" s="249"/>
      <c r="GQP388" s="249"/>
      <c r="GQQ388" s="249"/>
      <c r="GQR388" s="249"/>
      <c r="GQS388" s="249"/>
      <c r="GQT388" s="249"/>
      <c r="GQU388" s="249"/>
      <c r="GQV388" s="249"/>
      <c r="GQW388" s="249"/>
      <c r="GQX388" s="249"/>
      <c r="GQY388" s="249"/>
      <c r="GQZ388" s="249"/>
      <c r="GRA388" s="249"/>
      <c r="GRB388" s="249"/>
      <c r="GRC388" s="249"/>
      <c r="GRD388" s="249"/>
      <c r="GRE388" s="249"/>
      <c r="GRF388" s="249"/>
      <c r="GRG388" s="249"/>
      <c r="GRH388" s="249"/>
      <c r="GRI388" s="249"/>
      <c r="GRJ388" s="249"/>
      <c r="GRK388" s="249"/>
      <c r="GRL388" s="249"/>
      <c r="GRM388" s="249"/>
      <c r="GRN388" s="249"/>
      <c r="GRO388" s="249"/>
      <c r="GRP388" s="249"/>
      <c r="GRQ388" s="249"/>
      <c r="GRR388" s="249"/>
      <c r="GRS388" s="249"/>
      <c r="GRT388" s="249"/>
      <c r="GRU388" s="249"/>
      <c r="GRV388" s="249"/>
      <c r="GRW388" s="249"/>
      <c r="GRX388" s="249"/>
      <c r="GRY388" s="249"/>
      <c r="GRZ388" s="249"/>
      <c r="GSA388" s="249"/>
      <c r="GSB388" s="249"/>
      <c r="GSC388" s="249"/>
      <c r="GSD388" s="249"/>
      <c r="GSE388" s="249"/>
      <c r="GSF388" s="249"/>
      <c r="GSG388" s="249"/>
      <c r="GSH388" s="249"/>
      <c r="GSI388" s="249"/>
      <c r="GSJ388" s="249"/>
      <c r="GSK388" s="249"/>
      <c r="GSL388" s="249"/>
      <c r="GSM388" s="249"/>
      <c r="GSN388" s="249"/>
      <c r="GSO388" s="249"/>
      <c r="GSP388" s="249"/>
      <c r="GSQ388" s="249"/>
      <c r="GSR388" s="249"/>
      <c r="GSS388" s="249"/>
      <c r="GST388" s="249"/>
      <c r="GSU388" s="249"/>
      <c r="GSV388" s="249"/>
      <c r="GSW388" s="249"/>
      <c r="GSX388" s="249"/>
      <c r="GSY388" s="249"/>
      <c r="GSZ388" s="249"/>
      <c r="GTA388" s="249"/>
      <c r="GTB388" s="249"/>
      <c r="GTC388" s="249"/>
      <c r="GTD388" s="249"/>
      <c r="GTE388" s="249"/>
      <c r="GTF388" s="249"/>
      <c r="GTG388" s="249"/>
      <c r="GTH388" s="249"/>
      <c r="GTI388" s="249"/>
      <c r="GTJ388" s="249"/>
      <c r="GTK388" s="249"/>
      <c r="GTL388" s="249"/>
      <c r="GTM388" s="249"/>
      <c r="GTN388" s="249"/>
      <c r="GTO388" s="249"/>
      <c r="GTP388" s="249"/>
      <c r="GTQ388" s="249"/>
      <c r="GTR388" s="249"/>
      <c r="GTS388" s="249"/>
      <c r="GTT388" s="249"/>
      <c r="GTU388" s="249"/>
      <c r="GTV388" s="249"/>
      <c r="GTW388" s="249"/>
      <c r="GTX388" s="249"/>
      <c r="GTY388" s="249"/>
      <c r="GTZ388" s="249"/>
      <c r="GUA388" s="249"/>
      <c r="GUB388" s="249"/>
      <c r="GUC388" s="249"/>
      <c r="GUD388" s="249"/>
      <c r="GUE388" s="249"/>
      <c r="GUF388" s="249"/>
      <c r="GUG388" s="249"/>
      <c r="GUH388" s="249"/>
      <c r="GUI388" s="249"/>
      <c r="GUJ388" s="249"/>
      <c r="GUK388" s="249"/>
      <c r="GUL388" s="249"/>
      <c r="GUM388" s="249"/>
      <c r="GUN388" s="249"/>
      <c r="GUO388" s="249"/>
      <c r="GUP388" s="249"/>
      <c r="GUQ388" s="249"/>
      <c r="GUR388" s="249"/>
      <c r="GUS388" s="249"/>
      <c r="GUT388" s="249"/>
      <c r="GUU388" s="249"/>
      <c r="GUV388" s="249"/>
      <c r="GUW388" s="249"/>
      <c r="GUX388" s="249"/>
      <c r="GUY388" s="249"/>
      <c r="GUZ388" s="249"/>
      <c r="GVA388" s="249"/>
      <c r="GVB388" s="249"/>
      <c r="GVC388" s="249"/>
      <c r="GVD388" s="249"/>
      <c r="GVE388" s="249"/>
      <c r="GVF388" s="249"/>
      <c r="GVG388" s="249"/>
      <c r="GVH388" s="249"/>
      <c r="GVI388" s="249"/>
      <c r="GVJ388" s="249"/>
      <c r="GVK388" s="249"/>
      <c r="GVL388" s="249"/>
      <c r="GVM388" s="249"/>
      <c r="GVN388" s="249"/>
      <c r="GVO388" s="249"/>
      <c r="GVP388" s="249"/>
      <c r="GVQ388" s="249"/>
      <c r="GVR388" s="249"/>
      <c r="GVS388" s="249"/>
      <c r="GVT388" s="249"/>
      <c r="GVU388" s="249"/>
      <c r="GVV388" s="249"/>
      <c r="GVW388" s="249"/>
      <c r="GVX388" s="249"/>
      <c r="GVY388" s="249"/>
      <c r="GVZ388" s="249"/>
      <c r="GWA388" s="249"/>
      <c r="GWB388" s="249"/>
      <c r="GWC388" s="249"/>
      <c r="GWD388" s="249"/>
      <c r="GWE388" s="249"/>
      <c r="GWF388" s="249"/>
      <c r="GWG388" s="249"/>
      <c r="GWH388" s="249"/>
      <c r="GWI388" s="249"/>
      <c r="GWJ388" s="249"/>
      <c r="GWK388" s="249"/>
      <c r="GWL388" s="249"/>
      <c r="GWM388" s="249"/>
      <c r="GWN388" s="249"/>
      <c r="GWO388" s="249"/>
      <c r="GWP388" s="249"/>
      <c r="GWQ388" s="249"/>
      <c r="GWR388" s="249"/>
      <c r="GWS388" s="249"/>
      <c r="GWT388" s="249"/>
      <c r="GWU388" s="249"/>
      <c r="GWV388" s="249"/>
      <c r="GWW388" s="249"/>
      <c r="GWX388" s="249"/>
      <c r="GWY388" s="249"/>
      <c r="GWZ388" s="249"/>
      <c r="GXA388" s="249"/>
      <c r="GXB388" s="249"/>
      <c r="GXC388" s="249"/>
      <c r="GXD388" s="249"/>
      <c r="GXE388" s="249"/>
      <c r="GXF388" s="249"/>
      <c r="GXG388" s="249"/>
      <c r="GXH388" s="249"/>
      <c r="GXI388" s="249"/>
      <c r="GXJ388" s="249"/>
      <c r="GXK388" s="249"/>
      <c r="GXL388" s="249"/>
      <c r="GXM388" s="249"/>
      <c r="GXN388" s="249"/>
      <c r="GXO388" s="249"/>
      <c r="GXP388" s="249"/>
      <c r="GXQ388" s="249"/>
      <c r="GXR388" s="249"/>
      <c r="GXS388" s="249"/>
      <c r="GXT388" s="249"/>
      <c r="GXU388" s="249"/>
      <c r="GXV388" s="249"/>
      <c r="GXW388" s="249"/>
      <c r="GXX388" s="249"/>
      <c r="GXY388" s="249"/>
      <c r="GXZ388" s="249"/>
      <c r="GYA388" s="249"/>
      <c r="GYB388" s="249"/>
      <c r="GYC388" s="249"/>
      <c r="GYD388" s="249"/>
      <c r="GYE388" s="249"/>
      <c r="GYF388" s="249"/>
      <c r="GYG388" s="249"/>
      <c r="GYH388" s="249"/>
      <c r="GYI388" s="249"/>
      <c r="GYJ388" s="249"/>
      <c r="GYK388" s="249"/>
      <c r="GYL388" s="249"/>
      <c r="GYM388" s="249"/>
      <c r="GYN388" s="249"/>
      <c r="GYO388" s="249"/>
      <c r="GYP388" s="249"/>
      <c r="GYQ388" s="249"/>
      <c r="GYR388" s="249"/>
      <c r="GYS388" s="249"/>
      <c r="GYT388" s="249"/>
      <c r="GYU388" s="249"/>
      <c r="GYV388" s="249"/>
      <c r="GYW388" s="249"/>
      <c r="GYX388" s="249"/>
      <c r="GYY388" s="249"/>
      <c r="GYZ388" s="249"/>
      <c r="GZA388" s="249"/>
      <c r="GZB388" s="249"/>
      <c r="GZC388" s="249"/>
      <c r="GZD388" s="249"/>
      <c r="GZE388" s="249"/>
      <c r="GZF388" s="249"/>
      <c r="GZG388" s="249"/>
      <c r="GZH388" s="249"/>
      <c r="GZI388" s="249"/>
      <c r="GZJ388" s="249"/>
      <c r="GZK388" s="249"/>
      <c r="GZL388" s="249"/>
      <c r="GZM388" s="249"/>
      <c r="GZN388" s="249"/>
      <c r="GZO388" s="249"/>
      <c r="GZP388" s="249"/>
      <c r="GZQ388" s="249"/>
      <c r="GZR388" s="249"/>
      <c r="GZS388" s="249"/>
      <c r="GZT388" s="249"/>
      <c r="GZU388" s="249"/>
      <c r="GZV388" s="249"/>
      <c r="GZW388" s="249"/>
      <c r="GZX388" s="249"/>
      <c r="GZY388" s="249"/>
      <c r="GZZ388" s="249"/>
      <c r="HAA388" s="249"/>
      <c r="HAB388" s="249"/>
      <c r="HAC388" s="249"/>
      <c r="HAD388" s="249"/>
      <c r="HAE388" s="249"/>
      <c r="HAF388" s="249"/>
      <c r="HAG388" s="249"/>
      <c r="HAH388" s="249"/>
      <c r="HAI388" s="249"/>
      <c r="HAJ388" s="249"/>
      <c r="HAK388" s="249"/>
      <c r="HAL388" s="249"/>
      <c r="HAM388" s="249"/>
      <c r="HAN388" s="249"/>
      <c r="HAO388" s="249"/>
      <c r="HAP388" s="249"/>
      <c r="HAQ388" s="249"/>
      <c r="HAR388" s="249"/>
      <c r="HAS388" s="249"/>
      <c r="HAT388" s="249"/>
      <c r="HAU388" s="249"/>
      <c r="HAV388" s="249"/>
      <c r="HAW388" s="249"/>
      <c r="HAX388" s="249"/>
      <c r="HAY388" s="249"/>
      <c r="HAZ388" s="249"/>
      <c r="HBA388" s="249"/>
      <c r="HBB388" s="249"/>
      <c r="HBC388" s="249"/>
      <c r="HBD388" s="249"/>
      <c r="HBE388" s="249"/>
      <c r="HBF388" s="249"/>
      <c r="HBG388" s="249"/>
      <c r="HBH388" s="249"/>
      <c r="HBI388" s="249"/>
      <c r="HBJ388" s="249"/>
      <c r="HBK388" s="249"/>
      <c r="HBL388" s="249"/>
      <c r="HBM388" s="249"/>
      <c r="HBN388" s="249"/>
      <c r="HBO388" s="249"/>
      <c r="HBP388" s="249"/>
      <c r="HBQ388" s="249"/>
      <c r="HBR388" s="249"/>
      <c r="HBS388" s="249"/>
      <c r="HBT388" s="249"/>
      <c r="HBU388" s="249"/>
      <c r="HBV388" s="249"/>
      <c r="HBW388" s="249"/>
      <c r="HBX388" s="249"/>
      <c r="HBY388" s="249"/>
      <c r="HBZ388" s="249"/>
      <c r="HCA388" s="249"/>
      <c r="HCB388" s="249"/>
      <c r="HCC388" s="249"/>
      <c r="HCD388" s="249"/>
      <c r="HCE388" s="249"/>
      <c r="HCF388" s="249"/>
      <c r="HCG388" s="249"/>
      <c r="HCH388" s="249"/>
      <c r="HCI388" s="249"/>
      <c r="HCJ388" s="249"/>
      <c r="HCK388" s="249"/>
      <c r="HCL388" s="249"/>
      <c r="HCM388" s="249"/>
      <c r="HCN388" s="249"/>
      <c r="HCO388" s="249"/>
      <c r="HCP388" s="249"/>
      <c r="HCQ388" s="249"/>
      <c r="HCR388" s="249"/>
      <c r="HCS388" s="249"/>
      <c r="HCT388" s="249"/>
      <c r="HCU388" s="249"/>
      <c r="HCV388" s="249"/>
      <c r="HCW388" s="249"/>
      <c r="HCX388" s="249"/>
      <c r="HCY388" s="249"/>
      <c r="HCZ388" s="249"/>
      <c r="HDA388" s="249"/>
      <c r="HDB388" s="249"/>
      <c r="HDC388" s="249"/>
      <c r="HDD388" s="249"/>
      <c r="HDE388" s="249"/>
      <c r="HDF388" s="249"/>
      <c r="HDG388" s="249"/>
      <c r="HDH388" s="249"/>
      <c r="HDI388" s="249"/>
      <c r="HDJ388" s="249"/>
      <c r="HDK388" s="249"/>
      <c r="HDL388" s="249"/>
      <c r="HDM388" s="249"/>
      <c r="HDN388" s="249"/>
      <c r="HDO388" s="249"/>
      <c r="HDP388" s="249"/>
      <c r="HDQ388" s="249"/>
      <c r="HDR388" s="249"/>
      <c r="HDS388" s="249"/>
      <c r="HDT388" s="249"/>
      <c r="HDU388" s="249"/>
      <c r="HDV388" s="249"/>
      <c r="HDW388" s="249"/>
      <c r="HDX388" s="249"/>
      <c r="HDY388" s="249"/>
      <c r="HDZ388" s="249"/>
      <c r="HEA388" s="249"/>
      <c r="HEB388" s="249"/>
      <c r="HEC388" s="249"/>
      <c r="HED388" s="249"/>
      <c r="HEE388" s="249"/>
      <c r="HEF388" s="249"/>
      <c r="HEG388" s="249"/>
      <c r="HEH388" s="249"/>
      <c r="HEI388" s="249"/>
      <c r="HEJ388" s="249"/>
      <c r="HEK388" s="249"/>
      <c r="HEL388" s="249"/>
      <c r="HEM388" s="249"/>
      <c r="HEN388" s="249"/>
      <c r="HEO388" s="249"/>
      <c r="HEP388" s="249"/>
      <c r="HEQ388" s="249"/>
      <c r="HER388" s="249"/>
      <c r="HES388" s="249"/>
      <c r="HET388" s="249"/>
      <c r="HEU388" s="249"/>
      <c r="HEV388" s="249"/>
      <c r="HEW388" s="249"/>
      <c r="HEX388" s="249"/>
      <c r="HEY388" s="249"/>
      <c r="HEZ388" s="249"/>
      <c r="HFA388" s="249"/>
      <c r="HFB388" s="249"/>
      <c r="HFC388" s="249"/>
      <c r="HFD388" s="249"/>
      <c r="HFE388" s="249"/>
      <c r="HFF388" s="249"/>
      <c r="HFG388" s="249"/>
      <c r="HFH388" s="249"/>
      <c r="HFI388" s="249"/>
      <c r="HFJ388" s="249"/>
      <c r="HFK388" s="249"/>
      <c r="HFL388" s="249"/>
      <c r="HFM388" s="249"/>
      <c r="HFN388" s="249"/>
      <c r="HFO388" s="249"/>
      <c r="HFP388" s="249"/>
      <c r="HFQ388" s="249"/>
      <c r="HFR388" s="249"/>
      <c r="HFS388" s="249"/>
      <c r="HFT388" s="249"/>
      <c r="HFU388" s="249"/>
      <c r="HFV388" s="249"/>
      <c r="HFW388" s="249"/>
      <c r="HFX388" s="249"/>
      <c r="HFY388" s="249"/>
      <c r="HFZ388" s="249"/>
      <c r="HGA388" s="249"/>
      <c r="HGB388" s="249"/>
      <c r="HGC388" s="249"/>
      <c r="HGD388" s="249"/>
      <c r="HGE388" s="249"/>
      <c r="HGF388" s="249"/>
      <c r="HGG388" s="249"/>
      <c r="HGH388" s="249"/>
      <c r="HGI388" s="249"/>
      <c r="HGJ388" s="249"/>
      <c r="HGK388" s="249"/>
      <c r="HGL388" s="249"/>
      <c r="HGM388" s="249"/>
      <c r="HGN388" s="249"/>
      <c r="HGO388" s="249"/>
      <c r="HGP388" s="249"/>
      <c r="HGQ388" s="249"/>
      <c r="HGR388" s="249"/>
      <c r="HGS388" s="249"/>
      <c r="HGT388" s="249"/>
      <c r="HGU388" s="249"/>
      <c r="HGV388" s="249"/>
      <c r="HGW388" s="249"/>
      <c r="HGX388" s="249"/>
      <c r="HGY388" s="249"/>
      <c r="HGZ388" s="249"/>
      <c r="HHA388" s="249"/>
      <c r="HHB388" s="249"/>
      <c r="HHC388" s="249"/>
      <c r="HHD388" s="249"/>
      <c r="HHE388" s="249"/>
      <c r="HHF388" s="249"/>
      <c r="HHG388" s="249"/>
      <c r="HHH388" s="249"/>
      <c r="HHI388" s="249"/>
      <c r="HHJ388" s="249"/>
      <c r="HHK388" s="249"/>
      <c r="HHL388" s="249"/>
      <c r="HHM388" s="249"/>
      <c r="HHN388" s="249"/>
      <c r="HHO388" s="249"/>
      <c r="HHP388" s="249"/>
      <c r="HHQ388" s="249"/>
      <c r="HHR388" s="249"/>
      <c r="HHS388" s="249"/>
      <c r="HHT388" s="249"/>
      <c r="HHU388" s="249"/>
      <c r="HHV388" s="249"/>
      <c r="HHW388" s="249"/>
      <c r="HHX388" s="249"/>
      <c r="HHY388" s="249"/>
      <c r="HHZ388" s="249"/>
      <c r="HIA388" s="249"/>
      <c r="HIB388" s="249"/>
      <c r="HIC388" s="249"/>
      <c r="HID388" s="249"/>
      <c r="HIE388" s="249"/>
      <c r="HIF388" s="249"/>
      <c r="HIG388" s="249"/>
      <c r="HIH388" s="249"/>
      <c r="HII388" s="249"/>
      <c r="HIJ388" s="249"/>
      <c r="HIK388" s="249"/>
      <c r="HIL388" s="249"/>
      <c r="HIM388" s="249"/>
      <c r="HIN388" s="249"/>
      <c r="HIO388" s="249"/>
      <c r="HIP388" s="249"/>
      <c r="HIQ388" s="249"/>
      <c r="HIR388" s="249"/>
      <c r="HIS388" s="249"/>
      <c r="HIT388" s="249"/>
      <c r="HIU388" s="249"/>
      <c r="HIV388" s="249"/>
      <c r="HIW388" s="249"/>
      <c r="HIX388" s="249"/>
      <c r="HIY388" s="249"/>
      <c r="HIZ388" s="249"/>
      <c r="HJA388" s="249"/>
      <c r="HJB388" s="249"/>
      <c r="HJC388" s="249"/>
      <c r="HJD388" s="249"/>
      <c r="HJE388" s="249"/>
      <c r="HJF388" s="249"/>
      <c r="HJG388" s="249"/>
      <c r="HJH388" s="249"/>
      <c r="HJI388" s="249"/>
      <c r="HJJ388" s="249"/>
      <c r="HJK388" s="249"/>
      <c r="HJL388" s="249"/>
      <c r="HJM388" s="249"/>
      <c r="HJN388" s="249"/>
      <c r="HJO388" s="249"/>
      <c r="HJP388" s="249"/>
      <c r="HJQ388" s="249"/>
      <c r="HJR388" s="249"/>
      <c r="HJS388" s="249"/>
      <c r="HJT388" s="249"/>
      <c r="HJU388" s="249"/>
      <c r="HJV388" s="249"/>
      <c r="HJW388" s="249"/>
      <c r="HJX388" s="249"/>
      <c r="HJY388" s="249"/>
      <c r="HJZ388" s="249"/>
      <c r="HKA388" s="249"/>
      <c r="HKB388" s="249"/>
      <c r="HKC388" s="249"/>
      <c r="HKD388" s="249"/>
      <c r="HKE388" s="249"/>
      <c r="HKF388" s="249"/>
      <c r="HKG388" s="249"/>
      <c r="HKH388" s="249"/>
      <c r="HKI388" s="249"/>
      <c r="HKJ388" s="249"/>
      <c r="HKK388" s="249"/>
      <c r="HKL388" s="249"/>
      <c r="HKM388" s="249"/>
      <c r="HKN388" s="249"/>
      <c r="HKO388" s="249"/>
      <c r="HKP388" s="249"/>
      <c r="HKQ388" s="249"/>
      <c r="HKR388" s="249"/>
      <c r="HKS388" s="249"/>
      <c r="HKT388" s="249"/>
      <c r="HKU388" s="249"/>
      <c r="HKV388" s="249"/>
      <c r="HKW388" s="249"/>
      <c r="HKX388" s="249"/>
      <c r="HKY388" s="249"/>
      <c r="HKZ388" s="249"/>
      <c r="HLA388" s="249"/>
      <c r="HLB388" s="249"/>
      <c r="HLC388" s="249"/>
      <c r="HLD388" s="249"/>
      <c r="HLE388" s="249"/>
      <c r="HLF388" s="249"/>
      <c r="HLG388" s="249"/>
      <c r="HLH388" s="249"/>
      <c r="HLI388" s="249"/>
      <c r="HLJ388" s="249"/>
      <c r="HLK388" s="249"/>
      <c r="HLL388" s="249"/>
      <c r="HLM388" s="249"/>
      <c r="HLN388" s="249"/>
      <c r="HLO388" s="249"/>
      <c r="HLP388" s="249"/>
      <c r="HLQ388" s="249"/>
      <c r="HLR388" s="249"/>
      <c r="HLS388" s="249"/>
      <c r="HLT388" s="249"/>
      <c r="HLU388" s="249"/>
      <c r="HLV388" s="249"/>
      <c r="HLW388" s="249"/>
      <c r="HLX388" s="249"/>
      <c r="HLY388" s="249"/>
      <c r="HLZ388" s="249"/>
      <c r="HMA388" s="249"/>
      <c r="HMB388" s="249"/>
      <c r="HMC388" s="249"/>
      <c r="HMD388" s="249"/>
      <c r="HME388" s="249"/>
      <c r="HMF388" s="249"/>
      <c r="HMG388" s="249"/>
      <c r="HMH388" s="249"/>
      <c r="HMI388" s="249"/>
      <c r="HMJ388" s="249"/>
      <c r="HMK388" s="249"/>
      <c r="HML388" s="249"/>
      <c r="HMM388" s="249"/>
      <c r="HMN388" s="249"/>
      <c r="HMO388" s="249"/>
      <c r="HMP388" s="249"/>
      <c r="HMQ388" s="249"/>
      <c r="HMR388" s="249"/>
      <c r="HMS388" s="249"/>
      <c r="HMT388" s="249"/>
      <c r="HMU388" s="249"/>
      <c r="HMV388" s="249"/>
      <c r="HMW388" s="249"/>
      <c r="HMX388" s="249"/>
      <c r="HMY388" s="249"/>
      <c r="HMZ388" s="249"/>
      <c r="HNA388" s="249"/>
      <c r="HNB388" s="249"/>
      <c r="HNC388" s="249"/>
      <c r="HND388" s="249"/>
      <c r="HNE388" s="249"/>
      <c r="HNF388" s="249"/>
      <c r="HNG388" s="249"/>
      <c r="HNH388" s="249"/>
      <c r="HNI388" s="249"/>
      <c r="HNJ388" s="249"/>
      <c r="HNK388" s="249"/>
      <c r="HNL388" s="249"/>
      <c r="HNM388" s="249"/>
      <c r="HNN388" s="249"/>
      <c r="HNO388" s="249"/>
      <c r="HNP388" s="249"/>
      <c r="HNQ388" s="249"/>
      <c r="HNR388" s="249"/>
      <c r="HNS388" s="249"/>
      <c r="HNT388" s="249"/>
      <c r="HNU388" s="249"/>
      <c r="HNV388" s="249"/>
      <c r="HNW388" s="249"/>
      <c r="HNX388" s="249"/>
      <c r="HNY388" s="249"/>
      <c r="HNZ388" s="249"/>
      <c r="HOA388" s="249"/>
      <c r="HOB388" s="249"/>
      <c r="HOC388" s="249"/>
      <c r="HOD388" s="249"/>
      <c r="HOE388" s="249"/>
      <c r="HOF388" s="249"/>
      <c r="HOG388" s="249"/>
      <c r="HOH388" s="249"/>
      <c r="HOI388" s="249"/>
      <c r="HOJ388" s="249"/>
      <c r="HOK388" s="249"/>
      <c r="HOL388" s="249"/>
      <c r="HOM388" s="249"/>
      <c r="HON388" s="249"/>
      <c r="HOO388" s="249"/>
      <c r="HOP388" s="249"/>
      <c r="HOQ388" s="249"/>
      <c r="HOR388" s="249"/>
      <c r="HOS388" s="249"/>
      <c r="HOT388" s="249"/>
      <c r="HOU388" s="249"/>
      <c r="HOV388" s="249"/>
      <c r="HOW388" s="249"/>
      <c r="HOX388" s="249"/>
      <c r="HOY388" s="249"/>
      <c r="HOZ388" s="249"/>
      <c r="HPA388" s="249"/>
      <c r="HPB388" s="249"/>
      <c r="HPC388" s="249"/>
      <c r="HPD388" s="249"/>
      <c r="HPE388" s="249"/>
      <c r="HPF388" s="249"/>
      <c r="HPG388" s="249"/>
      <c r="HPH388" s="249"/>
      <c r="HPI388" s="249"/>
      <c r="HPJ388" s="249"/>
      <c r="HPK388" s="249"/>
      <c r="HPL388" s="249"/>
      <c r="HPM388" s="249"/>
      <c r="HPN388" s="249"/>
      <c r="HPO388" s="249"/>
      <c r="HPP388" s="249"/>
      <c r="HPQ388" s="249"/>
      <c r="HPR388" s="249"/>
      <c r="HPS388" s="249"/>
      <c r="HPT388" s="249"/>
      <c r="HPU388" s="249"/>
      <c r="HPV388" s="249"/>
      <c r="HPW388" s="249"/>
      <c r="HPX388" s="249"/>
      <c r="HPY388" s="249"/>
      <c r="HPZ388" s="249"/>
      <c r="HQA388" s="249"/>
      <c r="HQB388" s="249"/>
      <c r="HQC388" s="249"/>
      <c r="HQD388" s="249"/>
      <c r="HQE388" s="249"/>
      <c r="HQF388" s="249"/>
      <c r="HQG388" s="249"/>
      <c r="HQH388" s="249"/>
      <c r="HQI388" s="249"/>
      <c r="HQJ388" s="249"/>
      <c r="HQK388" s="249"/>
      <c r="HQL388" s="249"/>
      <c r="HQM388" s="249"/>
      <c r="HQN388" s="249"/>
      <c r="HQO388" s="249"/>
      <c r="HQP388" s="249"/>
      <c r="HQQ388" s="249"/>
      <c r="HQR388" s="249"/>
      <c r="HQS388" s="249"/>
      <c r="HQT388" s="249"/>
      <c r="HQU388" s="249"/>
      <c r="HQV388" s="249"/>
      <c r="HQW388" s="249"/>
      <c r="HQX388" s="249"/>
      <c r="HQY388" s="249"/>
      <c r="HQZ388" s="249"/>
      <c r="HRA388" s="249"/>
      <c r="HRB388" s="249"/>
      <c r="HRC388" s="249"/>
      <c r="HRD388" s="249"/>
      <c r="HRE388" s="249"/>
      <c r="HRF388" s="249"/>
      <c r="HRG388" s="249"/>
      <c r="HRH388" s="249"/>
      <c r="HRI388" s="249"/>
      <c r="HRJ388" s="249"/>
      <c r="HRK388" s="249"/>
      <c r="HRL388" s="249"/>
      <c r="HRM388" s="249"/>
      <c r="HRN388" s="249"/>
      <c r="HRO388" s="249"/>
      <c r="HRP388" s="249"/>
      <c r="HRQ388" s="249"/>
      <c r="HRR388" s="249"/>
      <c r="HRS388" s="249"/>
      <c r="HRT388" s="249"/>
      <c r="HRU388" s="249"/>
      <c r="HRV388" s="249"/>
      <c r="HRW388" s="249"/>
      <c r="HRX388" s="249"/>
      <c r="HRY388" s="249"/>
      <c r="HRZ388" s="249"/>
      <c r="HSA388" s="249"/>
      <c r="HSB388" s="249"/>
      <c r="HSC388" s="249"/>
      <c r="HSD388" s="249"/>
      <c r="HSE388" s="249"/>
      <c r="HSF388" s="249"/>
      <c r="HSG388" s="249"/>
      <c r="HSH388" s="249"/>
      <c r="HSI388" s="249"/>
      <c r="HSJ388" s="249"/>
      <c r="HSK388" s="249"/>
      <c r="HSL388" s="249"/>
      <c r="HSM388" s="249"/>
      <c r="HSN388" s="249"/>
      <c r="HSO388" s="249"/>
      <c r="HSP388" s="249"/>
      <c r="HSQ388" s="249"/>
      <c r="HSR388" s="249"/>
      <c r="HSS388" s="249"/>
      <c r="HST388" s="249"/>
      <c r="HSU388" s="249"/>
      <c r="HSV388" s="249"/>
      <c r="HSW388" s="249"/>
      <c r="HSX388" s="249"/>
      <c r="HSY388" s="249"/>
      <c r="HSZ388" s="249"/>
      <c r="HTA388" s="249"/>
      <c r="HTB388" s="249"/>
      <c r="HTC388" s="249"/>
      <c r="HTD388" s="249"/>
      <c r="HTE388" s="249"/>
      <c r="HTF388" s="249"/>
      <c r="HTG388" s="249"/>
      <c r="HTH388" s="249"/>
      <c r="HTI388" s="249"/>
      <c r="HTJ388" s="249"/>
      <c r="HTK388" s="249"/>
      <c r="HTL388" s="249"/>
      <c r="HTM388" s="249"/>
      <c r="HTN388" s="249"/>
      <c r="HTO388" s="249"/>
      <c r="HTP388" s="249"/>
      <c r="HTQ388" s="249"/>
      <c r="HTR388" s="249"/>
      <c r="HTS388" s="249"/>
      <c r="HTT388" s="249"/>
      <c r="HTU388" s="249"/>
      <c r="HTV388" s="249"/>
      <c r="HTW388" s="249"/>
      <c r="HTX388" s="249"/>
      <c r="HTY388" s="249"/>
      <c r="HTZ388" s="249"/>
      <c r="HUA388" s="249"/>
      <c r="HUB388" s="249"/>
      <c r="HUC388" s="249"/>
      <c r="HUD388" s="249"/>
      <c r="HUE388" s="249"/>
      <c r="HUF388" s="249"/>
      <c r="HUG388" s="249"/>
      <c r="HUH388" s="249"/>
      <c r="HUI388" s="249"/>
      <c r="HUJ388" s="249"/>
      <c r="HUK388" s="249"/>
      <c r="HUL388" s="249"/>
      <c r="HUM388" s="249"/>
      <c r="HUN388" s="249"/>
      <c r="HUO388" s="249"/>
      <c r="HUP388" s="249"/>
      <c r="HUQ388" s="249"/>
      <c r="HUR388" s="249"/>
      <c r="HUS388" s="249"/>
      <c r="HUT388" s="249"/>
      <c r="HUU388" s="249"/>
      <c r="HUV388" s="249"/>
      <c r="HUW388" s="249"/>
      <c r="HUX388" s="249"/>
      <c r="HUY388" s="249"/>
      <c r="HUZ388" s="249"/>
      <c r="HVA388" s="249"/>
      <c r="HVB388" s="249"/>
      <c r="HVC388" s="249"/>
      <c r="HVD388" s="249"/>
      <c r="HVE388" s="249"/>
      <c r="HVF388" s="249"/>
      <c r="HVG388" s="249"/>
      <c r="HVH388" s="249"/>
      <c r="HVI388" s="249"/>
      <c r="HVJ388" s="249"/>
      <c r="HVK388" s="249"/>
      <c r="HVL388" s="249"/>
      <c r="HVM388" s="249"/>
      <c r="HVN388" s="249"/>
      <c r="HVO388" s="249"/>
      <c r="HVP388" s="249"/>
      <c r="HVQ388" s="249"/>
      <c r="HVR388" s="249"/>
      <c r="HVS388" s="249"/>
      <c r="HVT388" s="249"/>
      <c r="HVU388" s="249"/>
      <c r="HVV388" s="249"/>
      <c r="HVW388" s="249"/>
      <c r="HVX388" s="249"/>
      <c r="HVY388" s="249"/>
      <c r="HVZ388" s="249"/>
      <c r="HWA388" s="249"/>
      <c r="HWB388" s="249"/>
      <c r="HWC388" s="249"/>
      <c r="HWD388" s="249"/>
      <c r="HWE388" s="249"/>
      <c r="HWF388" s="249"/>
      <c r="HWG388" s="249"/>
      <c r="HWH388" s="249"/>
      <c r="HWI388" s="249"/>
      <c r="HWJ388" s="249"/>
      <c r="HWK388" s="249"/>
      <c r="HWL388" s="249"/>
      <c r="HWM388" s="249"/>
      <c r="HWN388" s="249"/>
      <c r="HWO388" s="249"/>
      <c r="HWP388" s="249"/>
      <c r="HWQ388" s="249"/>
      <c r="HWR388" s="249"/>
      <c r="HWS388" s="249"/>
      <c r="HWT388" s="249"/>
      <c r="HWU388" s="249"/>
      <c r="HWV388" s="249"/>
      <c r="HWW388" s="249"/>
      <c r="HWX388" s="249"/>
      <c r="HWY388" s="249"/>
      <c r="HWZ388" s="249"/>
      <c r="HXA388" s="249"/>
      <c r="HXB388" s="249"/>
      <c r="HXC388" s="249"/>
      <c r="HXD388" s="249"/>
      <c r="HXE388" s="249"/>
      <c r="HXF388" s="249"/>
      <c r="HXG388" s="249"/>
      <c r="HXH388" s="249"/>
      <c r="HXI388" s="249"/>
      <c r="HXJ388" s="249"/>
      <c r="HXK388" s="249"/>
      <c r="HXL388" s="249"/>
      <c r="HXM388" s="249"/>
      <c r="HXN388" s="249"/>
      <c r="HXO388" s="249"/>
      <c r="HXP388" s="249"/>
      <c r="HXQ388" s="249"/>
      <c r="HXR388" s="249"/>
      <c r="HXS388" s="249"/>
      <c r="HXT388" s="249"/>
      <c r="HXU388" s="249"/>
      <c r="HXV388" s="249"/>
      <c r="HXW388" s="249"/>
      <c r="HXX388" s="249"/>
      <c r="HXY388" s="249"/>
      <c r="HXZ388" s="249"/>
      <c r="HYA388" s="249"/>
      <c r="HYB388" s="249"/>
      <c r="HYC388" s="249"/>
      <c r="HYD388" s="249"/>
      <c r="HYE388" s="249"/>
      <c r="HYF388" s="249"/>
      <c r="HYG388" s="249"/>
      <c r="HYH388" s="249"/>
      <c r="HYI388" s="249"/>
      <c r="HYJ388" s="249"/>
      <c r="HYK388" s="249"/>
      <c r="HYL388" s="249"/>
      <c r="HYM388" s="249"/>
      <c r="HYN388" s="249"/>
      <c r="HYO388" s="249"/>
      <c r="HYP388" s="249"/>
      <c r="HYQ388" s="249"/>
      <c r="HYR388" s="249"/>
      <c r="HYS388" s="249"/>
      <c r="HYT388" s="249"/>
      <c r="HYU388" s="249"/>
      <c r="HYV388" s="249"/>
      <c r="HYW388" s="249"/>
      <c r="HYX388" s="249"/>
      <c r="HYY388" s="249"/>
      <c r="HYZ388" s="249"/>
      <c r="HZA388" s="249"/>
      <c r="HZB388" s="249"/>
      <c r="HZC388" s="249"/>
      <c r="HZD388" s="249"/>
      <c r="HZE388" s="249"/>
      <c r="HZF388" s="249"/>
      <c r="HZG388" s="249"/>
      <c r="HZH388" s="249"/>
      <c r="HZI388" s="249"/>
      <c r="HZJ388" s="249"/>
      <c r="HZK388" s="249"/>
      <c r="HZL388" s="249"/>
      <c r="HZM388" s="249"/>
      <c r="HZN388" s="249"/>
      <c r="HZO388" s="249"/>
      <c r="HZP388" s="249"/>
      <c r="HZQ388" s="249"/>
      <c r="HZR388" s="249"/>
      <c r="HZS388" s="249"/>
      <c r="HZT388" s="249"/>
      <c r="HZU388" s="249"/>
      <c r="HZV388" s="249"/>
      <c r="HZW388" s="249"/>
      <c r="HZX388" s="249"/>
      <c r="HZY388" s="249"/>
      <c r="HZZ388" s="249"/>
      <c r="IAA388" s="249"/>
      <c r="IAB388" s="249"/>
      <c r="IAC388" s="249"/>
      <c r="IAD388" s="249"/>
      <c r="IAE388" s="249"/>
      <c r="IAF388" s="249"/>
      <c r="IAG388" s="249"/>
      <c r="IAH388" s="249"/>
      <c r="IAI388" s="249"/>
      <c r="IAJ388" s="249"/>
      <c r="IAK388" s="249"/>
      <c r="IAL388" s="249"/>
      <c r="IAM388" s="249"/>
      <c r="IAN388" s="249"/>
      <c r="IAO388" s="249"/>
      <c r="IAP388" s="249"/>
      <c r="IAQ388" s="249"/>
      <c r="IAR388" s="249"/>
      <c r="IAS388" s="249"/>
      <c r="IAT388" s="249"/>
      <c r="IAU388" s="249"/>
      <c r="IAV388" s="249"/>
      <c r="IAW388" s="249"/>
      <c r="IAX388" s="249"/>
      <c r="IAY388" s="249"/>
      <c r="IAZ388" s="249"/>
      <c r="IBA388" s="249"/>
      <c r="IBB388" s="249"/>
      <c r="IBC388" s="249"/>
      <c r="IBD388" s="249"/>
      <c r="IBE388" s="249"/>
      <c r="IBF388" s="249"/>
      <c r="IBG388" s="249"/>
      <c r="IBH388" s="249"/>
      <c r="IBI388" s="249"/>
      <c r="IBJ388" s="249"/>
      <c r="IBK388" s="249"/>
      <c r="IBL388" s="249"/>
      <c r="IBM388" s="249"/>
      <c r="IBN388" s="249"/>
      <c r="IBO388" s="249"/>
      <c r="IBP388" s="249"/>
      <c r="IBQ388" s="249"/>
      <c r="IBR388" s="249"/>
      <c r="IBS388" s="249"/>
      <c r="IBT388" s="249"/>
      <c r="IBU388" s="249"/>
      <c r="IBV388" s="249"/>
      <c r="IBW388" s="249"/>
      <c r="IBX388" s="249"/>
      <c r="IBY388" s="249"/>
      <c r="IBZ388" s="249"/>
      <c r="ICA388" s="249"/>
      <c r="ICB388" s="249"/>
      <c r="ICC388" s="249"/>
      <c r="ICD388" s="249"/>
      <c r="ICE388" s="249"/>
      <c r="ICF388" s="249"/>
      <c r="ICG388" s="249"/>
      <c r="ICH388" s="249"/>
      <c r="ICI388" s="249"/>
      <c r="ICJ388" s="249"/>
      <c r="ICK388" s="249"/>
      <c r="ICL388" s="249"/>
      <c r="ICM388" s="249"/>
      <c r="ICN388" s="249"/>
      <c r="ICO388" s="249"/>
      <c r="ICP388" s="249"/>
      <c r="ICQ388" s="249"/>
      <c r="ICR388" s="249"/>
      <c r="ICS388" s="249"/>
      <c r="ICT388" s="249"/>
      <c r="ICU388" s="249"/>
      <c r="ICV388" s="249"/>
      <c r="ICW388" s="249"/>
      <c r="ICX388" s="249"/>
      <c r="ICY388" s="249"/>
      <c r="ICZ388" s="249"/>
      <c r="IDA388" s="249"/>
      <c r="IDB388" s="249"/>
      <c r="IDC388" s="249"/>
      <c r="IDD388" s="249"/>
      <c r="IDE388" s="249"/>
      <c r="IDF388" s="249"/>
      <c r="IDG388" s="249"/>
      <c r="IDH388" s="249"/>
      <c r="IDI388" s="249"/>
      <c r="IDJ388" s="249"/>
      <c r="IDK388" s="249"/>
      <c r="IDL388" s="249"/>
      <c r="IDM388" s="249"/>
      <c r="IDN388" s="249"/>
      <c r="IDO388" s="249"/>
      <c r="IDP388" s="249"/>
      <c r="IDQ388" s="249"/>
      <c r="IDR388" s="249"/>
      <c r="IDS388" s="249"/>
      <c r="IDT388" s="249"/>
      <c r="IDU388" s="249"/>
      <c r="IDV388" s="249"/>
      <c r="IDW388" s="249"/>
      <c r="IDX388" s="249"/>
      <c r="IDY388" s="249"/>
      <c r="IDZ388" s="249"/>
      <c r="IEA388" s="249"/>
      <c r="IEB388" s="249"/>
      <c r="IEC388" s="249"/>
      <c r="IED388" s="249"/>
      <c r="IEE388" s="249"/>
      <c r="IEF388" s="249"/>
      <c r="IEG388" s="249"/>
      <c r="IEH388" s="249"/>
      <c r="IEI388" s="249"/>
      <c r="IEJ388" s="249"/>
      <c r="IEK388" s="249"/>
      <c r="IEL388" s="249"/>
      <c r="IEM388" s="249"/>
      <c r="IEN388" s="249"/>
      <c r="IEO388" s="249"/>
      <c r="IEP388" s="249"/>
      <c r="IEQ388" s="249"/>
      <c r="IER388" s="249"/>
      <c r="IES388" s="249"/>
      <c r="IET388" s="249"/>
      <c r="IEU388" s="249"/>
      <c r="IEV388" s="249"/>
      <c r="IEW388" s="249"/>
      <c r="IEX388" s="249"/>
      <c r="IEY388" s="249"/>
      <c r="IEZ388" s="249"/>
      <c r="IFA388" s="249"/>
      <c r="IFB388" s="249"/>
      <c r="IFC388" s="249"/>
      <c r="IFD388" s="249"/>
      <c r="IFE388" s="249"/>
      <c r="IFF388" s="249"/>
      <c r="IFG388" s="249"/>
      <c r="IFH388" s="249"/>
      <c r="IFI388" s="249"/>
      <c r="IFJ388" s="249"/>
      <c r="IFK388" s="249"/>
      <c r="IFL388" s="249"/>
      <c r="IFM388" s="249"/>
      <c r="IFN388" s="249"/>
      <c r="IFO388" s="249"/>
      <c r="IFP388" s="249"/>
      <c r="IFQ388" s="249"/>
      <c r="IFR388" s="249"/>
      <c r="IFS388" s="249"/>
      <c r="IFT388" s="249"/>
      <c r="IFU388" s="249"/>
      <c r="IFV388" s="249"/>
      <c r="IFW388" s="249"/>
      <c r="IFX388" s="249"/>
      <c r="IFY388" s="249"/>
      <c r="IFZ388" s="249"/>
      <c r="IGA388" s="249"/>
      <c r="IGB388" s="249"/>
      <c r="IGC388" s="249"/>
      <c r="IGD388" s="249"/>
      <c r="IGE388" s="249"/>
      <c r="IGF388" s="249"/>
      <c r="IGG388" s="249"/>
      <c r="IGH388" s="249"/>
      <c r="IGI388" s="249"/>
      <c r="IGJ388" s="249"/>
      <c r="IGK388" s="249"/>
      <c r="IGL388" s="249"/>
      <c r="IGM388" s="249"/>
      <c r="IGN388" s="249"/>
      <c r="IGO388" s="249"/>
      <c r="IGP388" s="249"/>
      <c r="IGQ388" s="249"/>
      <c r="IGR388" s="249"/>
      <c r="IGS388" s="249"/>
      <c r="IGT388" s="249"/>
      <c r="IGU388" s="249"/>
      <c r="IGV388" s="249"/>
      <c r="IGW388" s="249"/>
      <c r="IGX388" s="249"/>
      <c r="IGY388" s="249"/>
      <c r="IGZ388" s="249"/>
      <c r="IHA388" s="249"/>
      <c r="IHB388" s="249"/>
      <c r="IHC388" s="249"/>
      <c r="IHD388" s="249"/>
      <c r="IHE388" s="249"/>
      <c r="IHF388" s="249"/>
      <c r="IHG388" s="249"/>
      <c r="IHH388" s="249"/>
      <c r="IHI388" s="249"/>
      <c r="IHJ388" s="249"/>
      <c r="IHK388" s="249"/>
      <c r="IHL388" s="249"/>
      <c r="IHM388" s="249"/>
      <c r="IHN388" s="249"/>
      <c r="IHO388" s="249"/>
      <c r="IHP388" s="249"/>
      <c r="IHQ388" s="249"/>
      <c r="IHR388" s="249"/>
      <c r="IHS388" s="249"/>
      <c r="IHT388" s="249"/>
      <c r="IHU388" s="249"/>
      <c r="IHV388" s="249"/>
      <c r="IHW388" s="249"/>
      <c r="IHX388" s="249"/>
      <c r="IHY388" s="249"/>
      <c r="IHZ388" s="249"/>
      <c r="IIA388" s="249"/>
      <c r="IIB388" s="249"/>
      <c r="IIC388" s="249"/>
      <c r="IID388" s="249"/>
      <c r="IIE388" s="249"/>
      <c r="IIF388" s="249"/>
      <c r="IIG388" s="249"/>
      <c r="IIH388" s="249"/>
      <c r="III388" s="249"/>
      <c r="IIJ388" s="249"/>
      <c r="IIK388" s="249"/>
      <c r="IIL388" s="249"/>
      <c r="IIM388" s="249"/>
      <c r="IIN388" s="249"/>
      <c r="IIO388" s="249"/>
      <c r="IIP388" s="249"/>
      <c r="IIQ388" s="249"/>
      <c r="IIR388" s="249"/>
      <c r="IIS388" s="249"/>
      <c r="IIT388" s="249"/>
      <c r="IIU388" s="249"/>
      <c r="IIV388" s="249"/>
      <c r="IIW388" s="249"/>
      <c r="IIX388" s="249"/>
      <c r="IIY388" s="249"/>
      <c r="IIZ388" s="249"/>
      <c r="IJA388" s="249"/>
      <c r="IJB388" s="249"/>
      <c r="IJC388" s="249"/>
      <c r="IJD388" s="249"/>
      <c r="IJE388" s="249"/>
      <c r="IJF388" s="249"/>
      <c r="IJG388" s="249"/>
      <c r="IJH388" s="249"/>
      <c r="IJI388" s="249"/>
      <c r="IJJ388" s="249"/>
      <c r="IJK388" s="249"/>
      <c r="IJL388" s="249"/>
      <c r="IJM388" s="249"/>
      <c r="IJN388" s="249"/>
      <c r="IJO388" s="249"/>
      <c r="IJP388" s="249"/>
      <c r="IJQ388" s="249"/>
      <c r="IJR388" s="249"/>
      <c r="IJS388" s="249"/>
      <c r="IJT388" s="249"/>
      <c r="IJU388" s="249"/>
      <c r="IJV388" s="249"/>
      <c r="IJW388" s="249"/>
      <c r="IJX388" s="249"/>
      <c r="IJY388" s="249"/>
      <c r="IJZ388" s="249"/>
      <c r="IKA388" s="249"/>
      <c r="IKB388" s="249"/>
      <c r="IKC388" s="249"/>
      <c r="IKD388" s="249"/>
      <c r="IKE388" s="249"/>
      <c r="IKF388" s="249"/>
      <c r="IKG388" s="249"/>
      <c r="IKH388" s="249"/>
      <c r="IKI388" s="249"/>
      <c r="IKJ388" s="249"/>
      <c r="IKK388" s="249"/>
      <c r="IKL388" s="249"/>
      <c r="IKM388" s="249"/>
      <c r="IKN388" s="249"/>
      <c r="IKO388" s="249"/>
      <c r="IKP388" s="249"/>
      <c r="IKQ388" s="249"/>
      <c r="IKR388" s="249"/>
      <c r="IKS388" s="249"/>
      <c r="IKT388" s="249"/>
      <c r="IKU388" s="249"/>
      <c r="IKV388" s="249"/>
      <c r="IKW388" s="249"/>
      <c r="IKX388" s="249"/>
      <c r="IKY388" s="249"/>
      <c r="IKZ388" s="249"/>
      <c r="ILA388" s="249"/>
      <c r="ILB388" s="249"/>
      <c r="ILC388" s="249"/>
      <c r="ILD388" s="249"/>
      <c r="ILE388" s="249"/>
      <c r="ILF388" s="249"/>
      <c r="ILG388" s="249"/>
      <c r="ILH388" s="249"/>
      <c r="ILI388" s="249"/>
      <c r="ILJ388" s="249"/>
      <c r="ILK388" s="249"/>
      <c r="ILL388" s="249"/>
      <c r="ILM388" s="249"/>
      <c r="ILN388" s="249"/>
      <c r="ILO388" s="249"/>
      <c r="ILP388" s="249"/>
      <c r="ILQ388" s="249"/>
      <c r="ILR388" s="249"/>
      <c r="ILS388" s="249"/>
      <c r="ILT388" s="249"/>
      <c r="ILU388" s="249"/>
      <c r="ILV388" s="249"/>
      <c r="ILW388" s="249"/>
      <c r="ILX388" s="249"/>
      <c r="ILY388" s="249"/>
      <c r="ILZ388" s="249"/>
      <c r="IMA388" s="249"/>
      <c r="IMB388" s="249"/>
      <c r="IMC388" s="249"/>
      <c r="IMD388" s="249"/>
      <c r="IME388" s="249"/>
      <c r="IMF388" s="249"/>
      <c r="IMG388" s="249"/>
      <c r="IMH388" s="249"/>
      <c r="IMI388" s="249"/>
      <c r="IMJ388" s="249"/>
      <c r="IMK388" s="249"/>
      <c r="IML388" s="249"/>
      <c r="IMM388" s="249"/>
      <c r="IMN388" s="249"/>
      <c r="IMO388" s="249"/>
      <c r="IMP388" s="249"/>
      <c r="IMQ388" s="249"/>
      <c r="IMR388" s="249"/>
      <c r="IMS388" s="249"/>
      <c r="IMT388" s="249"/>
      <c r="IMU388" s="249"/>
      <c r="IMV388" s="249"/>
      <c r="IMW388" s="249"/>
      <c r="IMX388" s="249"/>
      <c r="IMY388" s="249"/>
      <c r="IMZ388" s="249"/>
      <c r="INA388" s="249"/>
      <c r="INB388" s="249"/>
      <c r="INC388" s="249"/>
      <c r="IND388" s="249"/>
      <c r="INE388" s="249"/>
      <c r="INF388" s="249"/>
      <c r="ING388" s="249"/>
      <c r="INH388" s="249"/>
      <c r="INI388" s="249"/>
      <c r="INJ388" s="249"/>
      <c r="INK388" s="249"/>
      <c r="INL388" s="249"/>
      <c r="INM388" s="249"/>
      <c r="INN388" s="249"/>
      <c r="INO388" s="249"/>
      <c r="INP388" s="249"/>
      <c r="INQ388" s="249"/>
      <c r="INR388" s="249"/>
      <c r="INS388" s="249"/>
      <c r="INT388" s="249"/>
      <c r="INU388" s="249"/>
      <c r="INV388" s="249"/>
      <c r="INW388" s="249"/>
      <c r="INX388" s="249"/>
      <c r="INY388" s="249"/>
      <c r="INZ388" s="249"/>
      <c r="IOA388" s="249"/>
      <c r="IOB388" s="249"/>
      <c r="IOC388" s="249"/>
      <c r="IOD388" s="249"/>
      <c r="IOE388" s="249"/>
      <c r="IOF388" s="249"/>
      <c r="IOG388" s="249"/>
      <c r="IOH388" s="249"/>
      <c r="IOI388" s="249"/>
      <c r="IOJ388" s="249"/>
      <c r="IOK388" s="249"/>
      <c r="IOL388" s="249"/>
      <c r="IOM388" s="249"/>
      <c r="ION388" s="249"/>
      <c r="IOO388" s="249"/>
      <c r="IOP388" s="249"/>
      <c r="IOQ388" s="249"/>
      <c r="IOR388" s="249"/>
      <c r="IOS388" s="249"/>
      <c r="IOT388" s="249"/>
      <c r="IOU388" s="249"/>
      <c r="IOV388" s="249"/>
      <c r="IOW388" s="249"/>
      <c r="IOX388" s="249"/>
      <c r="IOY388" s="249"/>
      <c r="IOZ388" s="249"/>
      <c r="IPA388" s="249"/>
      <c r="IPB388" s="249"/>
      <c r="IPC388" s="249"/>
      <c r="IPD388" s="249"/>
      <c r="IPE388" s="249"/>
      <c r="IPF388" s="249"/>
      <c r="IPG388" s="249"/>
      <c r="IPH388" s="249"/>
      <c r="IPI388" s="249"/>
      <c r="IPJ388" s="249"/>
      <c r="IPK388" s="249"/>
      <c r="IPL388" s="249"/>
      <c r="IPM388" s="249"/>
      <c r="IPN388" s="249"/>
      <c r="IPO388" s="249"/>
      <c r="IPP388" s="249"/>
      <c r="IPQ388" s="249"/>
      <c r="IPR388" s="249"/>
      <c r="IPS388" s="249"/>
      <c r="IPT388" s="249"/>
      <c r="IPU388" s="249"/>
      <c r="IPV388" s="249"/>
      <c r="IPW388" s="249"/>
      <c r="IPX388" s="249"/>
      <c r="IPY388" s="249"/>
      <c r="IPZ388" s="249"/>
      <c r="IQA388" s="249"/>
      <c r="IQB388" s="249"/>
      <c r="IQC388" s="249"/>
      <c r="IQD388" s="249"/>
      <c r="IQE388" s="249"/>
      <c r="IQF388" s="249"/>
      <c r="IQG388" s="249"/>
      <c r="IQH388" s="249"/>
      <c r="IQI388" s="249"/>
      <c r="IQJ388" s="249"/>
      <c r="IQK388" s="249"/>
      <c r="IQL388" s="249"/>
      <c r="IQM388" s="249"/>
      <c r="IQN388" s="249"/>
      <c r="IQO388" s="249"/>
      <c r="IQP388" s="249"/>
      <c r="IQQ388" s="249"/>
      <c r="IQR388" s="249"/>
      <c r="IQS388" s="249"/>
      <c r="IQT388" s="249"/>
      <c r="IQU388" s="249"/>
      <c r="IQV388" s="249"/>
      <c r="IQW388" s="249"/>
      <c r="IQX388" s="249"/>
      <c r="IQY388" s="249"/>
      <c r="IQZ388" s="249"/>
      <c r="IRA388" s="249"/>
      <c r="IRB388" s="249"/>
      <c r="IRC388" s="249"/>
      <c r="IRD388" s="249"/>
      <c r="IRE388" s="249"/>
      <c r="IRF388" s="249"/>
      <c r="IRG388" s="249"/>
      <c r="IRH388" s="249"/>
      <c r="IRI388" s="249"/>
      <c r="IRJ388" s="249"/>
      <c r="IRK388" s="249"/>
      <c r="IRL388" s="249"/>
      <c r="IRM388" s="249"/>
      <c r="IRN388" s="249"/>
      <c r="IRO388" s="249"/>
      <c r="IRP388" s="249"/>
      <c r="IRQ388" s="249"/>
      <c r="IRR388" s="249"/>
      <c r="IRS388" s="249"/>
      <c r="IRT388" s="249"/>
      <c r="IRU388" s="249"/>
      <c r="IRV388" s="249"/>
      <c r="IRW388" s="249"/>
      <c r="IRX388" s="249"/>
      <c r="IRY388" s="249"/>
      <c r="IRZ388" s="249"/>
      <c r="ISA388" s="249"/>
      <c r="ISB388" s="249"/>
      <c r="ISC388" s="249"/>
      <c r="ISD388" s="249"/>
      <c r="ISE388" s="249"/>
      <c r="ISF388" s="249"/>
      <c r="ISG388" s="249"/>
      <c r="ISH388" s="249"/>
      <c r="ISI388" s="249"/>
      <c r="ISJ388" s="249"/>
      <c r="ISK388" s="249"/>
      <c r="ISL388" s="249"/>
      <c r="ISM388" s="249"/>
      <c r="ISN388" s="249"/>
      <c r="ISO388" s="249"/>
      <c r="ISP388" s="249"/>
      <c r="ISQ388" s="249"/>
      <c r="ISR388" s="249"/>
      <c r="ISS388" s="249"/>
      <c r="IST388" s="249"/>
      <c r="ISU388" s="249"/>
      <c r="ISV388" s="249"/>
      <c r="ISW388" s="249"/>
      <c r="ISX388" s="249"/>
      <c r="ISY388" s="249"/>
      <c r="ISZ388" s="249"/>
      <c r="ITA388" s="249"/>
      <c r="ITB388" s="249"/>
      <c r="ITC388" s="249"/>
      <c r="ITD388" s="249"/>
      <c r="ITE388" s="249"/>
      <c r="ITF388" s="249"/>
      <c r="ITG388" s="249"/>
      <c r="ITH388" s="249"/>
      <c r="ITI388" s="249"/>
      <c r="ITJ388" s="249"/>
      <c r="ITK388" s="249"/>
      <c r="ITL388" s="249"/>
      <c r="ITM388" s="249"/>
      <c r="ITN388" s="249"/>
      <c r="ITO388" s="249"/>
      <c r="ITP388" s="249"/>
      <c r="ITQ388" s="249"/>
      <c r="ITR388" s="249"/>
      <c r="ITS388" s="249"/>
      <c r="ITT388" s="249"/>
      <c r="ITU388" s="249"/>
      <c r="ITV388" s="249"/>
      <c r="ITW388" s="249"/>
      <c r="ITX388" s="249"/>
      <c r="ITY388" s="249"/>
      <c r="ITZ388" s="249"/>
      <c r="IUA388" s="249"/>
      <c r="IUB388" s="249"/>
      <c r="IUC388" s="249"/>
      <c r="IUD388" s="249"/>
      <c r="IUE388" s="249"/>
      <c r="IUF388" s="249"/>
      <c r="IUG388" s="249"/>
      <c r="IUH388" s="249"/>
      <c r="IUI388" s="249"/>
      <c r="IUJ388" s="249"/>
      <c r="IUK388" s="249"/>
      <c r="IUL388" s="249"/>
      <c r="IUM388" s="249"/>
      <c r="IUN388" s="249"/>
      <c r="IUO388" s="249"/>
      <c r="IUP388" s="249"/>
      <c r="IUQ388" s="249"/>
      <c r="IUR388" s="249"/>
      <c r="IUS388" s="249"/>
      <c r="IUT388" s="249"/>
      <c r="IUU388" s="249"/>
      <c r="IUV388" s="249"/>
      <c r="IUW388" s="249"/>
      <c r="IUX388" s="249"/>
      <c r="IUY388" s="249"/>
      <c r="IUZ388" s="249"/>
      <c r="IVA388" s="249"/>
      <c r="IVB388" s="249"/>
      <c r="IVC388" s="249"/>
      <c r="IVD388" s="249"/>
      <c r="IVE388" s="249"/>
      <c r="IVF388" s="249"/>
      <c r="IVG388" s="249"/>
      <c r="IVH388" s="249"/>
      <c r="IVI388" s="249"/>
      <c r="IVJ388" s="249"/>
      <c r="IVK388" s="249"/>
      <c r="IVL388" s="249"/>
      <c r="IVM388" s="249"/>
      <c r="IVN388" s="249"/>
      <c r="IVO388" s="249"/>
      <c r="IVP388" s="249"/>
      <c r="IVQ388" s="249"/>
      <c r="IVR388" s="249"/>
      <c r="IVS388" s="249"/>
      <c r="IVT388" s="249"/>
      <c r="IVU388" s="249"/>
      <c r="IVV388" s="249"/>
      <c r="IVW388" s="249"/>
      <c r="IVX388" s="249"/>
      <c r="IVY388" s="249"/>
      <c r="IVZ388" s="249"/>
      <c r="IWA388" s="249"/>
      <c r="IWB388" s="249"/>
      <c r="IWC388" s="249"/>
      <c r="IWD388" s="249"/>
      <c r="IWE388" s="249"/>
      <c r="IWF388" s="249"/>
      <c r="IWG388" s="249"/>
      <c r="IWH388" s="249"/>
      <c r="IWI388" s="249"/>
      <c r="IWJ388" s="249"/>
      <c r="IWK388" s="249"/>
      <c r="IWL388" s="249"/>
      <c r="IWM388" s="249"/>
      <c r="IWN388" s="249"/>
      <c r="IWO388" s="249"/>
      <c r="IWP388" s="249"/>
      <c r="IWQ388" s="249"/>
      <c r="IWR388" s="249"/>
      <c r="IWS388" s="249"/>
      <c r="IWT388" s="249"/>
      <c r="IWU388" s="249"/>
      <c r="IWV388" s="249"/>
      <c r="IWW388" s="249"/>
      <c r="IWX388" s="249"/>
      <c r="IWY388" s="249"/>
      <c r="IWZ388" s="249"/>
      <c r="IXA388" s="249"/>
      <c r="IXB388" s="249"/>
      <c r="IXC388" s="249"/>
      <c r="IXD388" s="249"/>
      <c r="IXE388" s="249"/>
      <c r="IXF388" s="249"/>
      <c r="IXG388" s="249"/>
      <c r="IXH388" s="249"/>
      <c r="IXI388" s="249"/>
      <c r="IXJ388" s="249"/>
      <c r="IXK388" s="249"/>
      <c r="IXL388" s="249"/>
      <c r="IXM388" s="249"/>
      <c r="IXN388" s="249"/>
      <c r="IXO388" s="249"/>
      <c r="IXP388" s="249"/>
      <c r="IXQ388" s="249"/>
      <c r="IXR388" s="249"/>
      <c r="IXS388" s="249"/>
      <c r="IXT388" s="249"/>
      <c r="IXU388" s="249"/>
      <c r="IXV388" s="249"/>
      <c r="IXW388" s="249"/>
      <c r="IXX388" s="249"/>
      <c r="IXY388" s="249"/>
      <c r="IXZ388" s="249"/>
      <c r="IYA388" s="249"/>
      <c r="IYB388" s="249"/>
      <c r="IYC388" s="249"/>
      <c r="IYD388" s="249"/>
      <c r="IYE388" s="249"/>
      <c r="IYF388" s="249"/>
      <c r="IYG388" s="249"/>
      <c r="IYH388" s="249"/>
      <c r="IYI388" s="249"/>
      <c r="IYJ388" s="249"/>
      <c r="IYK388" s="249"/>
      <c r="IYL388" s="249"/>
      <c r="IYM388" s="249"/>
      <c r="IYN388" s="249"/>
      <c r="IYO388" s="249"/>
      <c r="IYP388" s="249"/>
      <c r="IYQ388" s="249"/>
      <c r="IYR388" s="249"/>
      <c r="IYS388" s="249"/>
      <c r="IYT388" s="249"/>
      <c r="IYU388" s="249"/>
      <c r="IYV388" s="249"/>
      <c r="IYW388" s="249"/>
      <c r="IYX388" s="249"/>
      <c r="IYY388" s="249"/>
      <c r="IYZ388" s="249"/>
      <c r="IZA388" s="249"/>
      <c r="IZB388" s="249"/>
      <c r="IZC388" s="249"/>
      <c r="IZD388" s="249"/>
      <c r="IZE388" s="249"/>
      <c r="IZF388" s="249"/>
      <c r="IZG388" s="249"/>
      <c r="IZH388" s="249"/>
      <c r="IZI388" s="249"/>
      <c r="IZJ388" s="249"/>
      <c r="IZK388" s="249"/>
      <c r="IZL388" s="249"/>
      <c r="IZM388" s="249"/>
      <c r="IZN388" s="249"/>
      <c r="IZO388" s="249"/>
      <c r="IZP388" s="249"/>
      <c r="IZQ388" s="249"/>
      <c r="IZR388" s="249"/>
      <c r="IZS388" s="249"/>
      <c r="IZT388" s="249"/>
      <c r="IZU388" s="249"/>
      <c r="IZV388" s="249"/>
      <c r="IZW388" s="249"/>
      <c r="IZX388" s="249"/>
      <c r="IZY388" s="249"/>
      <c r="IZZ388" s="249"/>
      <c r="JAA388" s="249"/>
      <c r="JAB388" s="249"/>
      <c r="JAC388" s="249"/>
      <c r="JAD388" s="249"/>
      <c r="JAE388" s="249"/>
      <c r="JAF388" s="249"/>
      <c r="JAG388" s="249"/>
      <c r="JAH388" s="249"/>
      <c r="JAI388" s="249"/>
      <c r="JAJ388" s="249"/>
      <c r="JAK388" s="249"/>
      <c r="JAL388" s="249"/>
      <c r="JAM388" s="249"/>
      <c r="JAN388" s="249"/>
      <c r="JAO388" s="249"/>
      <c r="JAP388" s="249"/>
      <c r="JAQ388" s="249"/>
      <c r="JAR388" s="249"/>
      <c r="JAS388" s="249"/>
      <c r="JAT388" s="249"/>
      <c r="JAU388" s="249"/>
      <c r="JAV388" s="249"/>
      <c r="JAW388" s="249"/>
      <c r="JAX388" s="249"/>
      <c r="JAY388" s="249"/>
      <c r="JAZ388" s="249"/>
      <c r="JBA388" s="249"/>
      <c r="JBB388" s="249"/>
      <c r="JBC388" s="249"/>
      <c r="JBD388" s="249"/>
      <c r="JBE388" s="249"/>
      <c r="JBF388" s="249"/>
      <c r="JBG388" s="249"/>
      <c r="JBH388" s="249"/>
      <c r="JBI388" s="249"/>
      <c r="JBJ388" s="249"/>
      <c r="JBK388" s="249"/>
      <c r="JBL388" s="249"/>
      <c r="JBM388" s="249"/>
      <c r="JBN388" s="249"/>
      <c r="JBO388" s="249"/>
      <c r="JBP388" s="249"/>
      <c r="JBQ388" s="249"/>
      <c r="JBR388" s="249"/>
      <c r="JBS388" s="249"/>
      <c r="JBT388" s="249"/>
      <c r="JBU388" s="249"/>
      <c r="JBV388" s="249"/>
      <c r="JBW388" s="249"/>
      <c r="JBX388" s="249"/>
      <c r="JBY388" s="249"/>
      <c r="JBZ388" s="249"/>
      <c r="JCA388" s="249"/>
      <c r="JCB388" s="249"/>
      <c r="JCC388" s="249"/>
      <c r="JCD388" s="249"/>
      <c r="JCE388" s="249"/>
      <c r="JCF388" s="249"/>
      <c r="JCG388" s="249"/>
      <c r="JCH388" s="249"/>
      <c r="JCI388" s="249"/>
      <c r="JCJ388" s="249"/>
      <c r="JCK388" s="249"/>
      <c r="JCL388" s="249"/>
      <c r="JCM388" s="249"/>
      <c r="JCN388" s="249"/>
      <c r="JCO388" s="249"/>
      <c r="JCP388" s="249"/>
      <c r="JCQ388" s="249"/>
      <c r="JCR388" s="249"/>
      <c r="JCS388" s="249"/>
      <c r="JCT388" s="249"/>
      <c r="JCU388" s="249"/>
      <c r="JCV388" s="249"/>
      <c r="JCW388" s="249"/>
      <c r="JCX388" s="249"/>
      <c r="JCY388" s="249"/>
      <c r="JCZ388" s="249"/>
      <c r="JDA388" s="249"/>
      <c r="JDB388" s="249"/>
      <c r="JDC388" s="249"/>
      <c r="JDD388" s="249"/>
      <c r="JDE388" s="249"/>
      <c r="JDF388" s="249"/>
      <c r="JDG388" s="249"/>
      <c r="JDH388" s="249"/>
      <c r="JDI388" s="249"/>
      <c r="JDJ388" s="249"/>
      <c r="JDK388" s="249"/>
      <c r="JDL388" s="249"/>
      <c r="JDM388" s="249"/>
      <c r="JDN388" s="249"/>
      <c r="JDO388" s="249"/>
      <c r="JDP388" s="249"/>
      <c r="JDQ388" s="249"/>
      <c r="JDR388" s="249"/>
      <c r="JDS388" s="249"/>
      <c r="JDT388" s="249"/>
      <c r="JDU388" s="249"/>
      <c r="JDV388" s="249"/>
      <c r="JDW388" s="249"/>
      <c r="JDX388" s="249"/>
      <c r="JDY388" s="249"/>
      <c r="JDZ388" s="249"/>
      <c r="JEA388" s="249"/>
      <c r="JEB388" s="249"/>
      <c r="JEC388" s="249"/>
      <c r="JED388" s="249"/>
      <c r="JEE388" s="249"/>
      <c r="JEF388" s="249"/>
      <c r="JEG388" s="249"/>
      <c r="JEH388" s="249"/>
      <c r="JEI388" s="249"/>
      <c r="JEJ388" s="249"/>
      <c r="JEK388" s="249"/>
      <c r="JEL388" s="249"/>
      <c r="JEM388" s="249"/>
      <c r="JEN388" s="249"/>
      <c r="JEO388" s="249"/>
      <c r="JEP388" s="249"/>
      <c r="JEQ388" s="249"/>
      <c r="JER388" s="249"/>
      <c r="JES388" s="249"/>
      <c r="JET388" s="249"/>
      <c r="JEU388" s="249"/>
      <c r="JEV388" s="249"/>
      <c r="JEW388" s="249"/>
      <c r="JEX388" s="249"/>
      <c r="JEY388" s="249"/>
      <c r="JEZ388" s="249"/>
      <c r="JFA388" s="249"/>
      <c r="JFB388" s="249"/>
      <c r="JFC388" s="249"/>
      <c r="JFD388" s="249"/>
      <c r="JFE388" s="249"/>
      <c r="JFF388" s="249"/>
      <c r="JFG388" s="249"/>
      <c r="JFH388" s="249"/>
      <c r="JFI388" s="249"/>
      <c r="JFJ388" s="249"/>
      <c r="JFK388" s="249"/>
      <c r="JFL388" s="249"/>
      <c r="JFM388" s="249"/>
      <c r="JFN388" s="249"/>
      <c r="JFO388" s="249"/>
      <c r="JFP388" s="249"/>
      <c r="JFQ388" s="249"/>
      <c r="JFR388" s="249"/>
      <c r="JFS388" s="249"/>
      <c r="JFT388" s="249"/>
      <c r="JFU388" s="249"/>
      <c r="JFV388" s="249"/>
      <c r="JFW388" s="249"/>
      <c r="JFX388" s="249"/>
      <c r="JFY388" s="249"/>
      <c r="JFZ388" s="249"/>
      <c r="JGA388" s="249"/>
      <c r="JGB388" s="249"/>
      <c r="JGC388" s="249"/>
      <c r="JGD388" s="249"/>
      <c r="JGE388" s="249"/>
      <c r="JGF388" s="249"/>
      <c r="JGG388" s="249"/>
      <c r="JGH388" s="249"/>
      <c r="JGI388" s="249"/>
      <c r="JGJ388" s="249"/>
      <c r="JGK388" s="249"/>
      <c r="JGL388" s="249"/>
      <c r="JGM388" s="249"/>
      <c r="JGN388" s="249"/>
      <c r="JGO388" s="249"/>
      <c r="JGP388" s="249"/>
      <c r="JGQ388" s="249"/>
      <c r="JGR388" s="249"/>
      <c r="JGS388" s="249"/>
      <c r="JGT388" s="249"/>
      <c r="JGU388" s="249"/>
      <c r="JGV388" s="249"/>
      <c r="JGW388" s="249"/>
      <c r="JGX388" s="249"/>
      <c r="JGY388" s="249"/>
      <c r="JGZ388" s="249"/>
      <c r="JHA388" s="249"/>
      <c r="JHB388" s="249"/>
      <c r="JHC388" s="249"/>
      <c r="JHD388" s="249"/>
      <c r="JHE388" s="249"/>
      <c r="JHF388" s="249"/>
      <c r="JHG388" s="249"/>
      <c r="JHH388" s="249"/>
      <c r="JHI388" s="249"/>
      <c r="JHJ388" s="249"/>
      <c r="JHK388" s="249"/>
      <c r="JHL388" s="249"/>
      <c r="JHM388" s="249"/>
      <c r="JHN388" s="249"/>
      <c r="JHO388" s="249"/>
      <c r="JHP388" s="249"/>
      <c r="JHQ388" s="249"/>
      <c r="JHR388" s="249"/>
      <c r="JHS388" s="249"/>
      <c r="JHT388" s="249"/>
      <c r="JHU388" s="249"/>
      <c r="JHV388" s="249"/>
      <c r="JHW388" s="249"/>
      <c r="JHX388" s="249"/>
      <c r="JHY388" s="249"/>
      <c r="JHZ388" s="249"/>
      <c r="JIA388" s="249"/>
      <c r="JIB388" s="249"/>
      <c r="JIC388" s="249"/>
      <c r="JID388" s="249"/>
      <c r="JIE388" s="249"/>
      <c r="JIF388" s="249"/>
      <c r="JIG388" s="249"/>
      <c r="JIH388" s="249"/>
      <c r="JII388" s="249"/>
      <c r="JIJ388" s="249"/>
      <c r="JIK388" s="249"/>
      <c r="JIL388" s="249"/>
      <c r="JIM388" s="249"/>
      <c r="JIN388" s="249"/>
      <c r="JIO388" s="249"/>
      <c r="JIP388" s="249"/>
      <c r="JIQ388" s="249"/>
      <c r="JIR388" s="249"/>
      <c r="JIS388" s="249"/>
      <c r="JIT388" s="249"/>
      <c r="JIU388" s="249"/>
      <c r="JIV388" s="249"/>
      <c r="JIW388" s="249"/>
      <c r="JIX388" s="249"/>
      <c r="JIY388" s="249"/>
      <c r="JIZ388" s="249"/>
      <c r="JJA388" s="249"/>
      <c r="JJB388" s="249"/>
      <c r="JJC388" s="249"/>
      <c r="JJD388" s="249"/>
      <c r="JJE388" s="249"/>
      <c r="JJF388" s="249"/>
      <c r="JJG388" s="249"/>
      <c r="JJH388" s="249"/>
      <c r="JJI388" s="249"/>
      <c r="JJJ388" s="249"/>
      <c r="JJK388" s="249"/>
      <c r="JJL388" s="249"/>
      <c r="JJM388" s="249"/>
      <c r="JJN388" s="249"/>
      <c r="JJO388" s="249"/>
      <c r="JJP388" s="249"/>
      <c r="JJQ388" s="249"/>
      <c r="JJR388" s="249"/>
      <c r="JJS388" s="249"/>
      <c r="JJT388" s="249"/>
      <c r="JJU388" s="249"/>
      <c r="JJV388" s="249"/>
      <c r="JJW388" s="249"/>
      <c r="JJX388" s="249"/>
      <c r="JJY388" s="249"/>
      <c r="JJZ388" s="249"/>
      <c r="JKA388" s="249"/>
      <c r="JKB388" s="249"/>
      <c r="JKC388" s="249"/>
      <c r="JKD388" s="249"/>
      <c r="JKE388" s="249"/>
      <c r="JKF388" s="249"/>
      <c r="JKG388" s="249"/>
      <c r="JKH388" s="249"/>
      <c r="JKI388" s="249"/>
      <c r="JKJ388" s="249"/>
      <c r="JKK388" s="249"/>
      <c r="JKL388" s="249"/>
      <c r="JKM388" s="249"/>
      <c r="JKN388" s="249"/>
      <c r="JKO388" s="249"/>
      <c r="JKP388" s="249"/>
      <c r="JKQ388" s="249"/>
      <c r="JKR388" s="249"/>
      <c r="JKS388" s="249"/>
      <c r="JKT388" s="249"/>
      <c r="JKU388" s="249"/>
      <c r="JKV388" s="249"/>
      <c r="JKW388" s="249"/>
      <c r="JKX388" s="249"/>
      <c r="JKY388" s="249"/>
      <c r="JKZ388" s="249"/>
      <c r="JLA388" s="249"/>
      <c r="JLB388" s="249"/>
      <c r="JLC388" s="249"/>
      <c r="JLD388" s="249"/>
      <c r="JLE388" s="249"/>
      <c r="JLF388" s="249"/>
      <c r="JLG388" s="249"/>
      <c r="JLH388" s="249"/>
      <c r="JLI388" s="249"/>
      <c r="JLJ388" s="249"/>
      <c r="JLK388" s="249"/>
      <c r="JLL388" s="249"/>
      <c r="JLM388" s="249"/>
      <c r="JLN388" s="249"/>
      <c r="JLO388" s="249"/>
      <c r="JLP388" s="249"/>
      <c r="JLQ388" s="249"/>
      <c r="JLR388" s="249"/>
      <c r="JLS388" s="249"/>
      <c r="JLT388" s="249"/>
      <c r="JLU388" s="249"/>
      <c r="JLV388" s="249"/>
      <c r="JLW388" s="249"/>
      <c r="JLX388" s="249"/>
      <c r="JLY388" s="249"/>
      <c r="JLZ388" s="249"/>
      <c r="JMA388" s="249"/>
      <c r="JMB388" s="249"/>
      <c r="JMC388" s="249"/>
      <c r="JMD388" s="249"/>
      <c r="JME388" s="249"/>
      <c r="JMF388" s="249"/>
      <c r="JMG388" s="249"/>
      <c r="JMH388" s="249"/>
      <c r="JMI388" s="249"/>
      <c r="JMJ388" s="249"/>
      <c r="JMK388" s="249"/>
      <c r="JML388" s="249"/>
      <c r="JMM388" s="249"/>
      <c r="JMN388" s="249"/>
      <c r="JMO388" s="249"/>
      <c r="JMP388" s="249"/>
      <c r="JMQ388" s="249"/>
      <c r="JMR388" s="249"/>
      <c r="JMS388" s="249"/>
      <c r="JMT388" s="249"/>
      <c r="JMU388" s="249"/>
      <c r="JMV388" s="249"/>
      <c r="JMW388" s="249"/>
      <c r="JMX388" s="249"/>
      <c r="JMY388" s="249"/>
      <c r="JMZ388" s="249"/>
      <c r="JNA388" s="249"/>
      <c r="JNB388" s="249"/>
      <c r="JNC388" s="249"/>
      <c r="JND388" s="249"/>
      <c r="JNE388" s="249"/>
      <c r="JNF388" s="249"/>
      <c r="JNG388" s="249"/>
      <c r="JNH388" s="249"/>
      <c r="JNI388" s="249"/>
      <c r="JNJ388" s="249"/>
      <c r="JNK388" s="249"/>
      <c r="JNL388" s="249"/>
      <c r="JNM388" s="249"/>
      <c r="JNN388" s="249"/>
      <c r="JNO388" s="249"/>
      <c r="JNP388" s="249"/>
      <c r="JNQ388" s="249"/>
      <c r="JNR388" s="249"/>
      <c r="JNS388" s="249"/>
      <c r="JNT388" s="249"/>
      <c r="JNU388" s="249"/>
      <c r="JNV388" s="249"/>
      <c r="JNW388" s="249"/>
      <c r="JNX388" s="249"/>
      <c r="JNY388" s="249"/>
      <c r="JNZ388" s="249"/>
      <c r="JOA388" s="249"/>
      <c r="JOB388" s="249"/>
      <c r="JOC388" s="249"/>
      <c r="JOD388" s="249"/>
      <c r="JOE388" s="249"/>
      <c r="JOF388" s="249"/>
      <c r="JOG388" s="249"/>
      <c r="JOH388" s="249"/>
      <c r="JOI388" s="249"/>
      <c r="JOJ388" s="249"/>
      <c r="JOK388" s="249"/>
      <c r="JOL388" s="249"/>
      <c r="JOM388" s="249"/>
      <c r="JON388" s="249"/>
      <c r="JOO388" s="249"/>
      <c r="JOP388" s="249"/>
      <c r="JOQ388" s="249"/>
      <c r="JOR388" s="249"/>
      <c r="JOS388" s="249"/>
      <c r="JOT388" s="249"/>
      <c r="JOU388" s="249"/>
      <c r="JOV388" s="249"/>
      <c r="JOW388" s="249"/>
      <c r="JOX388" s="249"/>
      <c r="JOY388" s="249"/>
      <c r="JOZ388" s="249"/>
      <c r="JPA388" s="249"/>
      <c r="JPB388" s="249"/>
      <c r="JPC388" s="249"/>
      <c r="JPD388" s="249"/>
      <c r="JPE388" s="249"/>
      <c r="JPF388" s="249"/>
      <c r="JPG388" s="249"/>
      <c r="JPH388" s="249"/>
      <c r="JPI388" s="249"/>
      <c r="JPJ388" s="249"/>
      <c r="JPK388" s="249"/>
      <c r="JPL388" s="249"/>
      <c r="JPM388" s="249"/>
      <c r="JPN388" s="249"/>
      <c r="JPO388" s="249"/>
      <c r="JPP388" s="249"/>
      <c r="JPQ388" s="249"/>
      <c r="JPR388" s="249"/>
      <c r="JPS388" s="249"/>
      <c r="JPT388" s="249"/>
      <c r="JPU388" s="249"/>
      <c r="JPV388" s="249"/>
      <c r="JPW388" s="249"/>
      <c r="JPX388" s="249"/>
      <c r="JPY388" s="249"/>
      <c r="JPZ388" s="249"/>
      <c r="JQA388" s="249"/>
      <c r="JQB388" s="249"/>
      <c r="JQC388" s="249"/>
      <c r="JQD388" s="249"/>
      <c r="JQE388" s="249"/>
      <c r="JQF388" s="249"/>
      <c r="JQG388" s="249"/>
      <c r="JQH388" s="249"/>
      <c r="JQI388" s="249"/>
      <c r="JQJ388" s="249"/>
      <c r="JQK388" s="249"/>
      <c r="JQL388" s="249"/>
      <c r="JQM388" s="249"/>
      <c r="JQN388" s="249"/>
      <c r="JQO388" s="249"/>
      <c r="JQP388" s="249"/>
      <c r="JQQ388" s="249"/>
      <c r="JQR388" s="249"/>
      <c r="JQS388" s="249"/>
      <c r="JQT388" s="249"/>
      <c r="JQU388" s="249"/>
      <c r="JQV388" s="249"/>
      <c r="JQW388" s="249"/>
      <c r="JQX388" s="249"/>
      <c r="JQY388" s="249"/>
      <c r="JQZ388" s="249"/>
      <c r="JRA388" s="249"/>
      <c r="JRB388" s="249"/>
      <c r="JRC388" s="249"/>
      <c r="JRD388" s="249"/>
      <c r="JRE388" s="249"/>
      <c r="JRF388" s="249"/>
      <c r="JRG388" s="249"/>
      <c r="JRH388" s="249"/>
      <c r="JRI388" s="249"/>
      <c r="JRJ388" s="249"/>
      <c r="JRK388" s="249"/>
      <c r="JRL388" s="249"/>
      <c r="JRM388" s="249"/>
      <c r="JRN388" s="249"/>
      <c r="JRO388" s="249"/>
      <c r="JRP388" s="249"/>
      <c r="JRQ388" s="249"/>
      <c r="JRR388" s="249"/>
      <c r="JRS388" s="249"/>
      <c r="JRT388" s="249"/>
      <c r="JRU388" s="249"/>
      <c r="JRV388" s="249"/>
      <c r="JRW388" s="249"/>
      <c r="JRX388" s="249"/>
      <c r="JRY388" s="249"/>
      <c r="JRZ388" s="249"/>
      <c r="JSA388" s="249"/>
      <c r="JSB388" s="249"/>
      <c r="JSC388" s="249"/>
      <c r="JSD388" s="249"/>
      <c r="JSE388" s="249"/>
      <c r="JSF388" s="249"/>
      <c r="JSG388" s="249"/>
      <c r="JSH388" s="249"/>
      <c r="JSI388" s="249"/>
      <c r="JSJ388" s="249"/>
      <c r="JSK388" s="249"/>
      <c r="JSL388" s="249"/>
      <c r="JSM388" s="249"/>
      <c r="JSN388" s="249"/>
      <c r="JSO388" s="249"/>
      <c r="JSP388" s="249"/>
      <c r="JSQ388" s="249"/>
      <c r="JSR388" s="249"/>
      <c r="JSS388" s="249"/>
      <c r="JST388" s="249"/>
      <c r="JSU388" s="249"/>
      <c r="JSV388" s="249"/>
      <c r="JSW388" s="249"/>
      <c r="JSX388" s="249"/>
      <c r="JSY388" s="249"/>
      <c r="JSZ388" s="249"/>
      <c r="JTA388" s="249"/>
      <c r="JTB388" s="249"/>
      <c r="JTC388" s="249"/>
      <c r="JTD388" s="249"/>
      <c r="JTE388" s="249"/>
      <c r="JTF388" s="249"/>
      <c r="JTG388" s="249"/>
      <c r="JTH388" s="249"/>
      <c r="JTI388" s="249"/>
      <c r="JTJ388" s="249"/>
      <c r="JTK388" s="249"/>
      <c r="JTL388" s="249"/>
      <c r="JTM388" s="249"/>
      <c r="JTN388" s="249"/>
      <c r="JTO388" s="249"/>
      <c r="JTP388" s="249"/>
      <c r="JTQ388" s="249"/>
      <c r="JTR388" s="249"/>
      <c r="JTS388" s="249"/>
      <c r="JTT388" s="249"/>
      <c r="JTU388" s="249"/>
      <c r="JTV388" s="249"/>
      <c r="JTW388" s="249"/>
      <c r="JTX388" s="249"/>
      <c r="JTY388" s="249"/>
      <c r="JTZ388" s="249"/>
      <c r="JUA388" s="249"/>
      <c r="JUB388" s="249"/>
      <c r="JUC388" s="249"/>
      <c r="JUD388" s="249"/>
      <c r="JUE388" s="249"/>
      <c r="JUF388" s="249"/>
      <c r="JUG388" s="249"/>
      <c r="JUH388" s="249"/>
      <c r="JUI388" s="249"/>
      <c r="JUJ388" s="249"/>
      <c r="JUK388" s="249"/>
      <c r="JUL388" s="249"/>
      <c r="JUM388" s="249"/>
      <c r="JUN388" s="249"/>
      <c r="JUO388" s="249"/>
      <c r="JUP388" s="249"/>
      <c r="JUQ388" s="249"/>
      <c r="JUR388" s="249"/>
      <c r="JUS388" s="249"/>
      <c r="JUT388" s="249"/>
      <c r="JUU388" s="249"/>
      <c r="JUV388" s="249"/>
      <c r="JUW388" s="249"/>
      <c r="JUX388" s="249"/>
      <c r="JUY388" s="249"/>
      <c r="JUZ388" s="249"/>
      <c r="JVA388" s="249"/>
      <c r="JVB388" s="249"/>
      <c r="JVC388" s="249"/>
      <c r="JVD388" s="249"/>
      <c r="JVE388" s="249"/>
      <c r="JVF388" s="249"/>
      <c r="JVG388" s="249"/>
      <c r="JVH388" s="249"/>
      <c r="JVI388" s="249"/>
      <c r="JVJ388" s="249"/>
      <c r="JVK388" s="249"/>
      <c r="JVL388" s="249"/>
      <c r="JVM388" s="249"/>
      <c r="JVN388" s="249"/>
      <c r="JVO388" s="249"/>
      <c r="JVP388" s="249"/>
      <c r="JVQ388" s="249"/>
      <c r="JVR388" s="249"/>
      <c r="JVS388" s="249"/>
      <c r="JVT388" s="249"/>
      <c r="JVU388" s="249"/>
      <c r="JVV388" s="249"/>
      <c r="JVW388" s="249"/>
      <c r="JVX388" s="249"/>
      <c r="JVY388" s="249"/>
      <c r="JVZ388" s="249"/>
      <c r="JWA388" s="249"/>
      <c r="JWB388" s="249"/>
      <c r="JWC388" s="249"/>
      <c r="JWD388" s="249"/>
      <c r="JWE388" s="249"/>
      <c r="JWF388" s="249"/>
      <c r="JWG388" s="249"/>
      <c r="JWH388" s="249"/>
      <c r="JWI388" s="249"/>
      <c r="JWJ388" s="249"/>
      <c r="JWK388" s="249"/>
      <c r="JWL388" s="249"/>
      <c r="JWM388" s="249"/>
      <c r="JWN388" s="249"/>
      <c r="JWO388" s="249"/>
      <c r="JWP388" s="249"/>
      <c r="JWQ388" s="249"/>
      <c r="JWR388" s="249"/>
      <c r="JWS388" s="249"/>
      <c r="JWT388" s="249"/>
      <c r="JWU388" s="249"/>
      <c r="JWV388" s="249"/>
      <c r="JWW388" s="249"/>
      <c r="JWX388" s="249"/>
      <c r="JWY388" s="249"/>
      <c r="JWZ388" s="249"/>
      <c r="JXA388" s="249"/>
      <c r="JXB388" s="249"/>
      <c r="JXC388" s="249"/>
      <c r="JXD388" s="249"/>
      <c r="JXE388" s="249"/>
      <c r="JXF388" s="249"/>
      <c r="JXG388" s="249"/>
      <c r="JXH388" s="249"/>
      <c r="JXI388" s="249"/>
      <c r="JXJ388" s="249"/>
      <c r="JXK388" s="249"/>
      <c r="JXL388" s="249"/>
      <c r="JXM388" s="249"/>
      <c r="JXN388" s="249"/>
      <c r="JXO388" s="249"/>
      <c r="JXP388" s="249"/>
      <c r="JXQ388" s="249"/>
      <c r="JXR388" s="249"/>
      <c r="JXS388" s="249"/>
      <c r="JXT388" s="249"/>
      <c r="JXU388" s="249"/>
      <c r="JXV388" s="249"/>
      <c r="JXW388" s="249"/>
      <c r="JXX388" s="249"/>
      <c r="JXY388" s="249"/>
      <c r="JXZ388" s="249"/>
      <c r="JYA388" s="249"/>
      <c r="JYB388" s="249"/>
      <c r="JYC388" s="249"/>
      <c r="JYD388" s="249"/>
      <c r="JYE388" s="249"/>
      <c r="JYF388" s="249"/>
      <c r="JYG388" s="249"/>
      <c r="JYH388" s="249"/>
      <c r="JYI388" s="249"/>
      <c r="JYJ388" s="249"/>
      <c r="JYK388" s="249"/>
      <c r="JYL388" s="249"/>
      <c r="JYM388" s="249"/>
      <c r="JYN388" s="249"/>
      <c r="JYO388" s="249"/>
      <c r="JYP388" s="249"/>
      <c r="JYQ388" s="249"/>
      <c r="JYR388" s="249"/>
      <c r="JYS388" s="249"/>
      <c r="JYT388" s="249"/>
      <c r="JYU388" s="249"/>
      <c r="JYV388" s="249"/>
      <c r="JYW388" s="249"/>
      <c r="JYX388" s="249"/>
      <c r="JYY388" s="249"/>
      <c r="JYZ388" s="249"/>
      <c r="JZA388" s="249"/>
      <c r="JZB388" s="249"/>
      <c r="JZC388" s="249"/>
      <c r="JZD388" s="249"/>
      <c r="JZE388" s="249"/>
      <c r="JZF388" s="249"/>
      <c r="JZG388" s="249"/>
      <c r="JZH388" s="249"/>
      <c r="JZI388" s="249"/>
      <c r="JZJ388" s="249"/>
      <c r="JZK388" s="249"/>
      <c r="JZL388" s="249"/>
      <c r="JZM388" s="249"/>
      <c r="JZN388" s="249"/>
      <c r="JZO388" s="249"/>
      <c r="JZP388" s="249"/>
      <c r="JZQ388" s="249"/>
      <c r="JZR388" s="249"/>
      <c r="JZS388" s="249"/>
      <c r="JZT388" s="249"/>
      <c r="JZU388" s="249"/>
      <c r="JZV388" s="249"/>
      <c r="JZW388" s="249"/>
      <c r="JZX388" s="249"/>
      <c r="JZY388" s="249"/>
      <c r="JZZ388" s="249"/>
      <c r="KAA388" s="249"/>
      <c r="KAB388" s="249"/>
      <c r="KAC388" s="249"/>
      <c r="KAD388" s="249"/>
      <c r="KAE388" s="249"/>
      <c r="KAF388" s="249"/>
      <c r="KAG388" s="249"/>
      <c r="KAH388" s="249"/>
      <c r="KAI388" s="249"/>
      <c r="KAJ388" s="249"/>
      <c r="KAK388" s="249"/>
      <c r="KAL388" s="249"/>
      <c r="KAM388" s="249"/>
      <c r="KAN388" s="249"/>
      <c r="KAO388" s="249"/>
      <c r="KAP388" s="249"/>
      <c r="KAQ388" s="249"/>
      <c r="KAR388" s="249"/>
      <c r="KAS388" s="249"/>
      <c r="KAT388" s="249"/>
      <c r="KAU388" s="249"/>
      <c r="KAV388" s="249"/>
      <c r="KAW388" s="249"/>
      <c r="KAX388" s="249"/>
      <c r="KAY388" s="249"/>
      <c r="KAZ388" s="249"/>
      <c r="KBA388" s="249"/>
      <c r="KBB388" s="249"/>
      <c r="KBC388" s="249"/>
      <c r="KBD388" s="249"/>
      <c r="KBE388" s="249"/>
      <c r="KBF388" s="249"/>
      <c r="KBG388" s="249"/>
      <c r="KBH388" s="249"/>
      <c r="KBI388" s="249"/>
      <c r="KBJ388" s="249"/>
      <c r="KBK388" s="249"/>
      <c r="KBL388" s="249"/>
      <c r="KBM388" s="249"/>
      <c r="KBN388" s="249"/>
      <c r="KBO388" s="249"/>
      <c r="KBP388" s="249"/>
      <c r="KBQ388" s="249"/>
      <c r="KBR388" s="249"/>
      <c r="KBS388" s="249"/>
      <c r="KBT388" s="249"/>
      <c r="KBU388" s="249"/>
      <c r="KBV388" s="249"/>
      <c r="KBW388" s="249"/>
      <c r="KBX388" s="249"/>
      <c r="KBY388" s="249"/>
      <c r="KBZ388" s="249"/>
      <c r="KCA388" s="249"/>
      <c r="KCB388" s="249"/>
      <c r="KCC388" s="249"/>
      <c r="KCD388" s="249"/>
      <c r="KCE388" s="249"/>
      <c r="KCF388" s="249"/>
      <c r="KCG388" s="249"/>
      <c r="KCH388" s="249"/>
      <c r="KCI388" s="249"/>
      <c r="KCJ388" s="249"/>
      <c r="KCK388" s="249"/>
      <c r="KCL388" s="249"/>
      <c r="KCM388" s="249"/>
      <c r="KCN388" s="249"/>
      <c r="KCO388" s="249"/>
      <c r="KCP388" s="249"/>
      <c r="KCQ388" s="249"/>
      <c r="KCR388" s="249"/>
      <c r="KCS388" s="249"/>
      <c r="KCT388" s="249"/>
      <c r="KCU388" s="249"/>
      <c r="KCV388" s="249"/>
      <c r="KCW388" s="249"/>
      <c r="KCX388" s="249"/>
      <c r="KCY388" s="249"/>
      <c r="KCZ388" s="249"/>
      <c r="KDA388" s="249"/>
      <c r="KDB388" s="249"/>
      <c r="KDC388" s="249"/>
      <c r="KDD388" s="249"/>
      <c r="KDE388" s="249"/>
      <c r="KDF388" s="249"/>
      <c r="KDG388" s="249"/>
      <c r="KDH388" s="249"/>
      <c r="KDI388" s="249"/>
      <c r="KDJ388" s="249"/>
      <c r="KDK388" s="249"/>
      <c r="KDL388" s="249"/>
      <c r="KDM388" s="249"/>
      <c r="KDN388" s="249"/>
      <c r="KDO388" s="249"/>
      <c r="KDP388" s="249"/>
      <c r="KDQ388" s="249"/>
      <c r="KDR388" s="249"/>
      <c r="KDS388" s="249"/>
      <c r="KDT388" s="249"/>
      <c r="KDU388" s="249"/>
      <c r="KDV388" s="249"/>
      <c r="KDW388" s="249"/>
      <c r="KDX388" s="249"/>
      <c r="KDY388" s="249"/>
      <c r="KDZ388" s="249"/>
      <c r="KEA388" s="249"/>
      <c r="KEB388" s="249"/>
      <c r="KEC388" s="249"/>
      <c r="KED388" s="249"/>
      <c r="KEE388" s="249"/>
      <c r="KEF388" s="249"/>
      <c r="KEG388" s="249"/>
      <c r="KEH388" s="249"/>
      <c r="KEI388" s="249"/>
      <c r="KEJ388" s="249"/>
      <c r="KEK388" s="249"/>
      <c r="KEL388" s="249"/>
      <c r="KEM388" s="249"/>
      <c r="KEN388" s="249"/>
      <c r="KEO388" s="249"/>
      <c r="KEP388" s="249"/>
      <c r="KEQ388" s="249"/>
      <c r="KER388" s="249"/>
      <c r="KES388" s="249"/>
      <c r="KET388" s="249"/>
      <c r="KEU388" s="249"/>
      <c r="KEV388" s="249"/>
      <c r="KEW388" s="249"/>
      <c r="KEX388" s="249"/>
      <c r="KEY388" s="249"/>
      <c r="KEZ388" s="249"/>
      <c r="KFA388" s="249"/>
      <c r="KFB388" s="249"/>
      <c r="KFC388" s="249"/>
      <c r="KFD388" s="249"/>
      <c r="KFE388" s="249"/>
      <c r="KFF388" s="249"/>
      <c r="KFG388" s="249"/>
      <c r="KFH388" s="249"/>
      <c r="KFI388" s="249"/>
      <c r="KFJ388" s="249"/>
      <c r="KFK388" s="249"/>
      <c r="KFL388" s="249"/>
      <c r="KFM388" s="249"/>
      <c r="KFN388" s="249"/>
      <c r="KFO388" s="249"/>
      <c r="KFP388" s="249"/>
      <c r="KFQ388" s="249"/>
      <c r="KFR388" s="249"/>
      <c r="KFS388" s="249"/>
      <c r="KFT388" s="249"/>
      <c r="KFU388" s="249"/>
      <c r="KFV388" s="249"/>
      <c r="KFW388" s="249"/>
      <c r="KFX388" s="249"/>
      <c r="KFY388" s="249"/>
      <c r="KFZ388" s="249"/>
      <c r="KGA388" s="249"/>
      <c r="KGB388" s="249"/>
      <c r="KGC388" s="249"/>
      <c r="KGD388" s="249"/>
      <c r="KGE388" s="249"/>
      <c r="KGF388" s="249"/>
      <c r="KGG388" s="249"/>
      <c r="KGH388" s="249"/>
      <c r="KGI388" s="249"/>
      <c r="KGJ388" s="249"/>
      <c r="KGK388" s="249"/>
      <c r="KGL388" s="249"/>
      <c r="KGM388" s="249"/>
      <c r="KGN388" s="249"/>
      <c r="KGO388" s="249"/>
      <c r="KGP388" s="249"/>
      <c r="KGQ388" s="249"/>
      <c r="KGR388" s="249"/>
      <c r="KGS388" s="249"/>
      <c r="KGT388" s="249"/>
      <c r="KGU388" s="249"/>
      <c r="KGV388" s="249"/>
      <c r="KGW388" s="249"/>
      <c r="KGX388" s="249"/>
      <c r="KGY388" s="249"/>
      <c r="KGZ388" s="249"/>
      <c r="KHA388" s="249"/>
      <c r="KHB388" s="249"/>
      <c r="KHC388" s="249"/>
      <c r="KHD388" s="249"/>
      <c r="KHE388" s="249"/>
      <c r="KHF388" s="249"/>
      <c r="KHG388" s="249"/>
      <c r="KHH388" s="249"/>
      <c r="KHI388" s="249"/>
      <c r="KHJ388" s="249"/>
      <c r="KHK388" s="249"/>
      <c r="KHL388" s="249"/>
      <c r="KHM388" s="249"/>
      <c r="KHN388" s="249"/>
      <c r="KHO388" s="249"/>
      <c r="KHP388" s="249"/>
      <c r="KHQ388" s="249"/>
      <c r="KHR388" s="249"/>
      <c r="KHS388" s="249"/>
      <c r="KHT388" s="249"/>
      <c r="KHU388" s="249"/>
      <c r="KHV388" s="249"/>
      <c r="KHW388" s="249"/>
      <c r="KHX388" s="249"/>
      <c r="KHY388" s="249"/>
      <c r="KHZ388" s="249"/>
      <c r="KIA388" s="249"/>
      <c r="KIB388" s="249"/>
      <c r="KIC388" s="249"/>
      <c r="KID388" s="249"/>
      <c r="KIE388" s="249"/>
      <c r="KIF388" s="249"/>
      <c r="KIG388" s="249"/>
      <c r="KIH388" s="249"/>
      <c r="KII388" s="249"/>
      <c r="KIJ388" s="249"/>
      <c r="KIK388" s="249"/>
      <c r="KIL388" s="249"/>
      <c r="KIM388" s="249"/>
      <c r="KIN388" s="249"/>
      <c r="KIO388" s="249"/>
      <c r="KIP388" s="249"/>
      <c r="KIQ388" s="249"/>
      <c r="KIR388" s="249"/>
      <c r="KIS388" s="249"/>
      <c r="KIT388" s="249"/>
      <c r="KIU388" s="249"/>
      <c r="KIV388" s="249"/>
      <c r="KIW388" s="249"/>
      <c r="KIX388" s="249"/>
      <c r="KIY388" s="249"/>
      <c r="KIZ388" s="249"/>
      <c r="KJA388" s="249"/>
      <c r="KJB388" s="249"/>
      <c r="KJC388" s="249"/>
      <c r="KJD388" s="249"/>
      <c r="KJE388" s="249"/>
      <c r="KJF388" s="249"/>
      <c r="KJG388" s="249"/>
      <c r="KJH388" s="249"/>
      <c r="KJI388" s="249"/>
      <c r="KJJ388" s="249"/>
      <c r="KJK388" s="249"/>
      <c r="KJL388" s="249"/>
      <c r="KJM388" s="249"/>
      <c r="KJN388" s="249"/>
      <c r="KJO388" s="249"/>
      <c r="KJP388" s="249"/>
      <c r="KJQ388" s="249"/>
      <c r="KJR388" s="249"/>
      <c r="KJS388" s="249"/>
      <c r="KJT388" s="249"/>
      <c r="KJU388" s="249"/>
      <c r="KJV388" s="249"/>
      <c r="KJW388" s="249"/>
      <c r="KJX388" s="249"/>
      <c r="KJY388" s="249"/>
      <c r="KJZ388" s="249"/>
      <c r="KKA388" s="249"/>
      <c r="KKB388" s="249"/>
      <c r="KKC388" s="249"/>
      <c r="KKD388" s="249"/>
      <c r="KKE388" s="249"/>
      <c r="KKF388" s="249"/>
      <c r="KKG388" s="249"/>
      <c r="KKH388" s="249"/>
      <c r="KKI388" s="249"/>
      <c r="KKJ388" s="249"/>
      <c r="KKK388" s="249"/>
      <c r="KKL388" s="249"/>
      <c r="KKM388" s="249"/>
      <c r="KKN388" s="249"/>
      <c r="KKO388" s="249"/>
      <c r="KKP388" s="249"/>
      <c r="KKQ388" s="249"/>
      <c r="KKR388" s="249"/>
      <c r="KKS388" s="249"/>
      <c r="KKT388" s="249"/>
      <c r="KKU388" s="249"/>
      <c r="KKV388" s="249"/>
      <c r="KKW388" s="249"/>
      <c r="KKX388" s="249"/>
      <c r="KKY388" s="249"/>
      <c r="KKZ388" s="249"/>
      <c r="KLA388" s="249"/>
      <c r="KLB388" s="249"/>
      <c r="KLC388" s="249"/>
      <c r="KLD388" s="249"/>
      <c r="KLE388" s="249"/>
      <c r="KLF388" s="249"/>
      <c r="KLG388" s="249"/>
      <c r="KLH388" s="249"/>
      <c r="KLI388" s="249"/>
      <c r="KLJ388" s="249"/>
      <c r="KLK388" s="249"/>
      <c r="KLL388" s="249"/>
      <c r="KLM388" s="249"/>
      <c r="KLN388" s="249"/>
      <c r="KLO388" s="249"/>
      <c r="KLP388" s="249"/>
      <c r="KLQ388" s="249"/>
      <c r="KLR388" s="249"/>
      <c r="KLS388" s="249"/>
      <c r="KLT388" s="249"/>
      <c r="KLU388" s="249"/>
      <c r="KLV388" s="249"/>
      <c r="KLW388" s="249"/>
      <c r="KLX388" s="249"/>
      <c r="KLY388" s="249"/>
      <c r="KLZ388" s="249"/>
      <c r="KMA388" s="249"/>
      <c r="KMB388" s="249"/>
      <c r="KMC388" s="249"/>
      <c r="KMD388" s="249"/>
      <c r="KME388" s="249"/>
      <c r="KMF388" s="249"/>
      <c r="KMG388" s="249"/>
      <c r="KMH388" s="249"/>
      <c r="KMI388" s="249"/>
      <c r="KMJ388" s="249"/>
      <c r="KMK388" s="249"/>
      <c r="KML388" s="249"/>
      <c r="KMM388" s="249"/>
      <c r="KMN388" s="249"/>
      <c r="KMO388" s="249"/>
      <c r="KMP388" s="249"/>
      <c r="KMQ388" s="249"/>
      <c r="KMR388" s="249"/>
      <c r="KMS388" s="249"/>
      <c r="KMT388" s="249"/>
      <c r="KMU388" s="249"/>
      <c r="KMV388" s="249"/>
      <c r="KMW388" s="249"/>
      <c r="KMX388" s="249"/>
      <c r="KMY388" s="249"/>
      <c r="KMZ388" s="249"/>
      <c r="KNA388" s="249"/>
      <c r="KNB388" s="249"/>
      <c r="KNC388" s="249"/>
      <c r="KND388" s="249"/>
      <c r="KNE388" s="249"/>
      <c r="KNF388" s="249"/>
      <c r="KNG388" s="249"/>
      <c r="KNH388" s="249"/>
      <c r="KNI388" s="249"/>
      <c r="KNJ388" s="249"/>
      <c r="KNK388" s="249"/>
      <c r="KNL388" s="249"/>
      <c r="KNM388" s="249"/>
      <c r="KNN388" s="249"/>
      <c r="KNO388" s="249"/>
      <c r="KNP388" s="249"/>
      <c r="KNQ388" s="249"/>
      <c r="KNR388" s="249"/>
      <c r="KNS388" s="249"/>
      <c r="KNT388" s="249"/>
      <c r="KNU388" s="249"/>
      <c r="KNV388" s="249"/>
      <c r="KNW388" s="249"/>
      <c r="KNX388" s="249"/>
      <c r="KNY388" s="249"/>
      <c r="KNZ388" s="249"/>
      <c r="KOA388" s="249"/>
      <c r="KOB388" s="249"/>
      <c r="KOC388" s="249"/>
      <c r="KOD388" s="249"/>
      <c r="KOE388" s="249"/>
      <c r="KOF388" s="249"/>
      <c r="KOG388" s="249"/>
      <c r="KOH388" s="249"/>
      <c r="KOI388" s="249"/>
      <c r="KOJ388" s="249"/>
      <c r="KOK388" s="249"/>
      <c r="KOL388" s="249"/>
      <c r="KOM388" s="249"/>
      <c r="KON388" s="249"/>
      <c r="KOO388" s="249"/>
      <c r="KOP388" s="249"/>
      <c r="KOQ388" s="249"/>
      <c r="KOR388" s="249"/>
      <c r="KOS388" s="249"/>
      <c r="KOT388" s="249"/>
      <c r="KOU388" s="249"/>
      <c r="KOV388" s="249"/>
      <c r="KOW388" s="249"/>
      <c r="KOX388" s="249"/>
      <c r="KOY388" s="249"/>
      <c r="KOZ388" s="249"/>
      <c r="KPA388" s="249"/>
      <c r="KPB388" s="249"/>
      <c r="KPC388" s="249"/>
      <c r="KPD388" s="249"/>
      <c r="KPE388" s="249"/>
      <c r="KPF388" s="249"/>
      <c r="KPG388" s="249"/>
      <c r="KPH388" s="249"/>
      <c r="KPI388" s="249"/>
      <c r="KPJ388" s="249"/>
      <c r="KPK388" s="249"/>
      <c r="KPL388" s="249"/>
      <c r="KPM388" s="249"/>
      <c r="KPN388" s="249"/>
      <c r="KPO388" s="249"/>
      <c r="KPP388" s="249"/>
      <c r="KPQ388" s="249"/>
      <c r="KPR388" s="249"/>
      <c r="KPS388" s="249"/>
      <c r="KPT388" s="249"/>
      <c r="KPU388" s="249"/>
      <c r="KPV388" s="249"/>
      <c r="KPW388" s="249"/>
      <c r="KPX388" s="249"/>
      <c r="KPY388" s="249"/>
      <c r="KPZ388" s="249"/>
      <c r="KQA388" s="249"/>
      <c r="KQB388" s="249"/>
      <c r="KQC388" s="249"/>
      <c r="KQD388" s="249"/>
      <c r="KQE388" s="249"/>
      <c r="KQF388" s="249"/>
      <c r="KQG388" s="249"/>
      <c r="KQH388" s="249"/>
      <c r="KQI388" s="249"/>
      <c r="KQJ388" s="249"/>
      <c r="KQK388" s="249"/>
      <c r="KQL388" s="249"/>
      <c r="KQM388" s="249"/>
      <c r="KQN388" s="249"/>
      <c r="KQO388" s="249"/>
      <c r="KQP388" s="249"/>
      <c r="KQQ388" s="249"/>
      <c r="KQR388" s="249"/>
      <c r="KQS388" s="249"/>
      <c r="KQT388" s="249"/>
      <c r="KQU388" s="249"/>
      <c r="KQV388" s="249"/>
      <c r="KQW388" s="249"/>
      <c r="KQX388" s="249"/>
      <c r="KQY388" s="249"/>
      <c r="KQZ388" s="249"/>
      <c r="KRA388" s="249"/>
      <c r="KRB388" s="249"/>
      <c r="KRC388" s="249"/>
      <c r="KRD388" s="249"/>
      <c r="KRE388" s="249"/>
      <c r="KRF388" s="249"/>
      <c r="KRG388" s="249"/>
      <c r="KRH388" s="249"/>
      <c r="KRI388" s="249"/>
      <c r="KRJ388" s="249"/>
      <c r="KRK388" s="249"/>
      <c r="KRL388" s="249"/>
      <c r="KRM388" s="249"/>
      <c r="KRN388" s="249"/>
      <c r="KRO388" s="249"/>
      <c r="KRP388" s="249"/>
      <c r="KRQ388" s="249"/>
      <c r="KRR388" s="249"/>
      <c r="KRS388" s="249"/>
      <c r="KRT388" s="249"/>
      <c r="KRU388" s="249"/>
      <c r="KRV388" s="249"/>
      <c r="KRW388" s="249"/>
      <c r="KRX388" s="249"/>
      <c r="KRY388" s="249"/>
      <c r="KRZ388" s="249"/>
      <c r="KSA388" s="249"/>
      <c r="KSB388" s="249"/>
      <c r="KSC388" s="249"/>
      <c r="KSD388" s="249"/>
      <c r="KSE388" s="249"/>
      <c r="KSF388" s="249"/>
      <c r="KSG388" s="249"/>
      <c r="KSH388" s="249"/>
      <c r="KSI388" s="249"/>
      <c r="KSJ388" s="249"/>
      <c r="KSK388" s="249"/>
      <c r="KSL388" s="249"/>
      <c r="KSM388" s="249"/>
      <c r="KSN388" s="249"/>
      <c r="KSO388" s="249"/>
      <c r="KSP388" s="249"/>
      <c r="KSQ388" s="249"/>
      <c r="KSR388" s="249"/>
      <c r="KSS388" s="249"/>
      <c r="KST388" s="249"/>
      <c r="KSU388" s="249"/>
      <c r="KSV388" s="249"/>
      <c r="KSW388" s="249"/>
      <c r="KSX388" s="249"/>
      <c r="KSY388" s="249"/>
      <c r="KSZ388" s="249"/>
      <c r="KTA388" s="249"/>
      <c r="KTB388" s="249"/>
      <c r="KTC388" s="249"/>
      <c r="KTD388" s="249"/>
      <c r="KTE388" s="249"/>
      <c r="KTF388" s="249"/>
      <c r="KTG388" s="249"/>
      <c r="KTH388" s="249"/>
      <c r="KTI388" s="249"/>
      <c r="KTJ388" s="249"/>
      <c r="KTK388" s="249"/>
      <c r="KTL388" s="249"/>
      <c r="KTM388" s="249"/>
      <c r="KTN388" s="249"/>
      <c r="KTO388" s="249"/>
      <c r="KTP388" s="249"/>
      <c r="KTQ388" s="249"/>
      <c r="KTR388" s="249"/>
      <c r="KTS388" s="249"/>
      <c r="KTT388" s="249"/>
      <c r="KTU388" s="249"/>
      <c r="KTV388" s="249"/>
      <c r="KTW388" s="249"/>
      <c r="KTX388" s="249"/>
      <c r="KTY388" s="249"/>
      <c r="KTZ388" s="249"/>
      <c r="KUA388" s="249"/>
      <c r="KUB388" s="249"/>
      <c r="KUC388" s="249"/>
      <c r="KUD388" s="249"/>
      <c r="KUE388" s="249"/>
      <c r="KUF388" s="249"/>
      <c r="KUG388" s="249"/>
      <c r="KUH388" s="249"/>
      <c r="KUI388" s="249"/>
      <c r="KUJ388" s="249"/>
      <c r="KUK388" s="249"/>
      <c r="KUL388" s="249"/>
      <c r="KUM388" s="249"/>
      <c r="KUN388" s="249"/>
      <c r="KUO388" s="249"/>
      <c r="KUP388" s="249"/>
      <c r="KUQ388" s="249"/>
      <c r="KUR388" s="249"/>
      <c r="KUS388" s="249"/>
      <c r="KUT388" s="249"/>
      <c r="KUU388" s="249"/>
      <c r="KUV388" s="249"/>
      <c r="KUW388" s="249"/>
      <c r="KUX388" s="249"/>
      <c r="KUY388" s="249"/>
      <c r="KUZ388" s="249"/>
      <c r="KVA388" s="249"/>
      <c r="KVB388" s="249"/>
      <c r="KVC388" s="249"/>
      <c r="KVD388" s="249"/>
      <c r="KVE388" s="249"/>
      <c r="KVF388" s="249"/>
      <c r="KVG388" s="249"/>
      <c r="KVH388" s="249"/>
      <c r="KVI388" s="249"/>
      <c r="KVJ388" s="249"/>
      <c r="KVK388" s="249"/>
      <c r="KVL388" s="249"/>
      <c r="KVM388" s="249"/>
      <c r="KVN388" s="249"/>
      <c r="KVO388" s="249"/>
      <c r="KVP388" s="249"/>
      <c r="KVQ388" s="249"/>
      <c r="KVR388" s="249"/>
      <c r="KVS388" s="249"/>
      <c r="KVT388" s="249"/>
      <c r="KVU388" s="249"/>
      <c r="KVV388" s="249"/>
      <c r="KVW388" s="249"/>
      <c r="KVX388" s="249"/>
      <c r="KVY388" s="249"/>
      <c r="KVZ388" s="249"/>
      <c r="KWA388" s="249"/>
      <c r="KWB388" s="249"/>
      <c r="KWC388" s="249"/>
      <c r="KWD388" s="249"/>
      <c r="KWE388" s="249"/>
      <c r="KWF388" s="249"/>
      <c r="KWG388" s="249"/>
      <c r="KWH388" s="249"/>
      <c r="KWI388" s="249"/>
      <c r="KWJ388" s="249"/>
      <c r="KWK388" s="249"/>
      <c r="KWL388" s="249"/>
      <c r="KWM388" s="249"/>
      <c r="KWN388" s="249"/>
      <c r="KWO388" s="249"/>
      <c r="KWP388" s="249"/>
      <c r="KWQ388" s="249"/>
      <c r="KWR388" s="249"/>
      <c r="KWS388" s="249"/>
      <c r="KWT388" s="249"/>
      <c r="KWU388" s="249"/>
      <c r="KWV388" s="249"/>
      <c r="KWW388" s="249"/>
      <c r="KWX388" s="249"/>
      <c r="KWY388" s="249"/>
      <c r="KWZ388" s="249"/>
      <c r="KXA388" s="249"/>
      <c r="KXB388" s="249"/>
      <c r="KXC388" s="249"/>
      <c r="KXD388" s="249"/>
      <c r="KXE388" s="249"/>
      <c r="KXF388" s="249"/>
      <c r="KXG388" s="249"/>
      <c r="KXH388" s="249"/>
      <c r="KXI388" s="249"/>
      <c r="KXJ388" s="249"/>
      <c r="KXK388" s="249"/>
      <c r="KXL388" s="249"/>
      <c r="KXM388" s="249"/>
      <c r="KXN388" s="249"/>
      <c r="KXO388" s="249"/>
      <c r="KXP388" s="249"/>
      <c r="KXQ388" s="249"/>
      <c r="KXR388" s="249"/>
      <c r="KXS388" s="249"/>
      <c r="KXT388" s="249"/>
      <c r="KXU388" s="249"/>
      <c r="KXV388" s="249"/>
      <c r="KXW388" s="249"/>
      <c r="KXX388" s="249"/>
      <c r="KXY388" s="249"/>
      <c r="KXZ388" s="249"/>
      <c r="KYA388" s="249"/>
      <c r="KYB388" s="249"/>
      <c r="KYC388" s="249"/>
      <c r="KYD388" s="249"/>
      <c r="KYE388" s="249"/>
      <c r="KYF388" s="249"/>
      <c r="KYG388" s="249"/>
      <c r="KYH388" s="249"/>
      <c r="KYI388" s="249"/>
      <c r="KYJ388" s="249"/>
      <c r="KYK388" s="249"/>
      <c r="KYL388" s="249"/>
      <c r="KYM388" s="249"/>
      <c r="KYN388" s="249"/>
      <c r="KYO388" s="249"/>
      <c r="KYP388" s="249"/>
      <c r="KYQ388" s="249"/>
      <c r="KYR388" s="249"/>
      <c r="KYS388" s="249"/>
      <c r="KYT388" s="249"/>
      <c r="KYU388" s="249"/>
      <c r="KYV388" s="249"/>
      <c r="KYW388" s="249"/>
      <c r="KYX388" s="249"/>
      <c r="KYY388" s="249"/>
      <c r="KYZ388" s="249"/>
      <c r="KZA388" s="249"/>
      <c r="KZB388" s="249"/>
      <c r="KZC388" s="249"/>
      <c r="KZD388" s="249"/>
      <c r="KZE388" s="249"/>
      <c r="KZF388" s="249"/>
      <c r="KZG388" s="249"/>
      <c r="KZH388" s="249"/>
      <c r="KZI388" s="249"/>
      <c r="KZJ388" s="249"/>
      <c r="KZK388" s="249"/>
      <c r="KZL388" s="249"/>
      <c r="KZM388" s="249"/>
      <c r="KZN388" s="249"/>
      <c r="KZO388" s="249"/>
      <c r="KZP388" s="249"/>
      <c r="KZQ388" s="249"/>
      <c r="KZR388" s="249"/>
      <c r="KZS388" s="249"/>
      <c r="KZT388" s="249"/>
      <c r="KZU388" s="249"/>
      <c r="KZV388" s="249"/>
      <c r="KZW388" s="249"/>
      <c r="KZX388" s="249"/>
      <c r="KZY388" s="249"/>
      <c r="KZZ388" s="249"/>
      <c r="LAA388" s="249"/>
      <c r="LAB388" s="249"/>
      <c r="LAC388" s="249"/>
      <c r="LAD388" s="249"/>
      <c r="LAE388" s="249"/>
      <c r="LAF388" s="249"/>
      <c r="LAG388" s="249"/>
      <c r="LAH388" s="249"/>
      <c r="LAI388" s="249"/>
      <c r="LAJ388" s="249"/>
      <c r="LAK388" s="249"/>
      <c r="LAL388" s="249"/>
      <c r="LAM388" s="249"/>
      <c r="LAN388" s="249"/>
      <c r="LAO388" s="249"/>
      <c r="LAP388" s="249"/>
      <c r="LAQ388" s="249"/>
      <c r="LAR388" s="249"/>
      <c r="LAS388" s="249"/>
      <c r="LAT388" s="249"/>
      <c r="LAU388" s="249"/>
      <c r="LAV388" s="249"/>
      <c r="LAW388" s="249"/>
      <c r="LAX388" s="249"/>
      <c r="LAY388" s="249"/>
      <c r="LAZ388" s="249"/>
      <c r="LBA388" s="249"/>
      <c r="LBB388" s="249"/>
      <c r="LBC388" s="249"/>
      <c r="LBD388" s="249"/>
      <c r="LBE388" s="249"/>
      <c r="LBF388" s="249"/>
      <c r="LBG388" s="249"/>
      <c r="LBH388" s="249"/>
      <c r="LBI388" s="249"/>
      <c r="LBJ388" s="249"/>
      <c r="LBK388" s="249"/>
      <c r="LBL388" s="249"/>
      <c r="LBM388" s="249"/>
      <c r="LBN388" s="249"/>
      <c r="LBO388" s="249"/>
      <c r="LBP388" s="249"/>
      <c r="LBQ388" s="249"/>
      <c r="LBR388" s="249"/>
      <c r="LBS388" s="249"/>
      <c r="LBT388" s="249"/>
      <c r="LBU388" s="249"/>
      <c r="LBV388" s="249"/>
      <c r="LBW388" s="249"/>
      <c r="LBX388" s="249"/>
      <c r="LBY388" s="249"/>
      <c r="LBZ388" s="249"/>
      <c r="LCA388" s="249"/>
      <c r="LCB388" s="249"/>
      <c r="LCC388" s="249"/>
      <c r="LCD388" s="249"/>
      <c r="LCE388" s="249"/>
      <c r="LCF388" s="249"/>
      <c r="LCG388" s="249"/>
      <c r="LCH388" s="249"/>
      <c r="LCI388" s="249"/>
      <c r="LCJ388" s="249"/>
      <c r="LCK388" s="249"/>
      <c r="LCL388" s="249"/>
      <c r="LCM388" s="249"/>
      <c r="LCN388" s="249"/>
      <c r="LCO388" s="249"/>
      <c r="LCP388" s="249"/>
      <c r="LCQ388" s="249"/>
      <c r="LCR388" s="249"/>
      <c r="LCS388" s="249"/>
      <c r="LCT388" s="249"/>
      <c r="LCU388" s="249"/>
      <c r="LCV388" s="249"/>
      <c r="LCW388" s="249"/>
      <c r="LCX388" s="249"/>
      <c r="LCY388" s="249"/>
      <c r="LCZ388" s="249"/>
      <c r="LDA388" s="249"/>
      <c r="LDB388" s="249"/>
      <c r="LDC388" s="249"/>
      <c r="LDD388" s="249"/>
      <c r="LDE388" s="249"/>
      <c r="LDF388" s="249"/>
      <c r="LDG388" s="249"/>
      <c r="LDH388" s="249"/>
      <c r="LDI388" s="249"/>
      <c r="LDJ388" s="249"/>
      <c r="LDK388" s="249"/>
      <c r="LDL388" s="249"/>
      <c r="LDM388" s="249"/>
      <c r="LDN388" s="249"/>
      <c r="LDO388" s="249"/>
      <c r="LDP388" s="249"/>
      <c r="LDQ388" s="249"/>
      <c r="LDR388" s="249"/>
      <c r="LDS388" s="249"/>
      <c r="LDT388" s="249"/>
      <c r="LDU388" s="249"/>
      <c r="LDV388" s="249"/>
      <c r="LDW388" s="249"/>
      <c r="LDX388" s="249"/>
      <c r="LDY388" s="249"/>
      <c r="LDZ388" s="249"/>
      <c r="LEA388" s="249"/>
      <c r="LEB388" s="249"/>
      <c r="LEC388" s="249"/>
      <c r="LED388" s="249"/>
      <c r="LEE388" s="249"/>
      <c r="LEF388" s="249"/>
      <c r="LEG388" s="249"/>
      <c r="LEH388" s="249"/>
      <c r="LEI388" s="249"/>
      <c r="LEJ388" s="249"/>
      <c r="LEK388" s="249"/>
      <c r="LEL388" s="249"/>
      <c r="LEM388" s="249"/>
      <c r="LEN388" s="249"/>
      <c r="LEO388" s="249"/>
      <c r="LEP388" s="249"/>
      <c r="LEQ388" s="249"/>
      <c r="LER388" s="249"/>
      <c r="LES388" s="249"/>
      <c r="LET388" s="249"/>
      <c r="LEU388" s="249"/>
      <c r="LEV388" s="249"/>
      <c r="LEW388" s="249"/>
      <c r="LEX388" s="249"/>
      <c r="LEY388" s="249"/>
      <c r="LEZ388" s="249"/>
      <c r="LFA388" s="249"/>
      <c r="LFB388" s="249"/>
      <c r="LFC388" s="249"/>
      <c r="LFD388" s="249"/>
      <c r="LFE388" s="249"/>
      <c r="LFF388" s="249"/>
      <c r="LFG388" s="249"/>
      <c r="LFH388" s="249"/>
      <c r="LFI388" s="249"/>
      <c r="LFJ388" s="249"/>
      <c r="LFK388" s="249"/>
      <c r="LFL388" s="249"/>
      <c r="LFM388" s="249"/>
      <c r="LFN388" s="249"/>
      <c r="LFO388" s="249"/>
      <c r="LFP388" s="249"/>
      <c r="LFQ388" s="249"/>
      <c r="LFR388" s="249"/>
      <c r="LFS388" s="249"/>
      <c r="LFT388" s="249"/>
      <c r="LFU388" s="249"/>
      <c r="LFV388" s="249"/>
      <c r="LFW388" s="249"/>
      <c r="LFX388" s="249"/>
      <c r="LFY388" s="249"/>
      <c r="LFZ388" s="249"/>
      <c r="LGA388" s="249"/>
      <c r="LGB388" s="249"/>
      <c r="LGC388" s="249"/>
      <c r="LGD388" s="249"/>
      <c r="LGE388" s="249"/>
      <c r="LGF388" s="249"/>
      <c r="LGG388" s="249"/>
      <c r="LGH388" s="249"/>
      <c r="LGI388" s="249"/>
      <c r="LGJ388" s="249"/>
      <c r="LGK388" s="249"/>
      <c r="LGL388" s="249"/>
      <c r="LGM388" s="249"/>
      <c r="LGN388" s="249"/>
      <c r="LGO388" s="249"/>
      <c r="LGP388" s="249"/>
      <c r="LGQ388" s="249"/>
      <c r="LGR388" s="249"/>
      <c r="LGS388" s="249"/>
      <c r="LGT388" s="249"/>
      <c r="LGU388" s="249"/>
      <c r="LGV388" s="249"/>
      <c r="LGW388" s="249"/>
      <c r="LGX388" s="249"/>
      <c r="LGY388" s="249"/>
      <c r="LGZ388" s="249"/>
      <c r="LHA388" s="249"/>
      <c r="LHB388" s="249"/>
      <c r="LHC388" s="249"/>
      <c r="LHD388" s="249"/>
      <c r="LHE388" s="249"/>
      <c r="LHF388" s="249"/>
      <c r="LHG388" s="249"/>
      <c r="LHH388" s="249"/>
      <c r="LHI388" s="249"/>
      <c r="LHJ388" s="249"/>
      <c r="LHK388" s="249"/>
      <c r="LHL388" s="249"/>
      <c r="LHM388" s="249"/>
      <c r="LHN388" s="249"/>
      <c r="LHO388" s="249"/>
      <c r="LHP388" s="249"/>
      <c r="LHQ388" s="249"/>
      <c r="LHR388" s="249"/>
      <c r="LHS388" s="249"/>
      <c r="LHT388" s="249"/>
      <c r="LHU388" s="249"/>
      <c r="LHV388" s="249"/>
      <c r="LHW388" s="249"/>
      <c r="LHX388" s="249"/>
      <c r="LHY388" s="249"/>
      <c r="LHZ388" s="249"/>
      <c r="LIA388" s="249"/>
      <c r="LIB388" s="249"/>
      <c r="LIC388" s="249"/>
      <c r="LID388" s="249"/>
      <c r="LIE388" s="249"/>
      <c r="LIF388" s="249"/>
      <c r="LIG388" s="249"/>
      <c r="LIH388" s="249"/>
      <c r="LII388" s="249"/>
      <c r="LIJ388" s="249"/>
      <c r="LIK388" s="249"/>
      <c r="LIL388" s="249"/>
      <c r="LIM388" s="249"/>
      <c r="LIN388" s="249"/>
      <c r="LIO388" s="249"/>
      <c r="LIP388" s="249"/>
      <c r="LIQ388" s="249"/>
      <c r="LIR388" s="249"/>
      <c r="LIS388" s="249"/>
      <c r="LIT388" s="249"/>
      <c r="LIU388" s="249"/>
      <c r="LIV388" s="249"/>
      <c r="LIW388" s="249"/>
      <c r="LIX388" s="249"/>
      <c r="LIY388" s="249"/>
      <c r="LIZ388" s="249"/>
      <c r="LJA388" s="249"/>
      <c r="LJB388" s="249"/>
      <c r="LJC388" s="249"/>
      <c r="LJD388" s="249"/>
      <c r="LJE388" s="249"/>
      <c r="LJF388" s="249"/>
      <c r="LJG388" s="249"/>
      <c r="LJH388" s="249"/>
      <c r="LJI388" s="249"/>
      <c r="LJJ388" s="249"/>
      <c r="LJK388" s="249"/>
      <c r="LJL388" s="249"/>
      <c r="LJM388" s="249"/>
      <c r="LJN388" s="249"/>
      <c r="LJO388" s="249"/>
      <c r="LJP388" s="249"/>
      <c r="LJQ388" s="249"/>
      <c r="LJR388" s="249"/>
      <c r="LJS388" s="249"/>
      <c r="LJT388" s="249"/>
      <c r="LJU388" s="249"/>
      <c r="LJV388" s="249"/>
      <c r="LJW388" s="249"/>
      <c r="LJX388" s="249"/>
      <c r="LJY388" s="249"/>
      <c r="LJZ388" s="249"/>
      <c r="LKA388" s="249"/>
      <c r="LKB388" s="249"/>
      <c r="LKC388" s="249"/>
      <c r="LKD388" s="249"/>
      <c r="LKE388" s="249"/>
      <c r="LKF388" s="249"/>
      <c r="LKG388" s="249"/>
      <c r="LKH388" s="249"/>
      <c r="LKI388" s="249"/>
      <c r="LKJ388" s="249"/>
      <c r="LKK388" s="249"/>
      <c r="LKL388" s="249"/>
      <c r="LKM388" s="249"/>
      <c r="LKN388" s="249"/>
      <c r="LKO388" s="249"/>
      <c r="LKP388" s="249"/>
      <c r="LKQ388" s="249"/>
      <c r="LKR388" s="249"/>
      <c r="LKS388" s="249"/>
      <c r="LKT388" s="249"/>
      <c r="LKU388" s="249"/>
      <c r="LKV388" s="249"/>
      <c r="LKW388" s="249"/>
      <c r="LKX388" s="249"/>
      <c r="LKY388" s="249"/>
      <c r="LKZ388" s="249"/>
      <c r="LLA388" s="249"/>
      <c r="LLB388" s="249"/>
      <c r="LLC388" s="249"/>
      <c r="LLD388" s="249"/>
      <c r="LLE388" s="249"/>
      <c r="LLF388" s="249"/>
      <c r="LLG388" s="249"/>
      <c r="LLH388" s="249"/>
      <c r="LLI388" s="249"/>
      <c r="LLJ388" s="249"/>
      <c r="LLK388" s="249"/>
      <c r="LLL388" s="249"/>
      <c r="LLM388" s="249"/>
      <c r="LLN388" s="249"/>
      <c r="LLO388" s="249"/>
      <c r="LLP388" s="249"/>
      <c r="LLQ388" s="249"/>
      <c r="LLR388" s="249"/>
      <c r="LLS388" s="249"/>
      <c r="LLT388" s="249"/>
      <c r="LLU388" s="249"/>
      <c r="LLV388" s="249"/>
      <c r="LLW388" s="249"/>
      <c r="LLX388" s="249"/>
      <c r="LLY388" s="249"/>
      <c r="LLZ388" s="249"/>
      <c r="LMA388" s="249"/>
      <c r="LMB388" s="249"/>
      <c r="LMC388" s="249"/>
      <c r="LMD388" s="249"/>
      <c r="LME388" s="249"/>
      <c r="LMF388" s="249"/>
      <c r="LMG388" s="249"/>
      <c r="LMH388" s="249"/>
      <c r="LMI388" s="249"/>
      <c r="LMJ388" s="249"/>
      <c r="LMK388" s="249"/>
      <c r="LML388" s="249"/>
      <c r="LMM388" s="249"/>
      <c r="LMN388" s="249"/>
      <c r="LMO388" s="249"/>
      <c r="LMP388" s="249"/>
      <c r="LMQ388" s="249"/>
      <c r="LMR388" s="249"/>
      <c r="LMS388" s="249"/>
      <c r="LMT388" s="249"/>
      <c r="LMU388" s="249"/>
      <c r="LMV388" s="249"/>
      <c r="LMW388" s="249"/>
      <c r="LMX388" s="249"/>
      <c r="LMY388" s="249"/>
      <c r="LMZ388" s="249"/>
      <c r="LNA388" s="249"/>
      <c r="LNB388" s="249"/>
      <c r="LNC388" s="249"/>
      <c r="LND388" s="249"/>
      <c r="LNE388" s="249"/>
      <c r="LNF388" s="249"/>
      <c r="LNG388" s="249"/>
      <c r="LNH388" s="249"/>
      <c r="LNI388" s="249"/>
      <c r="LNJ388" s="249"/>
      <c r="LNK388" s="249"/>
      <c r="LNL388" s="249"/>
      <c r="LNM388" s="249"/>
      <c r="LNN388" s="249"/>
      <c r="LNO388" s="249"/>
      <c r="LNP388" s="249"/>
      <c r="LNQ388" s="249"/>
      <c r="LNR388" s="249"/>
      <c r="LNS388" s="249"/>
      <c r="LNT388" s="249"/>
      <c r="LNU388" s="249"/>
      <c r="LNV388" s="249"/>
      <c r="LNW388" s="249"/>
      <c r="LNX388" s="249"/>
      <c r="LNY388" s="249"/>
      <c r="LNZ388" s="249"/>
      <c r="LOA388" s="249"/>
      <c r="LOB388" s="249"/>
      <c r="LOC388" s="249"/>
      <c r="LOD388" s="249"/>
      <c r="LOE388" s="249"/>
      <c r="LOF388" s="249"/>
      <c r="LOG388" s="249"/>
      <c r="LOH388" s="249"/>
      <c r="LOI388" s="249"/>
      <c r="LOJ388" s="249"/>
      <c r="LOK388" s="249"/>
      <c r="LOL388" s="249"/>
      <c r="LOM388" s="249"/>
      <c r="LON388" s="249"/>
      <c r="LOO388" s="249"/>
      <c r="LOP388" s="249"/>
      <c r="LOQ388" s="249"/>
      <c r="LOR388" s="249"/>
      <c r="LOS388" s="249"/>
      <c r="LOT388" s="249"/>
      <c r="LOU388" s="249"/>
      <c r="LOV388" s="249"/>
      <c r="LOW388" s="249"/>
      <c r="LOX388" s="249"/>
      <c r="LOY388" s="249"/>
      <c r="LOZ388" s="249"/>
      <c r="LPA388" s="249"/>
      <c r="LPB388" s="249"/>
      <c r="LPC388" s="249"/>
      <c r="LPD388" s="249"/>
      <c r="LPE388" s="249"/>
      <c r="LPF388" s="249"/>
      <c r="LPG388" s="249"/>
      <c r="LPH388" s="249"/>
      <c r="LPI388" s="249"/>
      <c r="LPJ388" s="249"/>
      <c r="LPK388" s="249"/>
      <c r="LPL388" s="249"/>
      <c r="LPM388" s="249"/>
      <c r="LPN388" s="249"/>
      <c r="LPO388" s="249"/>
      <c r="LPP388" s="249"/>
      <c r="LPQ388" s="249"/>
      <c r="LPR388" s="249"/>
      <c r="LPS388" s="249"/>
      <c r="LPT388" s="249"/>
      <c r="LPU388" s="249"/>
      <c r="LPV388" s="249"/>
      <c r="LPW388" s="249"/>
      <c r="LPX388" s="249"/>
      <c r="LPY388" s="249"/>
      <c r="LPZ388" s="249"/>
      <c r="LQA388" s="249"/>
      <c r="LQB388" s="249"/>
      <c r="LQC388" s="249"/>
      <c r="LQD388" s="249"/>
      <c r="LQE388" s="249"/>
      <c r="LQF388" s="249"/>
      <c r="LQG388" s="249"/>
      <c r="LQH388" s="249"/>
      <c r="LQI388" s="249"/>
      <c r="LQJ388" s="249"/>
      <c r="LQK388" s="249"/>
      <c r="LQL388" s="249"/>
      <c r="LQM388" s="249"/>
      <c r="LQN388" s="249"/>
      <c r="LQO388" s="249"/>
      <c r="LQP388" s="249"/>
      <c r="LQQ388" s="249"/>
      <c r="LQR388" s="249"/>
      <c r="LQS388" s="249"/>
      <c r="LQT388" s="249"/>
      <c r="LQU388" s="249"/>
      <c r="LQV388" s="249"/>
      <c r="LQW388" s="249"/>
      <c r="LQX388" s="249"/>
      <c r="LQY388" s="249"/>
      <c r="LQZ388" s="249"/>
      <c r="LRA388" s="249"/>
      <c r="LRB388" s="249"/>
      <c r="LRC388" s="249"/>
      <c r="LRD388" s="249"/>
      <c r="LRE388" s="249"/>
      <c r="LRF388" s="249"/>
      <c r="LRG388" s="249"/>
      <c r="LRH388" s="249"/>
      <c r="LRI388" s="249"/>
      <c r="LRJ388" s="249"/>
      <c r="LRK388" s="249"/>
      <c r="LRL388" s="249"/>
      <c r="LRM388" s="249"/>
      <c r="LRN388" s="249"/>
      <c r="LRO388" s="249"/>
      <c r="LRP388" s="249"/>
      <c r="LRQ388" s="249"/>
      <c r="LRR388" s="249"/>
      <c r="LRS388" s="249"/>
      <c r="LRT388" s="249"/>
      <c r="LRU388" s="249"/>
      <c r="LRV388" s="249"/>
      <c r="LRW388" s="249"/>
      <c r="LRX388" s="249"/>
      <c r="LRY388" s="249"/>
      <c r="LRZ388" s="249"/>
      <c r="LSA388" s="249"/>
      <c r="LSB388" s="249"/>
      <c r="LSC388" s="249"/>
      <c r="LSD388" s="249"/>
      <c r="LSE388" s="249"/>
      <c r="LSF388" s="249"/>
      <c r="LSG388" s="249"/>
      <c r="LSH388" s="249"/>
      <c r="LSI388" s="249"/>
      <c r="LSJ388" s="249"/>
      <c r="LSK388" s="249"/>
      <c r="LSL388" s="249"/>
      <c r="LSM388" s="249"/>
      <c r="LSN388" s="249"/>
      <c r="LSO388" s="249"/>
      <c r="LSP388" s="249"/>
      <c r="LSQ388" s="249"/>
      <c r="LSR388" s="249"/>
      <c r="LSS388" s="249"/>
      <c r="LST388" s="249"/>
      <c r="LSU388" s="249"/>
      <c r="LSV388" s="249"/>
      <c r="LSW388" s="249"/>
      <c r="LSX388" s="249"/>
      <c r="LSY388" s="249"/>
      <c r="LSZ388" s="249"/>
      <c r="LTA388" s="249"/>
      <c r="LTB388" s="249"/>
      <c r="LTC388" s="249"/>
      <c r="LTD388" s="249"/>
      <c r="LTE388" s="249"/>
      <c r="LTF388" s="249"/>
      <c r="LTG388" s="249"/>
      <c r="LTH388" s="249"/>
      <c r="LTI388" s="249"/>
      <c r="LTJ388" s="249"/>
      <c r="LTK388" s="249"/>
      <c r="LTL388" s="249"/>
      <c r="LTM388" s="249"/>
      <c r="LTN388" s="249"/>
      <c r="LTO388" s="249"/>
      <c r="LTP388" s="249"/>
      <c r="LTQ388" s="249"/>
      <c r="LTR388" s="249"/>
      <c r="LTS388" s="249"/>
      <c r="LTT388" s="249"/>
      <c r="LTU388" s="249"/>
      <c r="LTV388" s="249"/>
      <c r="LTW388" s="249"/>
      <c r="LTX388" s="249"/>
      <c r="LTY388" s="249"/>
      <c r="LTZ388" s="249"/>
      <c r="LUA388" s="249"/>
      <c r="LUB388" s="249"/>
      <c r="LUC388" s="249"/>
      <c r="LUD388" s="249"/>
      <c r="LUE388" s="249"/>
      <c r="LUF388" s="249"/>
      <c r="LUG388" s="249"/>
      <c r="LUH388" s="249"/>
      <c r="LUI388" s="249"/>
      <c r="LUJ388" s="249"/>
      <c r="LUK388" s="249"/>
      <c r="LUL388" s="249"/>
      <c r="LUM388" s="249"/>
      <c r="LUN388" s="249"/>
      <c r="LUO388" s="249"/>
      <c r="LUP388" s="249"/>
      <c r="LUQ388" s="249"/>
      <c r="LUR388" s="249"/>
      <c r="LUS388" s="249"/>
      <c r="LUT388" s="249"/>
      <c r="LUU388" s="249"/>
      <c r="LUV388" s="249"/>
      <c r="LUW388" s="249"/>
      <c r="LUX388" s="249"/>
      <c r="LUY388" s="249"/>
      <c r="LUZ388" s="249"/>
      <c r="LVA388" s="249"/>
      <c r="LVB388" s="249"/>
      <c r="LVC388" s="249"/>
      <c r="LVD388" s="249"/>
      <c r="LVE388" s="249"/>
      <c r="LVF388" s="249"/>
      <c r="LVG388" s="249"/>
      <c r="LVH388" s="249"/>
      <c r="LVI388" s="249"/>
      <c r="LVJ388" s="249"/>
      <c r="LVK388" s="249"/>
      <c r="LVL388" s="249"/>
      <c r="LVM388" s="249"/>
      <c r="LVN388" s="249"/>
      <c r="LVO388" s="249"/>
      <c r="LVP388" s="249"/>
      <c r="LVQ388" s="249"/>
      <c r="LVR388" s="249"/>
      <c r="LVS388" s="249"/>
      <c r="LVT388" s="249"/>
      <c r="LVU388" s="249"/>
      <c r="LVV388" s="249"/>
      <c r="LVW388" s="249"/>
      <c r="LVX388" s="249"/>
      <c r="LVY388" s="249"/>
      <c r="LVZ388" s="249"/>
      <c r="LWA388" s="249"/>
      <c r="LWB388" s="249"/>
      <c r="LWC388" s="249"/>
      <c r="LWD388" s="249"/>
      <c r="LWE388" s="249"/>
      <c r="LWF388" s="249"/>
      <c r="LWG388" s="249"/>
      <c r="LWH388" s="249"/>
      <c r="LWI388" s="249"/>
      <c r="LWJ388" s="249"/>
      <c r="LWK388" s="249"/>
      <c r="LWL388" s="249"/>
      <c r="LWM388" s="249"/>
      <c r="LWN388" s="249"/>
      <c r="LWO388" s="249"/>
      <c r="LWP388" s="249"/>
      <c r="LWQ388" s="249"/>
      <c r="LWR388" s="249"/>
      <c r="LWS388" s="249"/>
      <c r="LWT388" s="249"/>
      <c r="LWU388" s="249"/>
      <c r="LWV388" s="249"/>
      <c r="LWW388" s="249"/>
      <c r="LWX388" s="249"/>
      <c r="LWY388" s="249"/>
      <c r="LWZ388" s="249"/>
      <c r="LXA388" s="249"/>
      <c r="LXB388" s="249"/>
      <c r="LXC388" s="249"/>
      <c r="LXD388" s="249"/>
      <c r="LXE388" s="249"/>
      <c r="LXF388" s="249"/>
      <c r="LXG388" s="249"/>
      <c r="LXH388" s="249"/>
      <c r="LXI388" s="249"/>
      <c r="LXJ388" s="249"/>
      <c r="LXK388" s="249"/>
      <c r="LXL388" s="249"/>
      <c r="LXM388" s="249"/>
      <c r="LXN388" s="249"/>
      <c r="LXO388" s="249"/>
      <c r="LXP388" s="249"/>
      <c r="LXQ388" s="249"/>
      <c r="LXR388" s="249"/>
      <c r="LXS388" s="249"/>
      <c r="LXT388" s="249"/>
      <c r="LXU388" s="249"/>
      <c r="LXV388" s="249"/>
      <c r="LXW388" s="249"/>
      <c r="LXX388" s="249"/>
      <c r="LXY388" s="249"/>
      <c r="LXZ388" s="249"/>
      <c r="LYA388" s="249"/>
      <c r="LYB388" s="249"/>
      <c r="LYC388" s="249"/>
      <c r="LYD388" s="249"/>
      <c r="LYE388" s="249"/>
      <c r="LYF388" s="249"/>
      <c r="LYG388" s="249"/>
      <c r="LYH388" s="249"/>
      <c r="LYI388" s="249"/>
      <c r="LYJ388" s="249"/>
      <c r="LYK388" s="249"/>
      <c r="LYL388" s="249"/>
      <c r="LYM388" s="249"/>
      <c r="LYN388" s="249"/>
      <c r="LYO388" s="249"/>
      <c r="LYP388" s="249"/>
      <c r="LYQ388" s="249"/>
      <c r="LYR388" s="249"/>
      <c r="LYS388" s="249"/>
      <c r="LYT388" s="249"/>
      <c r="LYU388" s="249"/>
      <c r="LYV388" s="249"/>
      <c r="LYW388" s="249"/>
      <c r="LYX388" s="249"/>
      <c r="LYY388" s="249"/>
      <c r="LYZ388" s="249"/>
      <c r="LZA388" s="249"/>
      <c r="LZB388" s="249"/>
      <c r="LZC388" s="249"/>
      <c r="LZD388" s="249"/>
      <c r="LZE388" s="249"/>
      <c r="LZF388" s="249"/>
      <c r="LZG388" s="249"/>
      <c r="LZH388" s="249"/>
      <c r="LZI388" s="249"/>
      <c r="LZJ388" s="249"/>
      <c r="LZK388" s="249"/>
      <c r="LZL388" s="249"/>
      <c r="LZM388" s="249"/>
      <c r="LZN388" s="249"/>
      <c r="LZO388" s="249"/>
      <c r="LZP388" s="249"/>
      <c r="LZQ388" s="249"/>
      <c r="LZR388" s="249"/>
      <c r="LZS388" s="249"/>
      <c r="LZT388" s="249"/>
      <c r="LZU388" s="249"/>
      <c r="LZV388" s="249"/>
      <c r="LZW388" s="249"/>
      <c r="LZX388" s="249"/>
      <c r="LZY388" s="249"/>
      <c r="LZZ388" s="249"/>
      <c r="MAA388" s="249"/>
      <c r="MAB388" s="249"/>
      <c r="MAC388" s="249"/>
      <c r="MAD388" s="249"/>
      <c r="MAE388" s="249"/>
      <c r="MAF388" s="249"/>
      <c r="MAG388" s="249"/>
      <c r="MAH388" s="249"/>
      <c r="MAI388" s="249"/>
      <c r="MAJ388" s="249"/>
      <c r="MAK388" s="249"/>
      <c r="MAL388" s="249"/>
      <c r="MAM388" s="249"/>
      <c r="MAN388" s="249"/>
      <c r="MAO388" s="249"/>
      <c r="MAP388" s="249"/>
      <c r="MAQ388" s="249"/>
      <c r="MAR388" s="249"/>
      <c r="MAS388" s="249"/>
      <c r="MAT388" s="249"/>
      <c r="MAU388" s="249"/>
      <c r="MAV388" s="249"/>
      <c r="MAW388" s="249"/>
      <c r="MAX388" s="249"/>
      <c r="MAY388" s="249"/>
      <c r="MAZ388" s="249"/>
      <c r="MBA388" s="249"/>
      <c r="MBB388" s="249"/>
      <c r="MBC388" s="249"/>
      <c r="MBD388" s="249"/>
      <c r="MBE388" s="249"/>
      <c r="MBF388" s="249"/>
      <c r="MBG388" s="249"/>
      <c r="MBH388" s="249"/>
      <c r="MBI388" s="249"/>
      <c r="MBJ388" s="249"/>
      <c r="MBK388" s="249"/>
      <c r="MBL388" s="249"/>
      <c r="MBM388" s="249"/>
      <c r="MBN388" s="249"/>
      <c r="MBO388" s="249"/>
      <c r="MBP388" s="249"/>
      <c r="MBQ388" s="249"/>
      <c r="MBR388" s="249"/>
      <c r="MBS388" s="249"/>
      <c r="MBT388" s="249"/>
      <c r="MBU388" s="249"/>
      <c r="MBV388" s="249"/>
      <c r="MBW388" s="249"/>
      <c r="MBX388" s="249"/>
      <c r="MBY388" s="249"/>
      <c r="MBZ388" s="249"/>
      <c r="MCA388" s="249"/>
      <c r="MCB388" s="249"/>
      <c r="MCC388" s="249"/>
      <c r="MCD388" s="249"/>
      <c r="MCE388" s="249"/>
      <c r="MCF388" s="249"/>
      <c r="MCG388" s="249"/>
      <c r="MCH388" s="249"/>
      <c r="MCI388" s="249"/>
      <c r="MCJ388" s="249"/>
      <c r="MCK388" s="249"/>
      <c r="MCL388" s="249"/>
      <c r="MCM388" s="249"/>
      <c r="MCN388" s="249"/>
      <c r="MCO388" s="249"/>
      <c r="MCP388" s="249"/>
      <c r="MCQ388" s="249"/>
      <c r="MCR388" s="249"/>
      <c r="MCS388" s="249"/>
      <c r="MCT388" s="249"/>
      <c r="MCU388" s="249"/>
      <c r="MCV388" s="249"/>
      <c r="MCW388" s="249"/>
      <c r="MCX388" s="249"/>
      <c r="MCY388" s="249"/>
      <c r="MCZ388" s="249"/>
      <c r="MDA388" s="249"/>
      <c r="MDB388" s="249"/>
      <c r="MDC388" s="249"/>
      <c r="MDD388" s="249"/>
      <c r="MDE388" s="249"/>
      <c r="MDF388" s="249"/>
      <c r="MDG388" s="249"/>
      <c r="MDH388" s="249"/>
      <c r="MDI388" s="249"/>
      <c r="MDJ388" s="249"/>
      <c r="MDK388" s="249"/>
      <c r="MDL388" s="249"/>
      <c r="MDM388" s="249"/>
      <c r="MDN388" s="249"/>
      <c r="MDO388" s="249"/>
      <c r="MDP388" s="249"/>
      <c r="MDQ388" s="249"/>
      <c r="MDR388" s="249"/>
      <c r="MDS388" s="249"/>
      <c r="MDT388" s="249"/>
      <c r="MDU388" s="249"/>
      <c r="MDV388" s="249"/>
      <c r="MDW388" s="249"/>
      <c r="MDX388" s="249"/>
      <c r="MDY388" s="249"/>
      <c r="MDZ388" s="249"/>
      <c r="MEA388" s="249"/>
      <c r="MEB388" s="249"/>
      <c r="MEC388" s="249"/>
      <c r="MED388" s="249"/>
      <c r="MEE388" s="249"/>
      <c r="MEF388" s="249"/>
      <c r="MEG388" s="249"/>
      <c r="MEH388" s="249"/>
      <c r="MEI388" s="249"/>
      <c r="MEJ388" s="249"/>
      <c r="MEK388" s="249"/>
      <c r="MEL388" s="249"/>
      <c r="MEM388" s="249"/>
      <c r="MEN388" s="249"/>
      <c r="MEO388" s="249"/>
      <c r="MEP388" s="249"/>
      <c r="MEQ388" s="249"/>
      <c r="MER388" s="249"/>
      <c r="MES388" s="249"/>
      <c r="MET388" s="249"/>
      <c r="MEU388" s="249"/>
      <c r="MEV388" s="249"/>
      <c r="MEW388" s="249"/>
      <c r="MEX388" s="249"/>
      <c r="MEY388" s="249"/>
      <c r="MEZ388" s="249"/>
      <c r="MFA388" s="249"/>
      <c r="MFB388" s="249"/>
      <c r="MFC388" s="249"/>
      <c r="MFD388" s="249"/>
      <c r="MFE388" s="249"/>
      <c r="MFF388" s="249"/>
      <c r="MFG388" s="249"/>
      <c r="MFH388" s="249"/>
      <c r="MFI388" s="249"/>
      <c r="MFJ388" s="249"/>
      <c r="MFK388" s="249"/>
      <c r="MFL388" s="249"/>
      <c r="MFM388" s="249"/>
      <c r="MFN388" s="249"/>
      <c r="MFO388" s="249"/>
      <c r="MFP388" s="249"/>
      <c r="MFQ388" s="249"/>
      <c r="MFR388" s="249"/>
      <c r="MFS388" s="249"/>
      <c r="MFT388" s="249"/>
      <c r="MFU388" s="249"/>
      <c r="MFV388" s="249"/>
      <c r="MFW388" s="249"/>
      <c r="MFX388" s="249"/>
      <c r="MFY388" s="249"/>
      <c r="MFZ388" s="249"/>
      <c r="MGA388" s="249"/>
      <c r="MGB388" s="249"/>
      <c r="MGC388" s="249"/>
      <c r="MGD388" s="249"/>
      <c r="MGE388" s="249"/>
      <c r="MGF388" s="249"/>
      <c r="MGG388" s="249"/>
      <c r="MGH388" s="249"/>
      <c r="MGI388" s="249"/>
      <c r="MGJ388" s="249"/>
      <c r="MGK388" s="249"/>
      <c r="MGL388" s="249"/>
      <c r="MGM388" s="249"/>
      <c r="MGN388" s="249"/>
      <c r="MGO388" s="249"/>
      <c r="MGP388" s="249"/>
      <c r="MGQ388" s="249"/>
      <c r="MGR388" s="249"/>
      <c r="MGS388" s="249"/>
      <c r="MGT388" s="249"/>
      <c r="MGU388" s="249"/>
      <c r="MGV388" s="249"/>
      <c r="MGW388" s="249"/>
      <c r="MGX388" s="249"/>
      <c r="MGY388" s="249"/>
      <c r="MGZ388" s="249"/>
      <c r="MHA388" s="249"/>
      <c r="MHB388" s="249"/>
      <c r="MHC388" s="249"/>
      <c r="MHD388" s="249"/>
      <c r="MHE388" s="249"/>
      <c r="MHF388" s="249"/>
      <c r="MHG388" s="249"/>
      <c r="MHH388" s="249"/>
      <c r="MHI388" s="249"/>
      <c r="MHJ388" s="249"/>
      <c r="MHK388" s="249"/>
      <c r="MHL388" s="249"/>
      <c r="MHM388" s="249"/>
      <c r="MHN388" s="249"/>
      <c r="MHO388" s="249"/>
      <c r="MHP388" s="249"/>
      <c r="MHQ388" s="249"/>
      <c r="MHR388" s="249"/>
      <c r="MHS388" s="249"/>
      <c r="MHT388" s="249"/>
      <c r="MHU388" s="249"/>
      <c r="MHV388" s="249"/>
      <c r="MHW388" s="249"/>
      <c r="MHX388" s="249"/>
      <c r="MHY388" s="249"/>
      <c r="MHZ388" s="249"/>
      <c r="MIA388" s="249"/>
      <c r="MIB388" s="249"/>
      <c r="MIC388" s="249"/>
      <c r="MID388" s="249"/>
      <c r="MIE388" s="249"/>
      <c r="MIF388" s="249"/>
      <c r="MIG388" s="249"/>
      <c r="MIH388" s="249"/>
      <c r="MII388" s="249"/>
      <c r="MIJ388" s="249"/>
      <c r="MIK388" s="249"/>
      <c r="MIL388" s="249"/>
      <c r="MIM388" s="249"/>
      <c r="MIN388" s="249"/>
      <c r="MIO388" s="249"/>
      <c r="MIP388" s="249"/>
      <c r="MIQ388" s="249"/>
      <c r="MIR388" s="249"/>
      <c r="MIS388" s="249"/>
      <c r="MIT388" s="249"/>
      <c r="MIU388" s="249"/>
      <c r="MIV388" s="249"/>
      <c r="MIW388" s="249"/>
      <c r="MIX388" s="249"/>
      <c r="MIY388" s="249"/>
      <c r="MIZ388" s="249"/>
      <c r="MJA388" s="249"/>
      <c r="MJB388" s="249"/>
      <c r="MJC388" s="249"/>
      <c r="MJD388" s="249"/>
      <c r="MJE388" s="249"/>
      <c r="MJF388" s="249"/>
      <c r="MJG388" s="249"/>
      <c r="MJH388" s="249"/>
      <c r="MJI388" s="249"/>
      <c r="MJJ388" s="249"/>
      <c r="MJK388" s="249"/>
      <c r="MJL388" s="249"/>
      <c r="MJM388" s="249"/>
      <c r="MJN388" s="249"/>
      <c r="MJO388" s="249"/>
      <c r="MJP388" s="249"/>
      <c r="MJQ388" s="249"/>
      <c r="MJR388" s="249"/>
      <c r="MJS388" s="249"/>
      <c r="MJT388" s="249"/>
      <c r="MJU388" s="249"/>
      <c r="MJV388" s="249"/>
      <c r="MJW388" s="249"/>
      <c r="MJX388" s="249"/>
      <c r="MJY388" s="249"/>
      <c r="MJZ388" s="249"/>
      <c r="MKA388" s="249"/>
      <c r="MKB388" s="249"/>
      <c r="MKC388" s="249"/>
      <c r="MKD388" s="249"/>
      <c r="MKE388" s="249"/>
      <c r="MKF388" s="249"/>
      <c r="MKG388" s="249"/>
      <c r="MKH388" s="249"/>
      <c r="MKI388" s="249"/>
      <c r="MKJ388" s="249"/>
      <c r="MKK388" s="249"/>
      <c r="MKL388" s="249"/>
      <c r="MKM388" s="249"/>
      <c r="MKN388" s="249"/>
      <c r="MKO388" s="249"/>
      <c r="MKP388" s="249"/>
      <c r="MKQ388" s="249"/>
      <c r="MKR388" s="249"/>
      <c r="MKS388" s="249"/>
      <c r="MKT388" s="249"/>
      <c r="MKU388" s="249"/>
      <c r="MKV388" s="249"/>
      <c r="MKW388" s="249"/>
      <c r="MKX388" s="249"/>
      <c r="MKY388" s="249"/>
      <c r="MKZ388" s="249"/>
      <c r="MLA388" s="249"/>
      <c r="MLB388" s="249"/>
      <c r="MLC388" s="249"/>
      <c r="MLD388" s="249"/>
      <c r="MLE388" s="249"/>
      <c r="MLF388" s="249"/>
      <c r="MLG388" s="249"/>
      <c r="MLH388" s="249"/>
      <c r="MLI388" s="249"/>
      <c r="MLJ388" s="249"/>
      <c r="MLK388" s="249"/>
      <c r="MLL388" s="249"/>
      <c r="MLM388" s="249"/>
      <c r="MLN388" s="249"/>
      <c r="MLO388" s="249"/>
      <c r="MLP388" s="249"/>
      <c r="MLQ388" s="249"/>
      <c r="MLR388" s="249"/>
      <c r="MLS388" s="249"/>
      <c r="MLT388" s="249"/>
      <c r="MLU388" s="249"/>
      <c r="MLV388" s="249"/>
      <c r="MLW388" s="249"/>
      <c r="MLX388" s="249"/>
      <c r="MLY388" s="249"/>
      <c r="MLZ388" s="249"/>
      <c r="MMA388" s="249"/>
      <c r="MMB388" s="249"/>
      <c r="MMC388" s="249"/>
      <c r="MMD388" s="249"/>
      <c r="MME388" s="249"/>
      <c r="MMF388" s="249"/>
      <c r="MMG388" s="249"/>
      <c r="MMH388" s="249"/>
      <c r="MMI388" s="249"/>
      <c r="MMJ388" s="249"/>
      <c r="MMK388" s="249"/>
      <c r="MML388" s="249"/>
      <c r="MMM388" s="249"/>
      <c r="MMN388" s="249"/>
      <c r="MMO388" s="249"/>
      <c r="MMP388" s="249"/>
      <c r="MMQ388" s="249"/>
      <c r="MMR388" s="249"/>
      <c r="MMS388" s="249"/>
      <c r="MMT388" s="249"/>
      <c r="MMU388" s="249"/>
      <c r="MMV388" s="249"/>
      <c r="MMW388" s="249"/>
      <c r="MMX388" s="249"/>
      <c r="MMY388" s="249"/>
      <c r="MMZ388" s="249"/>
      <c r="MNA388" s="249"/>
      <c r="MNB388" s="249"/>
      <c r="MNC388" s="249"/>
      <c r="MND388" s="249"/>
      <c r="MNE388" s="249"/>
      <c r="MNF388" s="249"/>
      <c r="MNG388" s="249"/>
      <c r="MNH388" s="249"/>
      <c r="MNI388" s="249"/>
      <c r="MNJ388" s="249"/>
      <c r="MNK388" s="249"/>
      <c r="MNL388" s="249"/>
      <c r="MNM388" s="249"/>
      <c r="MNN388" s="249"/>
      <c r="MNO388" s="249"/>
      <c r="MNP388" s="249"/>
      <c r="MNQ388" s="249"/>
      <c r="MNR388" s="249"/>
      <c r="MNS388" s="249"/>
      <c r="MNT388" s="249"/>
      <c r="MNU388" s="249"/>
      <c r="MNV388" s="249"/>
      <c r="MNW388" s="249"/>
      <c r="MNX388" s="249"/>
      <c r="MNY388" s="249"/>
      <c r="MNZ388" s="249"/>
      <c r="MOA388" s="249"/>
      <c r="MOB388" s="249"/>
      <c r="MOC388" s="249"/>
      <c r="MOD388" s="249"/>
      <c r="MOE388" s="249"/>
      <c r="MOF388" s="249"/>
      <c r="MOG388" s="249"/>
      <c r="MOH388" s="249"/>
      <c r="MOI388" s="249"/>
      <c r="MOJ388" s="249"/>
      <c r="MOK388" s="249"/>
      <c r="MOL388" s="249"/>
      <c r="MOM388" s="249"/>
      <c r="MON388" s="249"/>
      <c r="MOO388" s="249"/>
      <c r="MOP388" s="249"/>
      <c r="MOQ388" s="249"/>
      <c r="MOR388" s="249"/>
      <c r="MOS388" s="249"/>
      <c r="MOT388" s="249"/>
      <c r="MOU388" s="249"/>
      <c r="MOV388" s="249"/>
      <c r="MOW388" s="249"/>
      <c r="MOX388" s="249"/>
      <c r="MOY388" s="249"/>
      <c r="MOZ388" s="249"/>
      <c r="MPA388" s="249"/>
      <c r="MPB388" s="249"/>
      <c r="MPC388" s="249"/>
      <c r="MPD388" s="249"/>
      <c r="MPE388" s="249"/>
      <c r="MPF388" s="249"/>
      <c r="MPG388" s="249"/>
      <c r="MPH388" s="249"/>
      <c r="MPI388" s="249"/>
      <c r="MPJ388" s="249"/>
      <c r="MPK388" s="249"/>
      <c r="MPL388" s="249"/>
      <c r="MPM388" s="249"/>
      <c r="MPN388" s="249"/>
      <c r="MPO388" s="249"/>
      <c r="MPP388" s="249"/>
      <c r="MPQ388" s="249"/>
      <c r="MPR388" s="249"/>
      <c r="MPS388" s="249"/>
      <c r="MPT388" s="249"/>
      <c r="MPU388" s="249"/>
      <c r="MPV388" s="249"/>
      <c r="MPW388" s="249"/>
      <c r="MPX388" s="249"/>
      <c r="MPY388" s="249"/>
      <c r="MPZ388" s="249"/>
      <c r="MQA388" s="249"/>
      <c r="MQB388" s="249"/>
      <c r="MQC388" s="249"/>
      <c r="MQD388" s="249"/>
      <c r="MQE388" s="249"/>
      <c r="MQF388" s="249"/>
      <c r="MQG388" s="249"/>
      <c r="MQH388" s="249"/>
      <c r="MQI388" s="249"/>
      <c r="MQJ388" s="249"/>
      <c r="MQK388" s="249"/>
      <c r="MQL388" s="249"/>
      <c r="MQM388" s="249"/>
      <c r="MQN388" s="249"/>
      <c r="MQO388" s="249"/>
      <c r="MQP388" s="249"/>
      <c r="MQQ388" s="249"/>
      <c r="MQR388" s="249"/>
      <c r="MQS388" s="249"/>
      <c r="MQT388" s="249"/>
      <c r="MQU388" s="249"/>
      <c r="MQV388" s="249"/>
      <c r="MQW388" s="249"/>
      <c r="MQX388" s="249"/>
      <c r="MQY388" s="249"/>
      <c r="MQZ388" s="249"/>
      <c r="MRA388" s="249"/>
      <c r="MRB388" s="249"/>
      <c r="MRC388" s="249"/>
      <c r="MRD388" s="249"/>
      <c r="MRE388" s="249"/>
      <c r="MRF388" s="249"/>
      <c r="MRG388" s="249"/>
      <c r="MRH388" s="249"/>
      <c r="MRI388" s="249"/>
      <c r="MRJ388" s="249"/>
      <c r="MRK388" s="249"/>
      <c r="MRL388" s="249"/>
      <c r="MRM388" s="249"/>
      <c r="MRN388" s="249"/>
      <c r="MRO388" s="249"/>
      <c r="MRP388" s="249"/>
      <c r="MRQ388" s="249"/>
      <c r="MRR388" s="249"/>
      <c r="MRS388" s="249"/>
      <c r="MRT388" s="249"/>
      <c r="MRU388" s="249"/>
      <c r="MRV388" s="249"/>
      <c r="MRW388" s="249"/>
      <c r="MRX388" s="249"/>
      <c r="MRY388" s="249"/>
      <c r="MRZ388" s="249"/>
      <c r="MSA388" s="249"/>
      <c r="MSB388" s="249"/>
      <c r="MSC388" s="249"/>
      <c r="MSD388" s="249"/>
      <c r="MSE388" s="249"/>
      <c r="MSF388" s="249"/>
      <c r="MSG388" s="249"/>
      <c r="MSH388" s="249"/>
      <c r="MSI388" s="249"/>
      <c r="MSJ388" s="249"/>
      <c r="MSK388" s="249"/>
      <c r="MSL388" s="249"/>
      <c r="MSM388" s="249"/>
      <c r="MSN388" s="249"/>
      <c r="MSO388" s="249"/>
      <c r="MSP388" s="249"/>
      <c r="MSQ388" s="249"/>
      <c r="MSR388" s="249"/>
      <c r="MSS388" s="249"/>
      <c r="MST388" s="249"/>
      <c r="MSU388" s="249"/>
      <c r="MSV388" s="249"/>
      <c r="MSW388" s="249"/>
      <c r="MSX388" s="249"/>
      <c r="MSY388" s="249"/>
      <c r="MSZ388" s="249"/>
      <c r="MTA388" s="249"/>
      <c r="MTB388" s="249"/>
      <c r="MTC388" s="249"/>
      <c r="MTD388" s="249"/>
      <c r="MTE388" s="249"/>
      <c r="MTF388" s="249"/>
      <c r="MTG388" s="249"/>
      <c r="MTH388" s="249"/>
      <c r="MTI388" s="249"/>
      <c r="MTJ388" s="249"/>
      <c r="MTK388" s="249"/>
      <c r="MTL388" s="249"/>
      <c r="MTM388" s="249"/>
      <c r="MTN388" s="249"/>
      <c r="MTO388" s="249"/>
      <c r="MTP388" s="249"/>
      <c r="MTQ388" s="249"/>
      <c r="MTR388" s="249"/>
      <c r="MTS388" s="249"/>
      <c r="MTT388" s="249"/>
      <c r="MTU388" s="249"/>
      <c r="MTV388" s="249"/>
      <c r="MTW388" s="249"/>
      <c r="MTX388" s="249"/>
      <c r="MTY388" s="249"/>
      <c r="MTZ388" s="249"/>
      <c r="MUA388" s="249"/>
      <c r="MUB388" s="249"/>
      <c r="MUC388" s="249"/>
      <c r="MUD388" s="249"/>
      <c r="MUE388" s="249"/>
      <c r="MUF388" s="249"/>
      <c r="MUG388" s="249"/>
      <c r="MUH388" s="249"/>
      <c r="MUI388" s="249"/>
      <c r="MUJ388" s="249"/>
      <c r="MUK388" s="249"/>
      <c r="MUL388" s="249"/>
      <c r="MUM388" s="249"/>
      <c r="MUN388" s="249"/>
      <c r="MUO388" s="249"/>
      <c r="MUP388" s="249"/>
      <c r="MUQ388" s="249"/>
      <c r="MUR388" s="249"/>
      <c r="MUS388" s="249"/>
      <c r="MUT388" s="249"/>
      <c r="MUU388" s="249"/>
      <c r="MUV388" s="249"/>
      <c r="MUW388" s="249"/>
      <c r="MUX388" s="249"/>
      <c r="MUY388" s="249"/>
      <c r="MUZ388" s="249"/>
      <c r="MVA388" s="249"/>
      <c r="MVB388" s="249"/>
      <c r="MVC388" s="249"/>
      <c r="MVD388" s="249"/>
      <c r="MVE388" s="249"/>
      <c r="MVF388" s="249"/>
      <c r="MVG388" s="249"/>
      <c r="MVH388" s="249"/>
      <c r="MVI388" s="249"/>
      <c r="MVJ388" s="249"/>
      <c r="MVK388" s="249"/>
      <c r="MVL388" s="249"/>
      <c r="MVM388" s="249"/>
      <c r="MVN388" s="249"/>
      <c r="MVO388" s="249"/>
      <c r="MVP388" s="249"/>
      <c r="MVQ388" s="249"/>
      <c r="MVR388" s="249"/>
      <c r="MVS388" s="249"/>
      <c r="MVT388" s="249"/>
      <c r="MVU388" s="249"/>
      <c r="MVV388" s="249"/>
      <c r="MVW388" s="249"/>
      <c r="MVX388" s="249"/>
      <c r="MVY388" s="249"/>
      <c r="MVZ388" s="249"/>
      <c r="MWA388" s="249"/>
      <c r="MWB388" s="249"/>
      <c r="MWC388" s="249"/>
      <c r="MWD388" s="249"/>
      <c r="MWE388" s="249"/>
      <c r="MWF388" s="249"/>
      <c r="MWG388" s="249"/>
      <c r="MWH388" s="249"/>
      <c r="MWI388" s="249"/>
      <c r="MWJ388" s="249"/>
      <c r="MWK388" s="249"/>
      <c r="MWL388" s="249"/>
      <c r="MWM388" s="249"/>
      <c r="MWN388" s="249"/>
      <c r="MWO388" s="249"/>
      <c r="MWP388" s="249"/>
      <c r="MWQ388" s="249"/>
      <c r="MWR388" s="249"/>
      <c r="MWS388" s="249"/>
      <c r="MWT388" s="249"/>
      <c r="MWU388" s="249"/>
      <c r="MWV388" s="249"/>
      <c r="MWW388" s="249"/>
      <c r="MWX388" s="249"/>
      <c r="MWY388" s="249"/>
      <c r="MWZ388" s="249"/>
      <c r="MXA388" s="249"/>
      <c r="MXB388" s="249"/>
      <c r="MXC388" s="249"/>
      <c r="MXD388" s="249"/>
      <c r="MXE388" s="249"/>
      <c r="MXF388" s="249"/>
      <c r="MXG388" s="249"/>
      <c r="MXH388" s="249"/>
      <c r="MXI388" s="249"/>
      <c r="MXJ388" s="249"/>
      <c r="MXK388" s="249"/>
      <c r="MXL388" s="249"/>
      <c r="MXM388" s="249"/>
      <c r="MXN388" s="249"/>
      <c r="MXO388" s="249"/>
      <c r="MXP388" s="249"/>
      <c r="MXQ388" s="249"/>
      <c r="MXR388" s="249"/>
      <c r="MXS388" s="249"/>
      <c r="MXT388" s="249"/>
      <c r="MXU388" s="249"/>
      <c r="MXV388" s="249"/>
      <c r="MXW388" s="249"/>
      <c r="MXX388" s="249"/>
      <c r="MXY388" s="249"/>
      <c r="MXZ388" s="249"/>
      <c r="MYA388" s="249"/>
      <c r="MYB388" s="249"/>
      <c r="MYC388" s="249"/>
      <c r="MYD388" s="249"/>
      <c r="MYE388" s="249"/>
      <c r="MYF388" s="249"/>
      <c r="MYG388" s="249"/>
      <c r="MYH388" s="249"/>
      <c r="MYI388" s="249"/>
      <c r="MYJ388" s="249"/>
      <c r="MYK388" s="249"/>
      <c r="MYL388" s="249"/>
      <c r="MYM388" s="249"/>
      <c r="MYN388" s="249"/>
      <c r="MYO388" s="249"/>
      <c r="MYP388" s="249"/>
      <c r="MYQ388" s="249"/>
      <c r="MYR388" s="249"/>
      <c r="MYS388" s="249"/>
      <c r="MYT388" s="249"/>
      <c r="MYU388" s="249"/>
      <c r="MYV388" s="249"/>
      <c r="MYW388" s="249"/>
      <c r="MYX388" s="249"/>
      <c r="MYY388" s="249"/>
      <c r="MYZ388" s="249"/>
      <c r="MZA388" s="249"/>
      <c r="MZB388" s="249"/>
      <c r="MZC388" s="249"/>
      <c r="MZD388" s="249"/>
      <c r="MZE388" s="249"/>
      <c r="MZF388" s="249"/>
      <c r="MZG388" s="249"/>
      <c r="MZH388" s="249"/>
      <c r="MZI388" s="249"/>
      <c r="MZJ388" s="249"/>
      <c r="MZK388" s="249"/>
      <c r="MZL388" s="249"/>
      <c r="MZM388" s="249"/>
      <c r="MZN388" s="249"/>
      <c r="MZO388" s="249"/>
      <c r="MZP388" s="249"/>
      <c r="MZQ388" s="249"/>
      <c r="MZR388" s="249"/>
      <c r="MZS388" s="249"/>
      <c r="MZT388" s="249"/>
      <c r="MZU388" s="249"/>
      <c r="MZV388" s="249"/>
      <c r="MZW388" s="249"/>
      <c r="MZX388" s="249"/>
      <c r="MZY388" s="249"/>
      <c r="MZZ388" s="249"/>
      <c r="NAA388" s="249"/>
      <c r="NAB388" s="249"/>
      <c r="NAC388" s="249"/>
      <c r="NAD388" s="249"/>
      <c r="NAE388" s="249"/>
      <c r="NAF388" s="249"/>
      <c r="NAG388" s="249"/>
      <c r="NAH388" s="249"/>
      <c r="NAI388" s="249"/>
      <c r="NAJ388" s="249"/>
      <c r="NAK388" s="249"/>
      <c r="NAL388" s="249"/>
      <c r="NAM388" s="249"/>
      <c r="NAN388" s="249"/>
      <c r="NAO388" s="249"/>
      <c r="NAP388" s="249"/>
      <c r="NAQ388" s="249"/>
      <c r="NAR388" s="249"/>
      <c r="NAS388" s="249"/>
      <c r="NAT388" s="249"/>
      <c r="NAU388" s="249"/>
      <c r="NAV388" s="249"/>
      <c r="NAW388" s="249"/>
      <c r="NAX388" s="249"/>
      <c r="NAY388" s="249"/>
      <c r="NAZ388" s="249"/>
      <c r="NBA388" s="249"/>
      <c r="NBB388" s="249"/>
      <c r="NBC388" s="249"/>
      <c r="NBD388" s="249"/>
      <c r="NBE388" s="249"/>
      <c r="NBF388" s="249"/>
      <c r="NBG388" s="249"/>
      <c r="NBH388" s="249"/>
      <c r="NBI388" s="249"/>
      <c r="NBJ388" s="249"/>
      <c r="NBK388" s="249"/>
      <c r="NBL388" s="249"/>
      <c r="NBM388" s="249"/>
      <c r="NBN388" s="249"/>
      <c r="NBO388" s="249"/>
      <c r="NBP388" s="249"/>
      <c r="NBQ388" s="249"/>
      <c r="NBR388" s="249"/>
      <c r="NBS388" s="249"/>
      <c r="NBT388" s="249"/>
      <c r="NBU388" s="249"/>
      <c r="NBV388" s="249"/>
      <c r="NBW388" s="249"/>
      <c r="NBX388" s="249"/>
      <c r="NBY388" s="249"/>
      <c r="NBZ388" s="249"/>
      <c r="NCA388" s="249"/>
      <c r="NCB388" s="249"/>
      <c r="NCC388" s="249"/>
      <c r="NCD388" s="249"/>
      <c r="NCE388" s="249"/>
      <c r="NCF388" s="249"/>
      <c r="NCG388" s="249"/>
      <c r="NCH388" s="249"/>
      <c r="NCI388" s="249"/>
      <c r="NCJ388" s="249"/>
      <c r="NCK388" s="249"/>
      <c r="NCL388" s="249"/>
      <c r="NCM388" s="249"/>
      <c r="NCN388" s="249"/>
      <c r="NCO388" s="249"/>
      <c r="NCP388" s="249"/>
      <c r="NCQ388" s="249"/>
      <c r="NCR388" s="249"/>
      <c r="NCS388" s="249"/>
      <c r="NCT388" s="249"/>
      <c r="NCU388" s="249"/>
      <c r="NCV388" s="249"/>
      <c r="NCW388" s="249"/>
      <c r="NCX388" s="249"/>
      <c r="NCY388" s="249"/>
      <c r="NCZ388" s="249"/>
      <c r="NDA388" s="249"/>
      <c r="NDB388" s="249"/>
      <c r="NDC388" s="249"/>
      <c r="NDD388" s="249"/>
      <c r="NDE388" s="249"/>
      <c r="NDF388" s="249"/>
      <c r="NDG388" s="249"/>
      <c r="NDH388" s="249"/>
      <c r="NDI388" s="249"/>
      <c r="NDJ388" s="249"/>
      <c r="NDK388" s="249"/>
      <c r="NDL388" s="249"/>
      <c r="NDM388" s="249"/>
      <c r="NDN388" s="249"/>
      <c r="NDO388" s="249"/>
      <c r="NDP388" s="249"/>
      <c r="NDQ388" s="249"/>
      <c r="NDR388" s="249"/>
      <c r="NDS388" s="249"/>
      <c r="NDT388" s="249"/>
      <c r="NDU388" s="249"/>
      <c r="NDV388" s="249"/>
      <c r="NDW388" s="249"/>
      <c r="NDX388" s="249"/>
      <c r="NDY388" s="249"/>
      <c r="NDZ388" s="249"/>
      <c r="NEA388" s="249"/>
      <c r="NEB388" s="249"/>
      <c r="NEC388" s="249"/>
      <c r="NED388" s="249"/>
      <c r="NEE388" s="249"/>
      <c r="NEF388" s="249"/>
      <c r="NEG388" s="249"/>
      <c r="NEH388" s="249"/>
      <c r="NEI388" s="249"/>
      <c r="NEJ388" s="249"/>
      <c r="NEK388" s="249"/>
      <c r="NEL388" s="249"/>
      <c r="NEM388" s="249"/>
      <c r="NEN388" s="249"/>
      <c r="NEO388" s="249"/>
      <c r="NEP388" s="249"/>
      <c r="NEQ388" s="249"/>
      <c r="NER388" s="249"/>
      <c r="NES388" s="249"/>
      <c r="NET388" s="249"/>
      <c r="NEU388" s="249"/>
      <c r="NEV388" s="249"/>
      <c r="NEW388" s="249"/>
      <c r="NEX388" s="249"/>
      <c r="NEY388" s="249"/>
      <c r="NEZ388" s="249"/>
      <c r="NFA388" s="249"/>
      <c r="NFB388" s="249"/>
      <c r="NFC388" s="249"/>
      <c r="NFD388" s="249"/>
      <c r="NFE388" s="249"/>
      <c r="NFF388" s="249"/>
      <c r="NFG388" s="249"/>
      <c r="NFH388" s="249"/>
      <c r="NFI388" s="249"/>
      <c r="NFJ388" s="249"/>
      <c r="NFK388" s="249"/>
      <c r="NFL388" s="249"/>
      <c r="NFM388" s="249"/>
      <c r="NFN388" s="249"/>
      <c r="NFO388" s="249"/>
      <c r="NFP388" s="249"/>
      <c r="NFQ388" s="249"/>
      <c r="NFR388" s="249"/>
      <c r="NFS388" s="249"/>
      <c r="NFT388" s="249"/>
      <c r="NFU388" s="249"/>
      <c r="NFV388" s="249"/>
      <c r="NFW388" s="249"/>
      <c r="NFX388" s="249"/>
      <c r="NFY388" s="249"/>
      <c r="NFZ388" s="249"/>
      <c r="NGA388" s="249"/>
      <c r="NGB388" s="249"/>
      <c r="NGC388" s="249"/>
      <c r="NGD388" s="249"/>
      <c r="NGE388" s="249"/>
      <c r="NGF388" s="249"/>
      <c r="NGG388" s="249"/>
      <c r="NGH388" s="249"/>
      <c r="NGI388" s="249"/>
      <c r="NGJ388" s="249"/>
      <c r="NGK388" s="249"/>
      <c r="NGL388" s="249"/>
      <c r="NGM388" s="249"/>
      <c r="NGN388" s="249"/>
      <c r="NGO388" s="249"/>
      <c r="NGP388" s="249"/>
      <c r="NGQ388" s="249"/>
      <c r="NGR388" s="249"/>
      <c r="NGS388" s="249"/>
      <c r="NGT388" s="249"/>
      <c r="NGU388" s="249"/>
      <c r="NGV388" s="249"/>
      <c r="NGW388" s="249"/>
      <c r="NGX388" s="249"/>
      <c r="NGY388" s="249"/>
      <c r="NGZ388" s="249"/>
      <c r="NHA388" s="249"/>
      <c r="NHB388" s="249"/>
      <c r="NHC388" s="249"/>
      <c r="NHD388" s="249"/>
      <c r="NHE388" s="249"/>
      <c r="NHF388" s="249"/>
      <c r="NHG388" s="249"/>
      <c r="NHH388" s="249"/>
      <c r="NHI388" s="249"/>
      <c r="NHJ388" s="249"/>
      <c r="NHK388" s="249"/>
      <c r="NHL388" s="249"/>
      <c r="NHM388" s="249"/>
      <c r="NHN388" s="249"/>
      <c r="NHO388" s="249"/>
      <c r="NHP388" s="249"/>
      <c r="NHQ388" s="249"/>
      <c r="NHR388" s="249"/>
      <c r="NHS388" s="249"/>
      <c r="NHT388" s="249"/>
      <c r="NHU388" s="249"/>
      <c r="NHV388" s="249"/>
      <c r="NHW388" s="249"/>
      <c r="NHX388" s="249"/>
      <c r="NHY388" s="249"/>
      <c r="NHZ388" s="249"/>
      <c r="NIA388" s="249"/>
      <c r="NIB388" s="249"/>
      <c r="NIC388" s="249"/>
      <c r="NID388" s="249"/>
      <c r="NIE388" s="249"/>
      <c r="NIF388" s="249"/>
      <c r="NIG388" s="249"/>
      <c r="NIH388" s="249"/>
      <c r="NII388" s="249"/>
      <c r="NIJ388" s="249"/>
      <c r="NIK388" s="249"/>
      <c r="NIL388" s="249"/>
      <c r="NIM388" s="249"/>
      <c r="NIN388" s="249"/>
      <c r="NIO388" s="249"/>
      <c r="NIP388" s="249"/>
      <c r="NIQ388" s="249"/>
      <c r="NIR388" s="249"/>
      <c r="NIS388" s="249"/>
      <c r="NIT388" s="249"/>
      <c r="NIU388" s="249"/>
      <c r="NIV388" s="249"/>
      <c r="NIW388" s="249"/>
      <c r="NIX388" s="249"/>
      <c r="NIY388" s="249"/>
      <c r="NIZ388" s="249"/>
      <c r="NJA388" s="249"/>
      <c r="NJB388" s="249"/>
      <c r="NJC388" s="249"/>
      <c r="NJD388" s="249"/>
      <c r="NJE388" s="249"/>
      <c r="NJF388" s="249"/>
      <c r="NJG388" s="249"/>
      <c r="NJH388" s="249"/>
      <c r="NJI388" s="249"/>
      <c r="NJJ388" s="249"/>
      <c r="NJK388" s="249"/>
      <c r="NJL388" s="249"/>
      <c r="NJM388" s="249"/>
      <c r="NJN388" s="249"/>
      <c r="NJO388" s="249"/>
      <c r="NJP388" s="249"/>
      <c r="NJQ388" s="249"/>
      <c r="NJR388" s="249"/>
      <c r="NJS388" s="249"/>
      <c r="NJT388" s="249"/>
      <c r="NJU388" s="249"/>
      <c r="NJV388" s="249"/>
      <c r="NJW388" s="249"/>
      <c r="NJX388" s="249"/>
      <c r="NJY388" s="249"/>
      <c r="NJZ388" s="249"/>
      <c r="NKA388" s="249"/>
      <c r="NKB388" s="249"/>
      <c r="NKC388" s="249"/>
      <c r="NKD388" s="249"/>
      <c r="NKE388" s="249"/>
      <c r="NKF388" s="249"/>
      <c r="NKG388" s="249"/>
      <c r="NKH388" s="249"/>
      <c r="NKI388" s="249"/>
      <c r="NKJ388" s="249"/>
      <c r="NKK388" s="249"/>
      <c r="NKL388" s="249"/>
      <c r="NKM388" s="249"/>
      <c r="NKN388" s="249"/>
      <c r="NKO388" s="249"/>
      <c r="NKP388" s="249"/>
      <c r="NKQ388" s="249"/>
      <c r="NKR388" s="249"/>
      <c r="NKS388" s="249"/>
      <c r="NKT388" s="249"/>
      <c r="NKU388" s="249"/>
      <c r="NKV388" s="249"/>
      <c r="NKW388" s="249"/>
      <c r="NKX388" s="249"/>
      <c r="NKY388" s="249"/>
      <c r="NKZ388" s="249"/>
      <c r="NLA388" s="249"/>
      <c r="NLB388" s="249"/>
      <c r="NLC388" s="249"/>
      <c r="NLD388" s="249"/>
      <c r="NLE388" s="249"/>
      <c r="NLF388" s="249"/>
      <c r="NLG388" s="249"/>
      <c r="NLH388" s="249"/>
      <c r="NLI388" s="249"/>
      <c r="NLJ388" s="249"/>
      <c r="NLK388" s="249"/>
      <c r="NLL388" s="249"/>
      <c r="NLM388" s="249"/>
      <c r="NLN388" s="249"/>
      <c r="NLO388" s="249"/>
      <c r="NLP388" s="249"/>
      <c r="NLQ388" s="249"/>
      <c r="NLR388" s="249"/>
      <c r="NLS388" s="249"/>
      <c r="NLT388" s="249"/>
      <c r="NLU388" s="249"/>
      <c r="NLV388" s="249"/>
      <c r="NLW388" s="249"/>
      <c r="NLX388" s="249"/>
      <c r="NLY388" s="249"/>
      <c r="NLZ388" s="249"/>
      <c r="NMA388" s="249"/>
      <c r="NMB388" s="249"/>
      <c r="NMC388" s="249"/>
      <c r="NMD388" s="249"/>
      <c r="NME388" s="249"/>
      <c r="NMF388" s="249"/>
      <c r="NMG388" s="249"/>
      <c r="NMH388" s="249"/>
      <c r="NMI388" s="249"/>
      <c r="NMJ388" s="249"/>
      <c r="NMK388" s="249"/>
      <c r="NML388" s="249"/>
      <c r="NMM388" s="249"/>
      <c r="NMN388" s="249"/>
      <c r="NMO388" s="249"/>
      <c r="NMP388" s="249"/>
      <c r="NMQ388" s="249"/>
      <c r="NMR388" s="249"/>
      <c r="NMS388" s="249"/>
      <c r="NMT388" s="249"/>
      <c r="NMU388" s="249"/>
      <c r="NMV388" s="249"/>
      <c r="NMW388" s="249"/>
      <c r="NMX388" s="249"/>
      <c r="NMY388" s="249"/>
      <c r="NMZ388" s="249"/>
      <c r="NNA388" s="249"/>
      <c r="NNB388" s="249"/>
      <c r="NNC388" s="249"/>
      <c r="NND388" s="249"/>
      <c r="NNE388" s="249"/>
      <c r="NNF388" s="249"/>
      <c r="NNG388" s="249"/>
      <c r="NNH388" s="249"/>
      <c r="NNI388" s="249"/>
      <c r="NNJ388" s="249"/>
      <c r="NNK388" s="249"/>
      <c r="NNL388" s="249"/>
      <c r="NNM388" s="249"/>
      <c r="NNN388" s="249"/>
      <c r="NNO388" s="249"/>
      <c r="NNP388" s="249"/>
      <c r="NNQ388" s="249"/>
      <c r="NNR388" s="249"/>
      <c r="NNS388" s="249"/>
      <c r="NNT388" s="249"/>
      <c r="NNU388" s="249"/>
      <c r="NNV388" s="249"/>
      <c r="NNW388" s="249"/>
      <c r="NNX388" s="249"/>
      <c r="NNY388" s="249"/>
      <c r="NNZ388" s="249"/>
      <c r="NOA388" s="249"/>
      <c r="NOB388" s="249"/>
      <c r="NOC388" s="249"/>
      <c r="NOD388" s="249"/>
      <c r="NOE388" s="249"/>
      <c r="NOF388" s="249"/>
      <c r="NOG388" s="249"/>
      <c r="NOH388" s="249"/>
      <c r="NOI388" s="249"/>
      <c r="NOJ388" s="249"/>
      <c r="NOK388" s="249"/>
      <c r="NOL388" s="249"/>
      <c r="NOM388" s="249"/>
      <c r="NON388" s="249"/>
      <c r="NOO388" s="249"/>
      <c r="NOP388" s="249"/>
      <c r="NOQ388" s="249"/>
      <c r="NOR388" s="249"/>
      <c r="NOS388" s="249"/>
      <c r="NOT388" s="249"/>
      <c r="NOU388" s="249"/>
      <c r="NOV388" s="249"/>
      <c r="NOW388" s="249"/>
      <c r="NOX388" s="249"/>
      <c r="NOY388" s="249"/>
      <c r="NOZ388" s="249"/>
      <c r="NPA388" s="249"/>
      <c r="NPB388" s="249"/>
      <c r="NPC388" s="249"/>
      <c r="NPD388" s="249"/>
      <c r="NPE388" s="249"/>
      <c r="NPF388" s="249"/>
      <c r="NPG388" s="249"/>
      <c r="NPH388" s="249"/>
      <c r="NPI388" s="249"/>
      <c r="NPJ388" s="249"/>
      <c r="NPK388" s="249"/>
      <c r="NPL388" s="249"/>
      <c r="NPM388" s="249"/>
      <c r="NPN388" s="249"/>
      <c r="NPO388" s="249"/>
      <c r="NPP388" s="249"/>
      <c r="NPQ388" s="249"/>
      <c r="NPR388" s="249"/>
      <c r="NPS388" s="249"/>
      <c r="NPT388" s="249"/>
      <c r="NPU388" s="249"/>
      <c r="NPV388" s="249"/>
      <c r="NPW388" s="249"/>
      <c r="NPX388" s="249"/>
      <c r="NPY388" s="249"/>
      <c r="NPZ388" s="249"/>
      <c r="NQA388" s="249"/>
      <c r="NQB388" s="249"/>
      <c r="NQC388" s="249"/>
      <c r="NQD388" s="249"/>
      <c r="NQE388" s="249"/>
      <c r="NQF388" s="249"/>
      <c r="NQG388" s="249"/>
      <c r="NQH388" s="249"/>
      <c r="NQI388" s="249"/>
      <c r="NQJ388" s="249"/>
      <c r="NQK388" s="249"/>
      <c r="NQL388" s="249"/>
      <c r="NQM388" s="249"/>
      <c r="NQN388" s="249"/>
      <c r="NQO388" s="249"/>
      <c r="NQP388" s="249"/>
      <c r="NQQ388" s="249"/>
      <c r="NQR388" s="249"/>
      <c r="NQS388" s="249"/>
      <c r="NQT388" s="249"/>
      <c r="NQU388" s="249"/>
      <c r="NQV388" s="249"/>
      <c r="NQW388" s="249"/>
      <c r="NQX388" s="249"/>
      <c r="NQY388" s="249"/>
      <c r="NQZ388" s="249"/>
      <c r="NRA388" s="249"/>
      <c r="NRB388" s="249"/>
      <c r="NRC388" s="249"/>
      <c r="NRD388" s="249"/>
      <c r="NRE388" s="249"/>
      <c r="NRF388" s="249"/>
      <c r="NRG388" s="249"/>
      <c r="NRH388" s="249"/>
      <c r="NRI388" s="249"/>
      <c r="NRJ388" s="249"/>
      <c r="NRK388" s="249"/>
      <c r="NRL388" s="249"/>
      <c r="NRM388" s="249"/>
      <c r="NRN388" s="249"/>
      <c r="NRO388" s="249"/>
      <c r="NRP388" s="249"/>
      <c r="NRQ388" s="249"/>
      <c r="NRR388" s="249"/>
      <c r="NRS388" s="249"/>
      <c r="NRT388" s="249"/>
      <c r="NRU388" s="249"/>
      <c r="NRV388" s="249"/>
      <c r="NRW388" s="249"/>
      <c r="NRX388" s="249"/>
      <c r="NRY388" s="249"/>
      <c r="NRZ388" s="249"/>
      <c r="NSA388" s="249"/>
      <c r="NSB388" s="249"/>
      <c r="NSC388" s="249"/>
      <c r="NSD388" s="249"/>
      <c r="NSE388" s="249"/>
      <c r="NSF388" s="249"/>
      <c r="NSG388" s="249"/>
      <c r="NSH388" s="249"/>
      <c r="NSI388" s="249"/>
      <c r="NSJ388" s="249"/>
      <c r="NSK388" s="249"/>
      <c r="NSL388" s="249"/>
      <c r="NSM388" s="249"/>
      <c r="NSN388" s="249"/>
      <c r="NSO388" s="249"/>
      <c r="NSP388" s="249"/>
      <c r="NSQ388" s="249"/>
      <c r="NSR388" s="249"/>
      <c r="NSS388" s="249"/>
      <c r="NST388" s="249"/>
      <c r="NSU388" s="249"/>
      <c r="NSV388" s="249"/>
      <c r="NSW388" s="249"/>
      <c r="NSX388" s="249"/>
      <c r="NSY388" s="249"/>
      <c r="NSZ388" s="249"/>
      <c r="NTA388" s="249"/>
      <c r="NTB388" s="249"/>
      <c r="NTC388" s="249"/>
      <c r="NTD388" s="249"/>
      <c r="NTE388" s="249"/>
      <c r="NTF388" s="249"/>
      <c r="NTG388" s="249"/>
      <c r="NTH388" s="249"/>
      <c r="NTI388" s="249"/>
      <c r="NTJ388" s="249"/>
      <c r="NTK388" s="249"/>
      <c r="NTL388" s="249"/>
      <c r="NTM388" s="249"/>
      <c r="NTN388" s="249"/>
      <c r="NTO388" s="249"/>
      <c r="NTP388" s="249"/>
      <c r="NTQ388" s="249"/>
      <c r="NTR388" s="249"/>
      <c r="NTS388" s="249"/>
      <c r="NTT388" s="249"/>
      <c r="NTU388" s="249"/>
      <c r="NTV388" s="249"/>
      <c r="NTW388" s="249"/>
      <c r="NTX388" s="249"/>
      <c r="NTY388" s="249"/>
      <c r="NTZ388" s="249"/>
      <c r="NUA388" s="249"/>
      <c r="NUB388" s="249"/>
      <c r="NUC388" s="249"/>
      <c r="NUD388" s="249"/>
      <c r="NUE388" s="249"/>
      <c r="NUF388" s="249"/>
      <c r="NUG388" s="249"/>
      <c r="NUH388" s="249"/>
      <c r="NUI388" s="249"/>
      <c r="NUJ388" s="249"/>
      <c r="NUK388" s="249"/>
      <c r="NUL388" s="249"/>
      <c r="NUM388" s="249"/>
      <c r="NUN388" s="249"/>
      <c r="NUO388" s="249"/>
      <c r="NUP388" s="249"/>
      <c r="NUQ388" s="249"/>
      <c r="NUR388" s="249"/>
      <c r="NUS388" s="249"/>
      <c r="NUT388" s="249"/>
      <c r="NUU388" s="249"/>
      <c r="NUV388" s="249"/>
      <c r="NUW388" s="249"/>
      <c r="NUX388" s="249"/>
      <c r="NUY388" s="249"/>
      <c r="NUZ388" s="249"/>
      <c r="NVA388" s="249"/>
      <c r="NVB388" s="249"/>
      <c r="NVC388" s="249"/>
      <c r="NVD388" s="249"/>
      <c r="NVE388" s="249"/>
      <c r="NVF388" s="249"/>
      <c r="NVG388" s="249"/>
      <c r="NVH388" s="249"/>
      <c r="NVI388" s="249"/>
      <c r="NVJ388" s="249"/>
      <c r="NVK388" s="249"/>
      <c r="NVL388" s="249"/>
      <c r="NVM388" s="249"/>
      <c r="NVN388" s="249"/>
      <c r="NVO388" s="249"/>
      <c r="NVP388" s="249"/>
      <c r="NVQ388" s="249"/>
      <c r="NVR388" s="249"/>
      <c r="NVS388" s="249"/>
      <c r="NVT388" s="249"/>
      <c r="NVU388" s="249"/>
      <c r="NVV388" s="249"/>
      <c r="NVW388" s="249"/>
      <c r="NVX388" s="249"/>
      <c r="NVY388" s="249"/>
      <c r="NVZ388" s="249"/>
      <c r="NWA388" s="249"/>
      <c r="NWB388" s="249"/>
      <c r="NWC388" s="249"/>
      <c r="NWD388" s="249"/>
      <c r="NWE388" s="249"/>
      <c r="NWF388" s="249"/>
      <c r="NWG388" s="249"/>
      <c r="NWH388" s="249"/>
      <c r="NWI388" s="249"/>
      <c r="NWJ388" s="249"/>
      <c r="NWK388" s="249"/>
      <c r="NWL388" s="249"/>
      <c r="NWM388" s="249"/>
      <c r="NWN388" s="249"/>
      <c r="NWO388" s="249"/>
      <c r="NWP388" s="249"/>
      <c r="NWQ388" s="249"/>
      <c r="NWR388" s="249"/>
      <c r="NWS388" s="249"/>
      <c r="NWT388" s="249"/>
      <c r="NWU388" s="249"/>
      <c r="NWV388" s="249"/>
      <c r="NWW388" s="249"/>
      <c r="NWX388" s="249"/>
      <c r="NWY388" s="249"/>
      <c r="NWZ388" s="249"/>
      <c r="NXA388" s="249"/>
      <c r="NXB388" s="249"/>
      <c r="NXC388" s="249"/>
      <c r="NXD388" s="249"/>
      <c r="NXE388" s="249"/>
      <c r="NXF388" s="249"/>
      <c r="NXG388" s="249"/>
      <c r="NXH388" s="249"/>
      <c r="NXI388" s="249"/>
      <c r="NXJ388" s="249"/>
      <c r="NXK388" s="249"/>
      <c r="NXL388" s="249"/>
      <c r="NXM388" s="249"/>
      <c r="NXN388" s="249"/>
      <c r="NXO388" s="249"/>
      <c r="NXP388" s="249"/>
      <c r="NXQ388" s="249"/>
      <c r="NXR388" s="249"/>
      <c r="NXS388" s="249"/>
      <c r="NXT388" s="249"/>
      <c r="NXU388" s="249"/>
      <c r="NXV388" s="249"/>
      <c r="NXW388" s="249"/>
      <c r="NXX388" s="249"/>
      <c r="NXY388" s="249"/>
      <c r="NXZ388" s="249"/>
      <c r="NYA388" s="249"/>
      <c r="NYB388" s="249"/>
      <c r="NYC388" s="249"/>
      <c r="NYD388" s="249"/>
      <c r="NYE388" s="249"/>
      <c r="NYF388" s="249"/>
      <c r="NYG388" s="249"/>
      <c r="NYH388" s="249"/>
      <c r="NYI388" s="249"/>
      <c r="NYJ388" s="249"/>
      <c r="NYK388" s="249"/>
      <c r="NYL388" s="249"/>
      <c r="NYM388" s="249"/>
      <c r="NYN388" s="249"/>
      <c r="NYO388" s="249"/>
      <c r="NYP388" s="249"/>
      <c r="NYQ388" s="249"/>
      <c r="NYR388" s="249"/>
      <c r="NYS388" s="249"/>
      <c r="NYT388" s="249"/>
      <c r="NYU388" s="249"/>
      <c r="NYV388" s="249"/>
      <c r="NYW388" s="249"/>
      <c r="NYX388" s="249"/>
      <c r="NYY388" s="249"/>
      <c r="NYZ388" s="249"/>
      <c r="NZA388" s="249"/>
      <c r="NZB388" s="249"/>
      <c r="NZC388" s="249"/>
      <c r="NZD388" s="249"/>
      <c r="NZE388" s="249"/>
      <c r="NZF388" s="249"/>
      <c r="NZG388" s="249"/>
      <c r="NZH388" s="249"/>
      <c r="NZI388" s="249"/>
      <c r="NZJ388" s="249"/>
      <c r="NZK388" s="249"/>
      <c r="NZL388" s="249"/>
      <c r="NZM388" s="249"/>
      <c r="NZN388" s="249"/>
      <c r="NZO388" s="249"/>
      <c r="NZP388" s="249"/>
      <c r="NZQ388" s="249"/>
      <c r="NZR388" s="249"/>
      <c r="NZS388" s="249"/>
      <c r="NZT388" s="249"/>
      <c r="NZU388" s="249"/>
      <c r="NZV388" s="249"/>
      <c r="NZW388" s="249"/>
      <c r="NZX388" s="249"/>
      <c r="NZY388" s="249"/>
      <c r="NZZ388" s="249"/>
      <c r="OAA388" s="249"/>
      <c r="OAB388" s="249"/>
      <c r="OAC388" s="249"/>
      <c r="OAD388" s="249"/>
      <c r="OAE388" s="249"/>
      <c r="OAF388" s="249"/>
      <c r="OAG388" s="249"/>
      <c r="OAH388" s="249"/>
      <c r="OAI388" s="249"/>
      <c r="OAJ388" s="249"/>
      <c r="OAK388" s="249"/>
      <c r="OAL388" s="249"/>
      <c r="OAM388" s="249"/>
      <c r="OAN388" s="249"/>
      <c r="OAO388" s="249"/>
      <c r="OAP388" s="249"/>
      <c r="OAQ388" s="249"/>
      <c r="OAR388" s="249"/>
      <c r="OAS388" s="249"/>
      <c r="OAT388" s="249"/>
      <c r="OAU388" s="249"/>
      <c r="OAV388" s="249"/>
      <c r="OAW388" s="249"/>
      <c r="OAX388" s="249"/>
      <c r="OAY388" s="249"/>
      <c r="OAZ388" s="249"/>
      <c r="OBA388" s="249"/>
      <c r="OBB388" s="249"/>
      <c r="OBC388" s="249"/>
      <c r="OBD388" s="249"/>
      <c r="OBE388" s="249"/>
      <c r="OBF388" s="249"/>
      <c r="OBG388" s="249"/>
      <c r="OBH388" s="249"/>
      <c r="OBI388" s="249"/>
      <c r="OBJ388" s="249"/>
      <c r="OBK388" s="249"/>
      <c r="OBL388" s="249"/>
      <c r="OBM388" s="249"/>
      <c r="OBN388" s="249"/>
      <c r="OBO388" s="249"/>
      <c r="OBP388" s="249"/>
      <c r="OBQ388" s="249"/>
      <c r="OBR388" s="249"/>
      <c r="OBS388" s="249"/>
      <c r="OBT388" s="249"/>
      <c r="OBU388" s="249"/>
      <c r="OBV388" s="249"/>
      <c r="OBW388" s="249"/>
      <c r="OBX388" s="249"/>
      <c r="OBY388" s="249"/>
      <c r="OBZ388" s="249"/>
      <c r="OCA388" s="249"/>
      <c r="OCB388" s="249"/>
      <c r="OCC388" s="249"/>
      <c r="OCD388" s="249"/>
      <c r="OCE388" s="249"/>
      <c r="OCF388" s="249"/>
      <c r="OCG388" s="249"/>
      <c r="OCH388" s="249"/>
      <c r="OCI388" s="249"/>
      <c r="OCJ388" s="249"/>
      <c r="OCK388" s="249"/>
      <c r="OCL388" s="249"/>
      <c r="OCM388" s="249"/>
      <c r="OCN388" s="249"/>
      <c r="OCO388" s="249"/>
      <c r="OCP388" s="249"/>
      <c r="OCQ388" s="249"/>
      <c r="OCR388" s="249"/>
      <c r="OCS388" s="249"/>
      <c r="OCT388" s="249"/>
      <c r="OCU388" s="249"/>
      <c r="OCV388" s="249"/>
      <c r="OCW388" s="249"/>
      <c r="OCX388" s="249"/>
      <c r="OCY388" s="249"/>
      <c r="OCZ388" s="249"/>
      <c r="ODA388" s="249"/>
      <c r="ODB388" s="249"/>
      <c r="ODC388" s="249"/>
      <c r="ODD388" s="249"/>
      <c r="ODE388" s="249"/>
      <c r="ODF388" s="249"/>
      <c r="ODG388" s="249"/>
      <c r="ODH388" s="249"/>
      <c r="ODI388" s="249"/>
      <c r="ODJ388" s="249"/>
      <c r="ODK388" s="249"/>
      <c r="ODL388" s="249"/>
      <c r="ODM388" s="249"/>
      <c r="ODN388" s="249"/>
      <c r="ODO388" s="249"/>
      <c r="ODP388" s="249"/>
      <c r="ODQ388" s="249"/>
      <c r="ODR388" s="249"/>
      <c r="ODS388" s="249"/>
      <c r="ODT388" s="249"/>
      <c r="ODU388" s="249"/>
      <c r="ODV388" s="249"/>
      <c r="ODW388" s="249"/>
      <c r="ODX388" s="249"/>
      <c r="ODY388" s="249"/>
      <c r="ODZ388" s="249"/>
      <c r="OEA388" s="249"/>
      <c r="OEB388" s="249"/>
      <c r="OEC388" s="249"/>
      <c r="OED388" s="249"/>
      <c r="OEE388" s="249"/>
      <c r="OEF388" s="249"/>
      <c r="OEG388" s="249"/>
      <c r="OEH388" s="249"/>
      <c r="OEI388" s="249"/>
      <c r="OEJ388" s="249"/>
      <c r="OEK388" s="249"/>
      <c r="OEL388" s="249"/>
      <c r="OEM388" s="249"/>
      <c r="OEN388" s="249"/>
      <c r="OEO388" s="249"/>
      <c r="OEP388" s="249"/>
      <c r="OEQ388" s="249"/>
      <c r="OER388" s="249"/>
      <c r="OES388" s="249"/>
      <c r="OET388" s="249"/>
      <c r="OEU388" s="249"/>
      <c r="OEV388" s="249"/>
      <c r="OEW388" s="249"/>
      <c r="OEX388" s="249"/>
      <c r="OEY388" s="249"/>
      <c r="OEZ388" s="249"/>
      <c r="OFA388" s="249"/>
      <c r="OFB388" s="249"/>
      <c r="OFC388" s="249"/>
      <c r="OFD388" s="249"/>
      <c r="OFE388" s="249"/>
      <c r="OFF388" s="249"/>
      <c r="OFG388" s="249"/>
      <c r="OFH388" s="249"/>
      <c r="OFI388" s="249"/>
      <c r="OFJ388" s="249"/>
      <c r="OFK388" s="249"/>
      <c r="OFL388" s="249"/>
      <c r="OFM388" s="249"/>
      <c r="OFN388" s="249"/>
      <c r="OFO388" s="249"/>
      <c r="OFP388" s="249"/>
      <c r="OFQ388" s="249"/>
      <c r="OFR388" s="249"/>
      <c r="OFS388" s="249"/>
      <c r="OFT388" s="249"/>
      <c r="OFU388" s="249"/>
      <c r="OFV388" s="249"/>
      <c r="OFW388" s="249"/>
      <c r="OFX388" s="249"/>
      <c r="OFY388" s="249"/>
      <c r="OFZ388" s="249"/>
      <c r="OGA388" s="249"/>
      <c r="OGB388" s="249"/>
      <c r="OGC388" s="249"/>
      <c r="OGD388" s="249"/>
      <c r="OGE388" s="249"/>
      <c r="OGF388" s="249"/>
      <c r="OGG388" s="249"/>
      <c r="OGH388" s="249"/>
      <c r="OGI388" s="249"/>
      <c r="OGJ388" s="249"/>
      <c r="OGK388" s="249"/>
      <c r="OGL388" s="249"/>
      <c r="OGM388" s="249"/>
      <c r="OGN388" s="249"/>
      <c r="OGO388" s="249"/>
      <c r="OGP388" s="249"/>
      <c r="OGQ388" s="249"/>
      <c r="OGR388" s="249"/>
      <c r="OGS388" s="249"/>
      <c r="OGT388" s="249"/>
      <c r="OGU388" s="249"/>
      <c r="OGV388" s="249"/>
      <c r="OGW388" s="249"/>
      <c r="OGX388" s="249"/>
      <c r="OGY388" s="249"/>
      <c r="OGZ388" s="249"/>
      <c r="OHA388" s="249"/>
      <c r="OHB388" s="249"/>
      <c r="OHC388" s="249"/>
      <c r="OHD388" s="249"/>
      <c r="OHE388" s="249"/>
      <c r="OHF388" s="249"/>
      <c r="OHG388" s="249"/>
      <c r="OHH388" s="249"/>
      <c r="OHI388" s="249"/>
      <c r="OHJ388" s="249"/>
      <c r="OHK388" s="249"/>
      <c r="OHL388" s="249"/>
      <c r="OHM388" s="249"/>
      <c r="OHN388" s="249"/>
      <c r="OHO388" s="249"/>
      <c r="OHP388" s="249"/>
      <c r="OHQ388" s="249"/>
      <c r="OHR388" s="249"/>
      <c r="OHS388" s="249"/>
      <c r="OHT388" s="249"/>
      <c r="OHU388" s="249"/>
      <c r="OHV388" s="249"/>
      <c r="OHW388" s="249"/>
      <c r="OHX388" s="249"/>
      <c r="OHY388" s="249"/>
      <c r="OHZ388" s="249"/>
      <c r="OIA388" s="249"/>
      <c r="OIB388" s="249"/>
      <c r="OIC388" s="249"/>
      <c r="OID388" s="249"/>
      <c r="OIE388" s="249"/>
      <c r="OIF388" s="249"/>
      <c r="OIG388" s="249"/>
      <c r="OIH388" s="249"/>
      <c r="OII388" s="249"/>
      <c r="OIJ388" s="249"/>
      <c r="OIK388" s="249"/>
      <c r="OIL388" s="249"/>
      <c r="OIM388" s="249"/>
      <c r="OIN388" s="249"/>
      <c r="OIO388" s="249"/>
      <c r="OIP388" s="249"/>
      <c r="OIQ388" s="249"/>
      <c r="OIR388" s="249"/>
      <c r="OIS388" s="249"/>
      <c r="OIT388" s="249"/>
      <c r="OIU388" s="249"/>
      <c r="OIV388" s="249"/>
      <c r="OIW388" s="249"/>
      <c r="OIX388" s="249"/>
      <c r="OIY388" s="249"/>
      <c r="OIZ388" s="249"/>
      <c r="OJA388" s="249"/>
      <c r="OJB388" s="249"/>
      <c r="OJC388" s="249"/>
      <c r="OJD388" s="249"/>
      <c r="OJE388" s="249"/>
      <c r="OJF388" s="249"/>
      <c r="OJG388" s="249"/>
      <c r="OJH388" s="249"/>
      <c r="OJI388" s="249"/>
      <c r="OJJ388" s="249"/>
      <c r="OJK388" s="249"/>
      <c r="OJL388" s="249"/>
      <c r="OJM388" s="249"/>
      <c r="OJN388" s="249"/>
      <c r="OJO388" s="249"/>
      <c r="OJP388" s="249"/>
      <c r="OJQ388" s="249"/>
      <c r="OJR388" s="249"/>
      <c r="OJS388" s="249"/>
      <c r="OJT388" s="249"/>
      <c r="OJU388" s="249"/>
      <c r="OJV388" s="249"/>
      <c r="OJW388" s="249"/>
      <c r="OJX388" s="249"/>
      <c r="OJY388" s="249"/>
      <c r="OJZ388" s="249"/>
      <c r="OKA388" s="249"/>
      <c r="OKB388" s="249"/>
      <c r="OKC388" s="249"/>
      <c r="OKD388" s="249"/>
      <c r="OKE388" s="249"/>
      <c r="OKF388" s="249"/>
      <c r="OKG388" s="249"/>
      <c r="OKH388" s="249"/>
      <c r="OKI388" s="249"/>
      <c r="OKJ388" s="249"/>
      <c r="OKK388" s="249"/>
      <c r="OKL388" s="249"/>
      <c r="OKM388" s="249"/>
      <c r="OKN388" s="249"/>
      <c r="OKO388" s="249"/>
      <c r="OKP388" s="249"/>
      <c r="OKQ388" s="249"/>
      <c r="OKR388" s="249"/>
      <c r="OKS388" s="249"/>
      <c r="OKT388" s="249"/>
      <c r="OKU388" s="249"/>
      <c r="OKV388" s="249"/>
      <c r="OKW388" s="249"/>
      <c r="OKX388" s="249"/>
      <c r="OKY388" s="249"/>
      <c r="OKZ388" s="249"/>
      <c r="OLA388" s="249"/>
      <c r="OLB388" s="249"/>
      <c r="OLC388" s="249"/>
      <c r="OLD388" s="249"/>
      <c r="OLE388" s="249"/>
      <c r="OLF388" s="249"/>
      <c r="OLG388" s="249"/>
      <c r="OLH388" s="249"/>
      <c r="OLI388" s="249"/>
      <c r="OLJ388" s="249"/>
      <c r="OLK388" s="249"/>
      <c r="OLL388" s="249"/>
      <c r="OLM388" s="249"/>
      <c r="OLN388" s="249"/>
      <c r="OLO388" s="249"/>
      <c r="OLP388" s="249"/>
      <c r="OLQ388" s="249"/>
      <c r="OLR388" s="249"/>
      <c r="OLS388" s="249"/>
      <c r="OLT388" s="249"/>
      <c r="OLU388" s="249"/>
      <c r="OLV388" s="249"/>
      <c r="OLW388" s="249"/>
      <c r="OLX388" s="249"/>
      <c r="OLY388" s="249"/>
      <c r="OLZ388" s="249"/>
      <c r="OMA388" s="249"/>
      <c r="OMB388" s="249"/>
      <c r="OMC388" s="249"/>
      <c r="OMD388" s="249"/>
      <c r="OME388" s="249"/>
      <c r="OMF388" s="249"/>
      <c r="OMG388" s="249"/>
      <c r="OMH388" s="249"/>
      <c r="OMI388" s="249"/>
      <c r="OMJ388" s="249"/>
      <c r="OMK388" s="249"/>
      <c r="OML388" s="249"/>
      <c r="OMM388" s="249"/>
      <c r="OMN388" s="249"/>
      <c r="OMO388" s="249"/>
      <c r="OMP388" s="249"/>
      <c r="OMQ388" s="249"/>
      <c r="OMR388" s="249"/>
      <c r="OMS388" s="249"/>
      <c r="OMT388" s="249"/>
      <c r="OMU388" s="249"/>
      <c r="OMV388" s="249"/>
      <c r="OMW388" s="249"/>
      <c r="OMX388" s="249"/>
      <c r="OMY388" s="249"/>
      <c r="OMZ388" s="249"/>
      <c r="ONA388" s="249"/>
      <c r="ONB388" s="249"/>
      <c r="ONC388" s="249"/>
      <c r="OND388" s="249"/>
      <c r="ONE388" s="249"/>
      <c r="ONF388" s="249"/>
      <c r="ONG388" s="249"/>
      <c r="ONH388" s="249"/>
      <c r="ONI388" s="249"/>
      <c r="ONJ388" s="249"/>
      <c r="ONK388" s="249"/>
      <c r="ONL388" s="249"/>
      <c r="ONM388" s="249"/>
      <c r="ONN388" s="249"/>
      <c r="ONO388" s="249"/>
      <c r="ONP388" s="249"/>
      <c r="ONQ388" s="249"/>
      <c r="ONR388" s="249"/>
      <c r="ONS388" s="249"/>
      <c r="ONT388" s="249"/>
      <c r="ONU388" s="249"/>
      <c r="ONV388" s="249"/>
      <c r="ONW388" s="249"/>
      <c r="ONX388" s="249"/>
      <c r="ONY388" s="249"/>
      <c r="ONZ388" s="249"/>
      <c r="OOA388" s="249"/>
      <c r="OOB388" s="249"/>
      <c r="OOC388" s="249"/>
      <c r="OOD388" s="249"/>
      <c r="OOE388" s="249"/>
      <c r="OOF388" s="249"/>
      <c r="OOG388" s="249"/>
      <c r="OOH388" s="249"/>
      <c r="OOI388" s="249"/>
      <c r="OOJ388" s="249"/>
      <c r="OOK388" s="249"/>
      <c r="OOL388" s="249"/>
      <c r="OOM388" s="249"/>
      <c r="OON388" s="249"/>
      <c r="OOO388" s="249"/>
      <c r="OOP388" s="249"/>
      <c r="OOQ388" s="249"/>
      <c r="OOR388" s="249"/>
      <c r="OOS388" s="249"/>
      <c r="OOT388" s="249"/>
      <c r="OOU388" s="249"/>
      <c r="OOV388" s="249"/>
      <c r="OOW388" s="249"/>
      <c r="OOX388" s="249"/>
      <c r="OOY388" s="249"/>
      <c r="OOZ388" s="249"/>
      <c r="OPA388" s="249"/>
      <c r="OPB388" s="249"/>
      <c r="OPC388" s="249"/>
      <c r="OPD388" s="249"/>
      <c r="OPE388" s="249"/>
      <c r="OPF388" s="249"/>
      <c r="OPG388" s="249"/>
      <c r="OPH388" s="249"/>
      <c r="OPI388" s="249"/>
      <c r="OPJ388" s="249"/>
      <c r="OPK388" s="249"/>
      <c r="OPL388" s="249"/>
      <c r="OPM388" s="249"/>
      <c r="OPN388" s="249"/>
      <c r="OPO388" s="249"/>
      <c r="OPP388" s="249"/>
      <c r="OPQ388" s="249"/>
      <c r="OPR388" s="249"/>
      <c r="OPS388" s="249"/>
      <c r="OPT388" s="249"/>
      <c r="OPU388" s="249"/>
      <c r="OPV388" s="249"/>
      <c r="OPW388" s="249"/>
      <c r="OPX388" s="249"/>
      <c r="OPY388" s="249"/>
      <c r="OPZ388" s="249"/>
      <c r="OQA388" s="249"/>
      <c r="OQB388" s="249"/>
      <c r="OQC388" s="249"/>
      <c r="OQD388" s="249"/>
      <c r="OQE388" s="249"/>
      <c r="OQF388" s="249"/>
      <c r="OQG388" s="249"/>
      <c r="OQH388" s="249"/>
      <c r="OQI388" s="249"/>
      <c r="OQJ388" s="249"/>
      <c r="OQK388" s="249"/>
      <c r="OQL388" s="249"/>
      <c r="OQM388" s="249"/>
      <c r="OQN388" s="249"/>
      <c r="OQO388" s="249"/>
      <c r="OQP388" s="249"/>
      <c r="OQQ388" s="249"/>
      <c r="OQR388" s="249"/>
      <c r="OQS388" s="249"/>
      <c r="OQT388" s="249"/>
      <c r="OQU388" s="249"/>
      <c r="OQV388" s="249"/>
      <c r="OQW388" s="249"/>
      <c r="OQX388" s="249"/>
      <c r="OQY388" s="249"/>
      <c r="OQZ388" s="249"/>
      <c r="ORA388" s="249"/>
      <c r="ORB388" s="249"/>
      <c r="ORC388" s="249"/>
      <c r="ORD388" s="249"/>
      <c r="ORE388" s="249"/>
      <c r="ORF388" s="249"/>
      <c r="ORG388" s="249"/>
      <c r="ORH388" s="249"/>
      <c r="ORI388" s="249"/>
      <c r="ORJ388" s="249"/>
      <c r="ORK388" s="249"/>
      <c r="ORL388" s="249"/>
      <c r="ORM388" s="249"/>
      <c r="ORN388" s="249"/>
      <c r="ORO388" s="249"/>
      <c r="ORP388" s="249"/>
      <c r="ORQ388" s="249"/>
      <c r="ORR388" s="249"/>
      <c r="ORS388" s="249"/>
      <c r="ORT388" s="249"/>
      <c r="ORU388" s="249"/>
      <c r="ORV388" s="249"/>
      <c r="ORW388" s="249"/>
      <c r="ORX388" s="249"/>
      <c r="ORY388" s="249"/>
      <c r="ORZ388" s="249"/>
      <c r="OSA388" s="249"/>
      <c r="OSB388" s="249"/>
      <c r="OSC388" s="249"/>
      <c r="OSD388" s="249"/>
      <c r="OSE388" s="249"/>
      <c r="OSF388" s="249"/>
      <c r="OSG388" s="249"/>
      <c r="OSH388" s="249"/>
      <c r="OSI388" s="249"/>
      <c r="OSJ388" s="249"/>
      <c r="OSK388" s="249"/>
      <c r="OSL388" s="249"/>
      <c r="OSM388" s="249"/>
      <c r="OSN388" s="249"/>
      <c r="OSO388" s="249"/>
      <c r="OSP388" s="249"/>
      <c r="OSQ388" s="249"/>
      <c r="OSR388" s="249"/>
      <c r="OSS388" s="249"/>
      <c r="OST388" s="249"/>
      <c r="OSU388" s="249"/>
      <c r="OSV388" s="249"/>
      <c r="OSW388" s="249"/>
      <c r="OSX388" s="249"/>
      <c r="OSY388" s="249"/>
      <c r="OSZ388" s="249"/>
      <c r="OTA388" s="249"/>
      <c r="OTB388" s="249"/>
      <c r="OTC388" s="249"/>
      <c r="OTD388" s="249"/>
      <c r="OTE388" s="249"/>
      <c r="OTF388" s="249"/>
      <c r="OTG388" s="249"/>
      <c r="OTH388" s="249"/>
      <c r="OTI388" s="249"/>
      <c r="OTJ388" s="249"/>
      <c r="OTK388" s="249"/>
      <c r="OTL388" s="249"/>
      <c r="OTM388" s="249"/>
      <c r="OTN388" s="249"/>
      <c r="OTO388" s="249"/>
      <c r="OTP388" s="249"/>
      <c r="OTQ388" s="249"/>
      <c r="OTR388" s="249"/>
      <c r="OTS388" s="249"/>
      <c r="OTT388" s="249"/>
      <c r="OTU388" s="249"/>
      <c r="OTV388" s="249"/>
      <c r="OTW388" s="249"/>
      <c r="OTX388" s="249"/>
      <c r="OTY388" s="249"/>
      <c r="OTZ388" s="249"/>
      <c r="OUA388" s="249"/>
      <c r="OUB388" s="249"/>
      <c r="OUC388" s="249"/>
      <c r="OUD388" s="249"/>
      <c r="OUE388" s="249"/>
      <c r="OUF388" s="249"/>
      <c r="OUG388" s="249"/>
      <c r="OUH388" s="249"/>
      <c r="OUI388" s="249"/>
      <c r="OUJ388" s="249"/>
      <c r="OUK388" s="249"/>
      <c r="OUL388" s="249"/>
      <c r="OUM388" s="249"/>
      <c r="OUN388" s="249"/>
      <c r="OUO388" s="249"/>
      <c r="OUP388" s="249"/>
      <c r="OUQ388" s="249"/>
      <c r="OUR388" s="249"/>
      <c r="OUS388" s="249"/>
      <c r="OUT388" s="249"/>
      <c r="OUU388" s="249"/>
      <c r="OUV388" s="249"/>
      <c r="OUW388" s="249"/>
      <c r="OUX388" s="249"/>
      <c r="OUY388" s="249"/>
      <c r="OUZ388" s="249"/>
      <c r="OVA388" s="249"/>
      <c r="OVB388" s="249"/>
      <c r="OVC388" s="249"/>
      <c r="OVD388" s="249"/>
      <c r="OVE388" s="249"/>
      <c r="OVF388" s="249"/>
      <c r="OVG388" s="249"/>
      <c r="OVH388" s="249"/>
      <c r="OVI388" s="249"/>
      <c r="OVJ388" s="249"/>
      <c r="OVK388" s="249"/>
      <c r="OVL388" s="249"/>
      <c r="OVM388" s="249"/>
      <c r="OVN388" s="249"/>
      <c r="OVO388" s="249"/>
      <c r="OVP388" s="249"/>
      <c r="OVQ388" s="249"/>
      <c r="OVR388" s="249"/>
      <c r="OVS388" s="249"/>
      <c r="OVT388" s="249"/>
      <c r="OVU388" s="249"/>
      <c r="OVV388" s="249"/>
      <c r="OVW388" s="249"/>
      <c r="OVX388" s="249"/>
      <c r="OVY388" s="249"/>
      <c r="OVZ388" s="249"/>
      <c r="OWA388" s="249"/>
      <c r="OWB388" s="249"/>
      <c r="OWC388" s="249"/>
      <c r="OWD388" s="249"/>
      <c r="OWE388" s="249"/>
      <c r="OWF388" s="249"/>
      <c r="OWG388" s="249"/>
      <c r="OWH388" s="249"/>
      <c r="OWI388" s="249"/>
      <c r="OWJ388" s="249"/>
      <c r="OWK388" s="249"/>
      <c r="OWL388" s="249"/>
      <c r="OWM388" s="249"/>
      <c r="OWN388" s="249"/>
      <c r="OWO388" s="249"/>
      <c r="OWP388" s="249"/>
      <c r="OWQ388" s="249"/>
      <c r="OWR388" s="249"/>
      <c r="OWS388" s="249"/>
      <c r="OWT388" s="249"/>
      <c r="OWU388" s="249"/>
      <c r="OWV388" s="249"/>
      <c r="OWW388" s="249"/>
      <c r="OWX388" s="249"/>
      <c r="OWY388" s="249"/>
      <c r="OWZ388" s="249"/>
      <c r="OXA388" s="249"/>
      <c r="OXB388" s="249"/>
      <c r="OXC388" s="249"/>
      <c r="OXD388" s="249"/>
      <c r="OXE388" s="249"/>
      <c r="OXF388" s="249"/>
      <c r="OXG388" s="249"/>
      <c r="OXH388" s="249"/>
      <c r="OXI388" s="249"/>
      <c r="OXJ388" s="249"/>
      <c r="OXK388" s="249"/>
      <c r="OXL388" s="249"/>
      <c r="OXM388" s="249"/>
      <c r="OXN388" s="249"/>
      <c r="OXO388" s="249"/>
      <c r="OXP388" s="249"/>
      <c r="OXQ388" s="249"/>
      <c r="OXR388" s="249"/>
      <c r="OXS388" s="249"/>
      <c r="OXT388" s="249"/>
      <c r="OXU388" s="249"/>
      <c r="OXV388" s="249"/>
      <c r="OXW388" s="249"/>
      <c r="OXX388" s="249"/>
      <c r="OXY388" s="249"/>
      <c r="OXZ388" s="249"/>
      <c r="OYA388" s="249"/>
      <c r="OYB388" s="249"/>
      <c r="OYC388" s="249"/>
      <c r="OYD388" s="249"/>
      <c r="OYE388" s="249"/>
      <c r="OYF388" s="249"/>
      <c r="OYG388" s="249"/>
      <c r="OYH388" s="249"/>
      <c r="OYI388" s="249"/>
      <c r="OYJ388" s="249"/>
      <c r="OYK388" s="249"/>
      <c r="OYL388" s="249"/>
      <c r="OYM388" s="249"/>
      <c r="OYN388" s="249"/>
      <c r="OYO388" s="249"/>
      <c r="OYP388" s="249"/>
      <c r="OYQ388" s="249"/>
      <c r="OYR388" s="249"/>
      <c r="OYS388" s="249"/>
      <c r="OYT388" s="249"/>
      <c r="OYU388" s="249"/>
      <c r="OYV388" s="249"/>
      <c r="OYW388" s="249"/>
      <c r="OYX388" s="249"/>
      <c r="OYY388" s="249"/>
      <c r="OYZ388" s="249"/>
      <c r="OZA388" s="249"/>
      <c r="OZB388" s="249"/>
      <c r="OZC388" s="249"/>
      <c r="OZD388" s="249"/>
      <c r="OZE388" s="249"/>
      <c r="OZF388" s="249"/>
      <c r="OZG388" s="249"/>
      <c r="OZH388" s="249"/>
      <c r="OZI388" s="249"/>
      <c r="OZJ388" s="249"/>
      <c r="OZK388" s="249"/>
      <c r="OZL388" s="249"/>
      <c r="OZM388" s="249"/>
      <c r="OZN388" s="249"/>
      <c r="OZO388" s="249"/>
      <c r="OZP388" s="249"/>
      <c r="OZQ388" s="249"/>
      <c r="OZR388" s="249"/>
      <c r="OZS388" s="249"/>
      <c r="OZT388" s="249"/>
      <c r="OZU388" s="249"/>
      <c r="OZV388" s="249"/>
      <c r="OZW388" s="249"/>
      <c r="OZX388" s="249"/>
      <c r="OZY388" s="249"/>
      <c r="OZZ388" s="249"/>
      <c r="PAA388" s="249"/>
      <c r="PAB388" s="249"/>
      <c r="PAC388" s="249"/>
      <c r="PAD388" s="249"/>
      <c r="PAE388" s="249"/>
      <c r="PAF388" s="249"/>
      <c r="PAG388" s="249"/>
      <c r="PAH388" s="249"/>
      <c r="PAI388" s="249"/>
      <c r="PAJ388" s="249"/>
      <c r="PAK388" s="249"/>
      <c r="PAL388" s="249"/>
      <c r="PAM388" s="249"/>
      <c r="PAN388" s="249"/>
      <c r="PAO388" s="249"/>
      <c r="PAP388" s="249"/>
      <c r="PAQ388" s="249"/>
      <c r="PAR388" s="249"/>
      <c r="PAS388" s="249"/>
      <c r="PAT388" s="249"/>
      <c r="PAU388" s="249"/>
      <c r="PAV388" s="249"/>
      <c r="PAW388" s="249"/>
      <c r="PAX388" s="249"/>
      <c r="PAY388" s="249"/>
      <c r="PAZ388" s="249"/>
      <c r="PBA388" s="249"/>
      <c r="PBB388" s="249"/>
      <c r="PBC388" s="249"/>
      <c r="PBD388" s="249"/>
      <c r="PBE388" s="249"/>
      <c r="PBF388" s="249"/>
      <c r="PBG388" s="249"/>
      <c r="PBH388" s="249"/>
      <c r="PBI388" s="249"/>
      <c r="PBJ388" s="249"/>
      <c r="PBK388" s="249"/>
      <c r="PBL388" s="249"/>
      <c r="PBM388" s="249"/>
      <c r="PBN388" s="249"/>
      <c r="PBO388" s="249"/>
      <c r="PBP388" s="249"/>
      <c r="PBQ388" s="249"/>
      <c r="PBR388" s="249"/>
      <c r="PBS388" s="249"/>
      <c r="PBT388" s="249"/>
      <c r="PBU388" s="249"/>
      <c r="PBV388" s="249"/>
      <c r="PBW388" s="249"/>
      <c r="PBX388" s="249"/>
      <c r="PBY388" s="249"/>
      <c r="PBZ388" s="249"/>
      <c r="PCA388" s="249"/>
      <c r="PCB388" s="249"/>
      <c r="PCC388" s="249"/>
      <c r="PCD388" s="249"/>
      <c r="PCE388" s="249"/>
      <c r="PCF388" s="249"/>
      <c r="PCG388" s="249"/>
      <c r="PCH388" s="249"/>
      <c r="PCI388" s="249"/>
      <c r="PCJ388" s="249"/>
      <c r="PCK388" s="249"/>
      <c r="PCL388" s="249"/>
      <c r="PCM388" s="249"/>
      <c r="PCN388" s="249"/>
      <c r="PCO388" s="249"/>
      <c r="PCP388" s="249"/>
      <c r="PCQ388" s="249"/>
      <c r="PCR388" s="249"/>
      <c r="PCS388" s="249"/>
      <c r="PCT388" s="249"/>
      <c r="PCU388" s="249"/>
      <c r="PCV388" s="249"/>
      <c r="PCW388" s="249"/>
      <c r="PCX388" s="249"/>
      <c r="PCY388" s="249"/>
      <c r="PCZ388" s="249"/>
      <c r="PDA388" s="249"/>
      <c r="PDB388" s="249"/>
      <c r="PDC388" s="249"/>
      <c r="PDD388" s="249"/>
      <c r="PDE388" s="249"/>
      <c r="PDF388" s="249"/>
      <c r="PDG388" s="249"/>
      <c r="PDH388" s="249"/>
      <c r="PDI388" s="249"/>
      <c r="PDJ388" s="249"/>
      <c r="PDK388" s="249"/>
      <c r="PDL388" s="249"/>
      <c r="PDM388" s="249"/>
      <c r="PDN388" s="249"/>
      <c r="PDO388" s="249"/>
      <c r="PDP388" s="249"/>
      <c r="PDQ388" s="249"/>
      <c r="PDR388" s="249"/>
      <c r="PDS388" s="249"/>
      <c r="PDT388" s="249"/>
      <c r="PDU388" s="249"/>
      <c r="PDV388" s="249"/>
      <c r="PDW388" s="249"/>
      <c r="PDX388" s="249"/>
      <c r="PDY388" s="249"/>
      <c r="PDZ388" s="249"/>
      <c r="PEA388" s="249"/>
      <c r="PEB388" s="249"/>
      <c r="PEC388" s="249"/>
      <c r="PED388" s="249"/>
      <c r="PEE388" s="249"/>
      <c r="PEF388" s="249"/>
      <c r="PEG388" s="249"/>
      <c r="PEH388" s="249"/>
      <c r="PEI388" s="249"/>
      <c r="PEJ388" s="249"/>
      <c r="PEK388" s="249"/>
      <c r="PEL388" s="249"/>
      <c r="PEM388" s="249"/>
      <c r="PEN388" s="249"/>
      <c r="PEO388" s="249"/>
      <c r="PEP388" s="249"/>
      <c r="PEQ388" s="249"/>
      <c r="PER388" s="249"/>
      <c r="PES388" s="249"/>
      <c r="PET388" s="249"/>
      <c r="PEU388" s="249"/>
      <c r="PEV388" s="249"/>
      <c r="PEW388" s="249"/>
      <c r="PEX388" s="249"/>
      <c r="PEY388" s="249"/>
      <c r="PEZ388" s="249"/>
      <c r="PFA388" s="249"/>
      <c r="PFB388" s="249"/>
      <c r="PFC388" s="249"/>
      <c r="PFD388" s="249"/>
      <c r="PFE388" s="249"/>
      <c r="PFF388" s="249"/>
      <c r="PFG388" s="249"/>
      <c r="PFH388" s="249"/>
      <c r="PFI388" s="249"/>
      <c r="PFJ388" s="249"/>
      <c r="PFK388" s="249"/>
      <c r="PFL388" s="249"/>
      <c r="PFM388" s="249"/>
      <c r="PFN388" s="249"/>
      <c r="PFO388" s="249"/>
      <c r="PFP388" s="249"/>
      <c r="PFQ388" s="249"/>
      <c r="PFR388" s="249"/>
      <c r="PFS388" s="249"/>
      <c r="PFT388" s="249"/>
      <c r="PFU388" s="249"/>
      <c r="PFV388" s="249"/>
      <c r="PFW388" s="249"/>
      <c r="PFX388" s="249"/>
      <c r="PFY388" s="249"/>
      <c r="PFZ388" s="249"/>
      <c r="PGA388" s="249"/>
      <c r="PGB388" s="249"/>
      <c r="PGC388" s="249"/>
      <c r="PGD388" s="249"/>
      <c r="PGE388" s="249"/>
      <c r="PGF388" s="249"/>
      <c r="PGG388" s="249"/>
      <c r="PGH388" s="249"/>
      <c r="PGI388" s="249"/>
      <c r="PGJ388" s="249"/>
      <c r="PGK388" s="249"/>
      <c r="PGL388" s="249"/>
      <c r="PGM388" s="249"/>
      <c r="PGN388" s="249"/>
      <c r="PGO388" s="249"/>
      <c r="PGP388" s="249"/>
      <c r="PGQ388" s="249"/>
      <c r="PGR388" s="249"/>
      <c r="PGS388" s="249"/>
      <c r="PGT388" s="249"/>
      <c r="PGU388" s="249"/>
      <c r="PGV388" s="249"/>
      <c r="PGW388" s="249"/>
      <c r="PGX388" s="249"/>
      <c r="PGY388" s="249"/>
      <c r="PGZ388" s="249"/>
      <c r="PHA388" s="249"/>
      <c r="PHB388" s="249"/>
      <c r="PHC388" s="249"/>
      <c r="PHD388" s="249"/>
      <c r="PHE388" s="249"/>
      <c r="PHF388" s="249"/>
      <c r="PHG388" s="249"/>
      <c r="PHH388" s="249"/>
      <c r="PHI388" s="249"/>
      <c r="PHJ388" s="249"/>
      <c r="PHK388" s="249"/>
      <c r="PHL388" s="249"/>
      <c r="PHM388" s="249"/>
      <c r="PHN388" s="249"/>
      <c r="PHO388" s="249"/>
      <c r="PHP388" s="249"/>
      <c r="PHQ388" s="249"/>
      <c r="PHR388" s="249"/>
      <c r="PHS388" s="249"/>
      <c r="PHT388" s="249"/>
      <c r="PHU388" s="249"/>
      <c r="PHV388" s="249"/>
      <c r="PHW388" s="249"/>
      <c r="PHX388" s="249"/>
      <c r="PHY388" s="249"/>
      <c r="PHZ388" s="249"/>
      <c r="PIA388" s="249"/>
      <c r="PIB388" s="249"/>
      <c r="PIC388" s="249"/>
      <c r="PID388" s="249"/>
      <c r="PIE388" s="249"/>
      <c r="PIF388" s="249"/>
      <c r="PIG388" s="249"/>
      <c r="PIH388" s="249"/>
      <c r="PII388" s="249"/>
      <c r="PIJ388" s="249"/>
      <c r="PIK388" s="249"/>
      <c r="PIL388" s="249"/>
      <c r="PIM388" s="249"/>
      <c r="PIN388" s="249"/>
      <c r="PIO388" s="249"/>
      <c r="PIP388" s="249"/>
      <c r="PIQ388" s="249"/>
      <c r="PIR388" s="249"/>
      <c r="PIS388" s="249"/>
      <c r="PIT388" s="249"/>
      <c r="PIU388" s="249"/>
      <c r="PIV388" s="249"/>
      <c r="PIW388" s="249"/>
      <c r="PIX388" s="249"/>
      <c r="PIY388" s="249"/>
      <c r="PIZ388" s="249"/>
      <c r="PJA388" s="249"/>
      <c r="PJB388" s="249"/>
      <c r="PJC388" s="249"/>
      <c r="PJD388" s="249"/>
      <c r="PJE388" s="249"/>
      <c r="PJF388" s="249"/>
      <c r="PJG388" s="249"/>
      <c r="PJH388" s="249"/>
      <c r="PJI388" s="249"/>
      <c r="PJJ388" s="249"/>
      <c r="PJK388" s="249"/>
      <c r="PJL388" s="249"/>
      <c r="PJM388" s="249"/>
      <c r="PJN388" s="249"/>
      <c r="PJO388" s="249"/>
      <c r="PJP388" s="249"/>
      <c r="PJQ388" s="249"/>
      <c r="PJR388" s="249"/>
      <c r="PJS388" s="249"/>
      <c r="PJT388" s="249"/>
      <c r="PJU388" s="249"/>
      <c r="PJV388" s="249"/>
      <c r="PJW388" s="249"/>
      <c r="PJX388" s="249"/>
      <c r="PJY388" s="249"/>
      <c r="PJZ388" s="249"/>
      <c r="PKA388" s="249"/>
      <c r="PKB388" s="249"/>
      <c r="PKC388" s="249"/>
      <c r="PKD388" s="249"/>
      <c r="PKE388" s="249"/>
      <c r="PKF388" s="249"/>
      <c r="PKG388" s="249"/>
      <c r="PKH388" s="249"/>
      <c r="PKI388" s="249"/>
      <c r="PKJ388" s="249"/>
      <c r="PKK388" s="249"/>
      <c r="PKL388" s="249"/>
      <c r="PKM388" s="249"/>
      <c r="PKN388" s="249"/>
      <c r="PKO388" s="249"/>
      <c r="PKP388" s="249"/>
      <c r="PKQ388" s="249"/>
      <c r="PKR388" s="249"/>
      <c r="PKS388" s="249"/>
      <c r="PKT388" s="249"/>
      <c r="PKU388" s="249"/>
      <c r="PKV388" s="249"/>
      <c r="PKW388" s="249"/>
      <c r="PKX388" s="249"/>
      <c r="PKY388" s="249"/>
      <c r="PKZ388" s="249"/>
      <c r="PLA388" s="249"/>
      <c r="PLB388" s="249"/>
      <c r="PLC388" s="249"/>
      <c r="PLD388" s="249"/>
      <c r="PLE388" s="249"/>
      <c r="PLF388" s="249"/>
      <c r="PLG388" s="249"/>
      <c r="PLH388" s="249"/>
      <c r="PLI388" s="249"/>
      <c r="PLJ388" s="249"/>
      <c r="PLK388" s="249"/>
      <c r="PLL388" s="249"/>
      <c r="PLM388" s="249"/>
      <c r="PLN388" s="249"/>
      <c r="PLO388" s="249"/>
      <c r="PLP388" s="249"/>
      <c r="PLQ388" s="249"/>
      <c r="PLR388" s="249"/>
      <c r="PLS388" s="249"/>
      <c r="PLT388" s="249"/>
      <c r="PLU388" s="249"/>
      <c r="PLV388" s="249"/>
      <c r="PLW388" s="249"/>
      <c r="PLX388" s="249"/>
      <c r="PLY388" s="249"/>
      <c r="PLZ388" s="249"/>
      <c r="PMA388" s="249"/>
      <c r="PMB388" s="249"/>
      <c r="PMC388" s="249"/>
      <c r="PMD388" s="249"/>
      <c r="PME388" s="249"/>
      <c r="PMF388" s="249"/>
      <c r="PMG388" s="249"/>
      <c r="PMH388" s="249"/>
      <c r="PMI388" s="249"/>
      <c r="PMJ388" s="249"/>
      <c r="PMK388" s="249"/>
      <c r="PML388" s="249"/>
      <c r="PMM388" s="249"/>
      <c r="PMN388" s="249"/>
      <c r="PMO388" s="249"/>
      <c r="PMP388" s="249"/>
      <c r="PMQ388" s="249"/>
      <c r="PMR388" s="249"/>
      <c r="PMS388" s="249"/>
      <c r="PMT388" s="249"/>
      <c r="PMU388" s="249"/>
      <c r="PMV388" s="249"/>
      <c r="PMW388" s="249"/>
      <c r="PMX388" s="249"/>
      <c r="PMY388" s="249"/>
      <c r="PMZ388" s="249"/>
      <c r="PNA388" s="249"/>
      <c r="PNB388" s="249"/>
      <c r="PNC388" s="249"/>
      <c r="PND388" s="249"/>
      <c r="PNE388" s="249"/>
      <c r="PNF388" s="249"/>
      <c r="PNG388" s="249"/>
      <c r="PNH388" s="249"/>
      <c r="PNI388" s="249"/>
      <c r="PNJ388" s="249"/>
      <c r="PNK388" s="249"/>
      <c r="PNL388" s="249"/>
      <c r="PNM388" s="249"/>
      <c r="PNN388" s="249"/>
      <c r="PNO388" s="249"/>
      <c r="PNP388" s="249"/>
      <c r="PNQ388" s="249"/>
      <c r="PNR388" s="249"/>
      <c r="PNS388" s="249"/>
      <c r="PNT388" s="249"/>
      <c r="PNU388" s="249"/>
      <c r="PNV388" s="249"/>
      <c r="PNW388" s="249"/>
      <c r="PNX388" s="249"/>
      <c r="PNY388" s="249"/>
      <c r="PNZ388" s="249"/>
      <c r="POA388" s="249"/>
      <c r="POB388" s="249"/>
      <c r="POC388" s="249"/>
      <c r="POD388" s="249"/>
      <c r="POE388" s="249"/>
      <c r="POF388" s="249"/>
      <c r="POG388" s="249"/>
      <c r="POH388" s="249"/>
      <c r="POI388" s="249"/>
      <c r="POJ388" s="249"/>
      <c r="POK388" s="249"/>
      <c r="POL388" s="249"/>
      <c r="POM388" s="249"/>
      <c r="PON388" s="249"/>
      <c r="POO388" s="249"/>
      <c r="POP388" s="249"/>
      <c r="POQ388" s="249"/>
      <c r="POR388" s="249"/>
      <c r="POS388" s="249"/>
      <c r="POT388" s="249"/>
      <c r="POU388" s="249"/>
      <c r="POV388" s="249"/>
      <c r="POW388" s="249"/>
      <c r="POX388" s="249"/>
      <c r="POY388" s="249"/>
      <c r="POZ388" s="249"/>
      <c r="PPA388" s="249"/>
      <c r="PPB388" s="249"/>
      <c r="PPC388" s="249"/>
      <c r="PPD388" s="249"/>
      <c r="PPE388" s="249"/>
      <c r="PPF388" s="249"/>
      <c r="PPG388" s="249"/>
      <c r="PPH388" s="249"/>
      <c r="PPI388" s="249"/>
      <c r="PPJ388" s="249"/>
      <c r="PPK388" s="249"/>
      <c r="PPL388" s="249"/>
      <c r="PPM388" s="249"/>
      <c r="PPN388" s="249"/>
      <c r="PPO388" s="249"/>
      <c r="PPP388" s="249"/>
      <c r="PPQ388" s="249"/>
      <c r="PPR388" s="249"/>
      <c r="PPS388" s="249"/>
      <c r="PPT388" s="249"/>
      <c r="PPU388" s="249"/>
      <c r="PPV388" s="249"/>
      <c r="PPW388" s="249"/>
      <c r="PPX388" s="249"/>
      <c r="PPY388" s="249"/>
      <c r="PPZ388" s="249"/>
      <c r="PQA388" s="249"/>
      <c r="PQB388" s="249"/>
      <c r="PQC388" s="249"/>
      <c r="PQD388" s="249"/>
      <c r="PQE388" s="249"/>
      <c r="PQF388" s="249"/>
      <c r="PQG388" s="249"/>
      <c r="PQH388" s="249"/>
      <c r="PQI388" s="249"/>
      <c r="PQJ388" s="249"/>
      <c r="PQK388" s="249"/>
      <c r="PQL388" s="249"/>
      <c r="PQM388" s="249"/>
      <c r="PQN388" s="249"/>
      <c r="PQO388" s="249"/>
      <c r="PQP388" s="249"/>
      <c r="PQQ388" s="249"/>
      <c r="PQR388" s="249"/>
      <c r="PQS388" s="249"/>
      <c r="PQT388" s="249"/>
      <c r="PQU388" s="249"/>
      <c r="PQV388" s="249"/>
      <c r="PQW388" s="249"/>
      <c r="PQX388" s="249"/>
      <c r="PQY388" s="249"/>
      <c r="PQZ388" s="249"/>
      <c r="PRA388" s="249"/>
      <c r="PRB388" s="249"/>
      <c r="PRC388" s="249"/>
      <c r="PRD388" s="249"/>
      <c r="PRE388" s="249"/>
      <c r="PRF388" s="249"/>
      <c r="PRG388" s="249"/>
      <c r="PRH388" s="249"/>
      <c r="PRI388" s="249"/>
      <c r="PRJ388" s="249"/>
      <c r="PRK388" s="249"/>
      <c r="PRL388" s="249"/>
      <c r="PRM388" s="249"/>
      <c r="PRN388" s="249"/>
      <c r="PRO388" s="249"/>
      <c r="PRP388" s="249"/>
      <c r="PRQ388" s="249"/>
      <c r="PRR388" s="249"/>
      <c r="PRS388" s="249"/>
      <c r="PRT388" s="249"/>
      <c r="PRU388" s="249"/>
      <c r="PRV388" s="249"/>
      <c r="PRW388" s="249"/>
      <c r="PRX388" s="249"/>
      <c r="PRY388" s="249"/>
      <c r="PRZ388" s="249"/>
      <c r="PSA388" s="249"/>
      <c r="PSB388" s="249"/>
      <c r="PSC388" s="249"/>
      <c r="PSD388" s="249"/>
      <c r="PSE388" s="249"/>
      <c r="PSF388" s="249"/>
      <c r="PSG388" s="249"/>
      <c r="PSH388" s="249"/>
      <c r="PSI388" s="249"/>
      <c r="PSJ388" s="249"/>
      <c r="PSK388" s="249"/>
      <c r="PSL388" s="249"/>
      <c r="PSM388" s="249"/>
      <c r="PSN388" s="249"/>
      <c r="PSO388" s="249"/>
      <c r="PSP388" s="249"/>
      <c r="PSQ388" s="249"/>
      <c r="PSR388" s="249"/>
      <c r="PSS388" s="249"/>
      <c r="PST388" s="249"/>
      <c r="PSU388" s="249"/>
      <c r="PSV388" s="249"/>
      <c r="PSW388" s="249"/>
      <c r="PSX388" s="249"/>
      <c r="PSY388" s="249"/>
      <c r="PSZ388" s="249"/>
      <c r="PTA388" s="249"/>
      <c r="PTB388" s="249"/>
      <c r="PTC388" s="249"/>
      <c r="PTD388" s="249"/>
      <c r="PTE388" s="249"/>
      <c r="PTF388" s="249"/>
      <c r="PTG388" s="249"/>
      <c r="PTH388" s="249"/>
      <c r="PTI388" s="249"/>
      <c r="PTJ388" s="249"/>
      <c r="PTK388" s="249"/>
      <c r="PTL388" s="249"/>
      <c r="PTM388" s="249"/>
      <c r="PTN388" s="249"/>
      <c r="PTO388" s="249"/>
      <c r="PTP388" s="249"/>
      <c r="PTQ388" s="249"/>
      <c r="PTR388" s="249"/>
      <c r="PTS388" s="249"/>
      <c r="PTT388" s="249"/>
      <c r="PTU388" s="249"/>
      <c r="PTV388" s="249"/>
      <c r="PTW388" s="249"/>
      <c r="PTX388" s="249"/>
      <c r="PTY388" s="249"/>
      <c r="PTZ388" s="249"/>
      <c r="PUA388" s="249"/>
      <c r="PUB388" s="249"/>
      <c r="PUC388" s="249"/>
      <c r="PUD388" s="249"/>
      <c r="PUE388" s="249"/>
      <c r="PUF388" s="249"/>
      <c r="PUG388" s="249"/>
      <c r="PUH388" s="249"/>
      <c r="PUI388" s="249"/>
      <c r="PUJ388" s="249"/>
      <c r="PUK388" s="249"/>
      <c r="PUL388" s="249"/>
      <c r="PUM388" s="249"/>
      <c r="PUN388" s="249"/>
      <c r="PUO388" s="249"/>
      <c r="PUP388" s="249"/>
      <c r="PUQ388" s="249"/>
      <c r="PUR388" s="249"/>
      <c r="PUS388" s="249"/>
      <c r="PUT388" s="249"/>
      <c r="PUU388" s="249"/>
      <c r="PUV388" s="249"/>
      <c r="PUW388" s="249"/>
      <c r="PUX388" s="249"/>
      <c r="PUY388" s="249"/>
      <c r="PUZ388" s="249"/>
      <c r="PVA388" s="249"/>
      <c r="PVB388" s="249"/>
      <c r="PVC388" s="249"/>
      <c r="PVD388" s="249"/>
      <c r="PVE388" s="249"/>
      <c r="PVF388" s="249"/>
      <c r="PVG388" s="249"/>
      <c r="PVH388" s="249"/>
      <c r="PVI388" s="249"/>
      <c r="PVJ388" s="249"/>
      <c r="PVK388" s="249"/>
      <c r="PVL388" s="249"/>
      <c r="PVM388" s="249"/>
      <c r="PVN388" s="249"/>
      <c r="PVO388" s="249"/>
      <c r="PVP388" s="249"/>
      <c r="PVQ388" s="249"/>
      <c r="PVR388" s="249"/>
      <c r="PVS388" s="249"/>
      <c r="PVT388" s="249"/>
      <c r="PVU388" s="249"/>
      <c r="PVV388" s="249"/>
      <c r="PVW388" s="249"/>
      <c r="PVX388" s="249"/>
      <c r="PVY388" s="249"/>
      <c r="PVZ388" s="249"/>
      <c r="PWA388" s="249"/>
      <c r="PWB388" s="249"/>
      <c r="PWC388" s="249"/>
      <c r="PWD388" s="249"/>
      <c r="PWE388" s="249"/>
      <c r="PWF388" s="249"/>
      <c r="PWG388" s="249"/>
      <c r="PWH388" s="249"/>
      <c r="PWI388" s="249"/>
      <c r="PWJ388" s="249"/>
      <c r="PWK388" s="249"/>
      <c r="PWL388" s="249"/>
      <c r="PWM388" s="249"/>
      <c r="PWN388" s="249"/>
      <c r="PWO388" s="249"/>
      <c r="PWP388" s="249"/>
      <c r="PWQ388" s="249"/>
      <c r="PWR388" s="249"/>
      <c r="PWS388" s="249"/>
      <c r="PWT388" s="249"/>
      <c r="PWU388" s="249"/>
      <c r="PWV388" s="249"/>
      <c r="PWW388" s="249"/>
      <c r="PWX388" s="249"/>
      <c r="PWY388" s="249"/>
      <c r="PWZ388" s="249"/>
      <c r="PXA388" s="249"/>
      <c r="PXB388" s="249"/>
      <c r="PXC388" s="249"/>
      <c r="PXD388" s="249"/>
      <c r="PXE388" s="249"/>
      <c r="PXF388" s="249"/>
      <c r="PXG388" s="249"/>
      <c r="PXH388" s="249"/>
      <c r="PXI388" s="249"/>
      <c r="PXJ388" s="249"/>
      <c r="PXK388" s="249"/>
      <c r="PXL388" s="249"/>
      <c r="PXM388" s="249"/>
      <c r="PXN388" s="249"/>
      <c r="PXO388" s="249"/>
      <c r="PXP388" s="249"/>
      <c r="PXQ388" s="249"/>
      <c r="PXR388" s="249"/>
      <c r="PXS388" s="249"/>
      <c r="PXT388" s="249"/>
      <c r="PXU388" s="249"/>
      <c r="PXV388" s="249"/>
      <c r="PXW388" s="249"/>
      <c r="PXX388" s="249"/>
      <c r="PXY388" s="249"/>
      <c r="PXZ388" s="249"/>
      <c r="PYA388" s="249"/>
      <c r="PYB388" s="249"/>
      <c r="PYC388" s="249"/>
      <c r="PYD388" s="249"/>
      <c r="PYE388" s="249"/>
      <c r="PYF388" s="249"/>
      <c r="PYG388" s="249"/>
      <c r="PYH388" s="249"/>
      <c r="PYI388" s="249"/>
      <c r="PYJ388" s="249"/>
      <c r="PYK388" s="249"/>
      <c r="PYL388" s="249"/>
      <c r="PYM388" s="249"/>
      <c r="PYN388" s="249"/>
      <c r="PYO388" s="249"/>
      <c r="PYP388" s="249"/>
      <c r="PYQ388" s="249"/>
      <c r="PYR388" s="249"/>
      <c r="PYS388" s="249"/>
      <c r="PYT388" s="249"/>
      <c r="PYU388" s="249"/>
      <c r="PYV388" s="249"/>
      <c r="PYW388" s="249"/>
      <c r="PYX388" s="249"/>
      <c r="PYY388" s="249"/>
      <c r="PYZ388" s="249"/>
      <c r="PZA388" s="249"/>
      <c r="PZB388" s="249"/>
      <c r="PZC388" s="249"/>
      <c r="PZD388" s="249"/>
      <c r="PZE388" s="249"/>
      <c r="PZF388" s="249"/>
      <c r="PZG388" s="249"/>
      <c r="PZH388" s="249"/>
      <c r="PZI388" s="249"/>
      <c r="PZJ388" s="249"/>
      <c r="PZK388" s="249"/>
      <c r="PZL388" s="249"/>
      <c r="PZM388" s="249"/>
      <c r="PZN388" s="249"/>
      <c r="PZO388" s="249"/>
      <c r="PZP388" s="249"/>
      <c r="PZQ388" s="249"/>
      <c r="PZR388" s="249"/>
      <c r="PZS388" s="249"/>
      <c r="PZT388" s="249"/>
      <c r="PZU388" s="249"/>
      <c r="PZV388" s="249"/>
      <c r="PZW388" s="249"/>
      <c r="PZX388" s="249"/>
      <c r="PZY388" s="249"/>
      <c r="PZZ388" s="249"/>
      <c r="QAA388" s="249"/>
      <c r="QAB388" s="249"/>
      <c r="QAC388" s="249"/>
      <c r="QAD388" s="249"/>
      <c r="QAE388" s="249"/>
      <c r="QAF388" s="249"/>
      <c r="QAG388" s="249"/>
      <c r="QAH388" s="249"/>
      <c r="QAI388" s="249"/>
      <c r="QAJ388" s="249"/>
      <c r="QAK388" s="249"/>
      <c r="QAL388" s="249"/>
      <c r="QAM388" s="249"/>
      <c r="QAN388" s="249"/>
      <c r="QAO388" s="249"/>
      <c r="QAP388" s="249"/>
      <c r="QAQ388" s="249"/>
      <c r="QAR388" s="249"/>
      <c r="QAS388" s="249"/>
      <c r="QAT388" s="249"/>
      <c r="QAU388" s="249"/>
      <c r="QAV388" s="249"/>
      <c r="QAW388" s="249"/>
      <c r="QAX388" s="249"/>
      <c r="QAY388" s="249"/>
      <c r="QAZ388" s="249"/>
      <c r="QBA388" s="249"/>
      <c r="QBB388" s="249"/>
      <c r="QBC388" s="249"/>
      <c r="QBD388" s="249"/>
      <c r="QBE388" s="249"/>
      <c r="QBF388" s="249"/>
      <c r="QBG388" s="249"/>
      <c r="QBH388" s="249"/>
      <c r="QBI388" s="249"/>
      <c r="QBJ388" s="249"/>
      <c r="QBK388" s="249"/>
      <c r="QBL388" s="249"/>
      <c r="QBM388" s="249"/>
      <c r="QBN388" s="249"/>
      <c r="QBO388" s="249"/>
      <c r="QBP388" s="249"/>
      <c r="QBQ388" s="249"/>
      <c r="QBR388" s="249"/>
      <c r="QBS388" s="249"/>
      <c r="QBT388" s="249"/>
      <c r="QBU388" s="249"/>
      <c r="QBV388" s="249"/>
      <c r="QBW388" s="249"/>
      <c r="QBX388" s="249"/>
      <c r="QBY388" s="249"/>
      <c r="QBZ388" s="249"/>
      <c r="QCA388" s="249"/>
      <c r="QCB388" s="249"/>
      <c r="QCC388" s="249"/>
      <c r="QCD388" s="249"/>
      <c r="QCE388" s="249"/>
      <c r="QCF388" s="249"/>
      <c r="QCG388" s="249"/>
      <c r="QCH388" s="249"/>
      <c r="QCI388" s="249"/>
      <c r="QCJ388" s="249"/>
      <c r="QCK388" s="249"/>
      <c r="QCL388" s="249"/>
      <c r="QCM388" s="249"/>
      <c r="QCN388" s="249"/>
      <c r="QCO388" s="249"/>
      <c r="QCP388" s="249"/>
      <c r="QCQ388" s="249"/>
      <c r="QCR388" s="249"/>
      <c r="QCS388" s="249"/>
      <c r="QCT388" s="249"/>
      <c r="QCU388" s="249"/>
      <c r="QCV388" s="249"/>
      <c r="QCW388" s="249"/>
      <c r="QCX388" s="249"/>
      <c r="QCY388" s="249"/>
      <c r="QCZ388" s="249"/>
      <c r="QDA388" s="249"/>
      <c r="QDB388" s="249"/>
      <c r="QDC388" s="249"/>
      <c r="QDD388" s="249"/>
      <c r="QDE388" s="249"/>
      <c r="QDF388" s="249"/>
      <c r="QDG388" s="249"/>
      <c r="QDH388" s="249"/>
      <c r="QDI388" s="249"/>
      <c r="QDJ388" s="249"/>
      <c r="QDK388" s="249"/>
      <c r="QDL388" s="249"/>
      <c r="QDM388" s="249"/>
      <c r="QDN388" s="249"/>
      <c r="QDO388" s="249"/>
      <c r="QDP388" s="249"/>
      <c r="QDQ388" s="249"/>
      <c r="QDR388" s="249"/>
      <c r="QDS388" s="249"/>
      <c r="QDT388" s="249"/>
      <c r="QDU388" s="249"/>
      <c r="QDV388" s="249"/>
      <c r="QDW388" s="249"/>
      <c r="QDX388" s="249"/>
      <c r="QDY388" s="249"/>
      <c r="QDZ388" s="249"/>
      <c r="QEA388" s="249"/>
      <c r="QEB388" s="249"/>
      <c r="QEC388" s="249"/>
      <c r="QED388" s="249"/>
      <c r="QEE388" s="249"/>
      <c r="QEF388" s="249"/>
      <c r="QEG388" s="249"/>
      <c r="QEH388" s="249"/>
      <c r="QEI388" s="249"/>
      <c r="QEJ388" s="249"/>
      <c r="QEK388" s="249"/>
      <c r="QEL388" s="249"/>
      <c r="QEM388" s="249"/>
      <c r="QEN388" s="249"/>
      <c r="QEO388" s="249"/>
      <c r="QEP388" s="249"/>
      <c r="QEQ388" s="249"/>
      <c r="QER388" s="249"/>
      <c r="QES388" s="249"/>
      <c r="QET388" s="249"/>
      <c r="QEU388" s="249"/>
      <c r="QEV388" s="249"/>
      <c r="QEW388" s="249"/>
      <c r="QEX388" s="249"/>
      <c r="QEY388" s="249"/>
      <c r="QEZ388" s="249"/>
      <c r="QFA388" s="249"/>
      <c r="QFB388" s="249"/>
      <c r="QFC388" s="249"/>
      <c r="QFD388" s="249"/>
      <c r="QFE388" s="249"/>
      <c r="QFF388" s="249"/>
      <c r="QFG388" s="249"/>
      <c r="QFH388" s="249"/>
      <c r="QFI388" s="249"/>
      <c r="QFJ388" s="249"/>
      <c r="QFK388" s="249"/>
      <c r="QFL388" s="249"/>
      <c r="QFM388" s="249"/>
      <c r="QFN388" s="249"/>
      <c r="QFO388" s="249"/>
      <c r="QFP388" s="249"/>
      <c r="QFQ388" s="249"/>
      <c r="QFR388" s="249"/>
      <c r="QFS388" s="249"/>
      <c r="QFT388" s="249"/>
      <c r="QFU388" s="249"/>
      <c r="QFV388" s="249"/>
      <c r="QFW388" s="249"/>
      <c r="QFX388" s="249"/>
      <c r="QFY388" s="249"/>
      <c r="QFZ388" s="249"/>
      <c r="QGA388" s="249"/>
      <c r="QGB388" s="249"/>
      <c r="QGC388" s="249"/>
      <c r="QGD388" s="249"/>
      <c r="QGE388" s="249"/>
      <c r="QGF388" s="249"/>
      <c r="QGG388" s="249"/>
      <c r="QGH388" s="249"/>
      <c r="QGI388" s="249"/>
      <c r="QGJ388" s="249"/>
      <c r="QGK388" s="249"/>
      <c r="QGL388" s="249"/>
      <c r="QGM388" s="249"/>
      <c r="QGN388" s="249"/>
      <c r="QGO388" s="249"/>
      <c r="QGP388" s="249"/>
      <c r="QGQ388" s="249"/>
      <c r="QGR388" s="249"/>
      <c r="QGS388" s="249"/>
      <c r="QGT388" s="249"/>
      <c r="QGU388" s="249"/>
      <c r="QGV388" s="249"/>
      <c r="QGW388" s="249"/>
      <c r="QGX388" s="249"/>
      <c r="QGY388" s="249"/>
      <c r="QGZ388" s="249"/>
      <c r="QHA388" s="249"/>
      <c r="QHB388" s="249"/>
      <c r="QHC388" s="249"/>
      <c r="QHD388" s="249"/>
      <c r="QHE388" s="249"/>
      <c r="QHF388" s="249"/>
      <c r="QHG388" s="249"/>
      <c r="QHH388" s="249"/>
      <c r="QHI388" s="249"/>
      <c r="QHJ388" s="249"/>
      <c r="QHK388" s="249"/>
      <c r="QHL388" s="249"/>
      <c r="QHM388" s="249"/>
      <c r="QHN388" s="249"/>
      <c r="QHO388" s="249"/>
      <c r="QHP388" s="249"/>
      <c r="QHQ388" s="249"/>
      <c r="QHR388" s="249"/>
      <c r="QHS388" s="249"/>
      <c r="QHT388" s="249"/>
      <c r="QHU388" s="249"/>
      <c r="QHV388" s="249"/>
      <c r="QHW388" s="249"/>
      <c r="QHX388" s="249"/>
      <c r="QHY388" s="249"/>
      <c r="QHZ388" s="249"/>
      <c r="QIA388" s="249"/>
      <c r="QIB388" s="249"/>
      <c r="QIC388" s="249"/>
      <c r="QID388" s="249"/>
      <c r="QIE388" s="249"/>
      <c r="QIF388" s="249"/>
      <c r="QIG388" s="249"/>
      <c r="QIH388" s="249"/>
      <c r="QII388" s="249"/>
      <c r="QIJ388" s="249"/>
      <c r="QIK388" s="249"/>
      <c r="QIL388" s="249"/>
      <c r="QIM388" s="249"/>
      <c r="QIN388" s="249"/>
      <c r="QIO388" s="249"/>
      <c r="QIP388" s="249"/>
      <c r="QIQ388" s="249"/>
      <c r="QIR388" s="249"/>
      <c r="QIS388" s="249"/>
      <c r="QIT388" s="249"/>
      <c r="QIU388" s="249"/>
      <c r="QIV388" s="249"/>
      <c r="QIW388" s="249"/>
      <c r="QIX388" s="249"/>
      <c r="QIY388" s="249"/>
      <c r="QIZ388" s="249"/>
      <c r="QJA388" s="249"/>
      <c r="QJB388" s="249"/>
      <c r="QJC388" s="249"/>
      <c r="QJD388" s="249"/>
      <c r="QJE388" s="249"/>
      <c r="QJF388" s="249"/>
      <c r="QJG388" s="249"/>
      <c r="QJH388" s="249"/>
      <c r="QJI388" s="249"/>
      <c r="QJJ388" s="249"/>
      <c r="QJK388" s="249"/>
      <c r="QJL388" s="249"/>
      <c r="QJM388" s="249"/>
      <c r="QJN388" s="249"/>
      <c r="QJO388" s="249"/>
      <c r="QJP388" s="249"/>
      <c r="QJQ388" s="249"/>
      <c r="QJR388" s="249"/>
      <c r="QJS388" s="249"/>
      <c r="QJT388" s="249"/>
      <c r="QJU388" s="249"/>
      <c r="QJV388" s="249"/>
      <c r="QJW388" s="249"/>
      <c r="QJX388" s="249"/>
      <c r="QJY388" s="249"/>
      <c r="QJZ388" s="249"/>
      <c r="QKA388" s="249"/>
      <c r="QKB388" s="249"/>
      <c r="QKC388" s="249"/>
      <c r="QKD388" s="249"/>
      <c r="QKE388" s="249"/>
      <c r="QKF388" s="249"/>
      <c r="QKG388" s="249"/>
      <c r="QKH388" s="249"/>
      <c r="QKI388" s="249"/>
      <c r="QKJ388" s="249"/>
      <c r="QKK388" s="249"/>
      <c r="QKL388" s="249"/>
      <c r="QKM388" s="249"/>
      <c r="QKN388" s="249"/>
      <c r="QKO388" s="249"/>
      <c r="QKP388" s="249"/>
      <c r="QKQ388" s="249"/>
      <c r="QKR388" s="249"/>
      <c r="QKS388" s="249"/>
      <c r="QKT388" s="249"/>
      <c r="QKU388" s="249"/>
      <c r="QKV388" s="249"/>
      <c r="QKW388" s="249"/>
      <c r="QKX388" s="249"/>
      <c r="QKY388" s="249"/>
      <c r="QKZ388" s="249"/>
      <c r="QLA388" s="249"/>
      <c r="QLB388" s="249"/>
      <c r="QLC388" s="249"/>
      <c r="QLD388" s="249"/>
      <c r="QLE388" s="249"/>
      <c r="QLF388" s="249"/>
      <c r="QLG388" s="249"/>
      <c r="QLH388" s="249"/>
      <c r="QLI388" s="249"/>
      <c r="QLJ388" s="249"/>
      <c r="QLK388" s="249"/>
      <c r="QLL388" s="249"/>
      <c r="QLM388" s="249"/>
      <c r="QLN388" s="249"/>
      <c r="QLO388" s="249"/>
      <c r="QLP388" s="249"/>
      <c r="QLQ388" s="249"/>
      <c r="QLR388" s="249"/>
      <c r="QLS388" s="249"/>
      <c r="QLT388" s="249"/>
      <c r="QLU388" s="249"/>
      <c r="QLV388" s="249"/>
      <c r="QLW388" s="249"/>
      <c r="QLX388" s="249"/>
      <c r="QLY388" s="249"/>
      <c r="QLZ388" s="249"/>
      <c r="QMA388" s="249"/>
      <c r="QMB388" s="249"/>
      <c r="QMC388" s="249"/>
      <c r="QMD388" s="249"/>
      <c r="QME388" s="249"/>
      <c r="QMF388" s="249"/>
      <c r="QMG388" s="249"/>
      <c r="QMH388" s="249"/>
      <c r="QMI388" s="249"/>
      <c r="QMJ388" s="249"/>
      <c r="QMK388" s="249"/>
      <c r="QML388" s="249"/>
      <c r="QMM388" s="249"/>
      <c r="QMN388" s="249"/>
      <c r="QMO388" s="249"/>
      <c r="QMP388" s="249"/>
      <c r="QMQ388" s="249"/>
      <c r="QMR388" s="249"/>
      <c r="QMS388" s="249"/>
      <c r="QMT388" s="249"/>
      <c r="QMU388" s="249"/>
      <c r="QMV388" s="249"/>
      <c r="QMW388" s="249"/>
      <c r="QMX388" s="249"/>
      <c r="QMY388" s="249"/>
      <c r="QMZ388" s="249"/>
      <c r="QNA388" s="249"/>
      <c r="QNB388" s="249"/>
      <c r="QNC388" s="249"/>
      <c r="QND388" s="249"/>
      <c r="QNE388" s="249"/>
      <c r="QNF388" s="249"/>
      <c r="QNG388" s="249"/>
      <c r="QNH388" s="249"/>
      <c r="QNI388" s="249"/>
      <c r="QNJ388" s="249"/>
      <c r="QNK388" s="249"/>
      <c r="QNL388" s="249"/>
      <c r="QNM388" s="249"/>
      <c r="QNN388" s="249"/>
      <c r="QNO388" s="249"/>
      <c r="QNP388" s="249"/>
      <c r="QNQ388" s="249"/>
      <c r="QNR388" s="249"/>
      <c r="QNS388" s="249"/>
      <c r="QNT388" s="249"/>
      <c r="QNU388" s="249"/>
      <c r="QNV388" s="249"/>
      <c r="QNW388" s="249"/>
      <c r="QNX388" s="249"/>
      <c r="QNY388" s="249"/>
      <c r="QNZ388" s="249"/>
      <c r="QOA388" s="249"/>
      <c r="QOB388" s="249"/>
      <c r="QOC388" s="249"/>
      <c r="QOD388" s="249"/>
      <c r="QOE388" s="249"/>
      <c r="QOF388" s="249"/>
      <c r="QOG388" s="249"/>
      <c r="QOH388" s="249"/>
      <c r="QOI388" s="249"/>
      <c r="QOJ388" s="249"/>
      <c r="QOK388" s="249"/>
      <c r="QOL388" s="249"/>
      <c r="QOM388" s="249"/>
      <c r="QON388" s="249"/>
      <c r="QOO388" s="249"/>
      <c r="QOP388" s="249"/>
      <c r="QOQ388" s="249"/>
      <c r="QOR388" s="249"/>
      <c r="QOS388" s="249"/>
      <c r="QOT388" s="249"/>
      <c r="QOU388" s="249"/>
      <c r="QOV388" s="249"/>
      <c r="QOW388" s="249"/>
      <c r="QOX388" s="249"/>
      <c r="QOY388" s="249"/>
      <c r="QOZ388" s="249"/>
      <c r="QPA388" s="249"/>
      <c r="QPB388" s="249"/>
      <c r="QPC388" s="249"/>
      <c r="QPD388" s="249"/>
      <c r="QPE388" s="249"/>
      <c r="QPF388" s="249"/>
      <c r="QPG388" s="249"/>
      <c r="QPH388" s="249"/>
      <c r="QPI388" s="249"/>
      <c r="QPJ388" s="249"/>
      <c r="QPK388" s="249"/>
      <c r="QPL388" s="249"/>
      <c r="QPM388" s="249"/>
      <c r="QPN388" s="249"/>
      <c r="QPO388" s="249"/>
      <c r="QPP388" s="249"/>
      <c r="QPQ388" s="249"/>
      <c r="QPR388" s="249"/>
      <c r="QPS388" s="249"/>
      <c r="QPT388" s="249"/>
      <c r="QPU388" s="249"/>
      <c r="QPV388" s="249"/>
      <c r="QPW388" s="249"/>
      <c r="QPX388" s="249"/>
      <c r="QPY388" s="249"/>
      <c r="QPZ388" s="249"/>
      <c r="QQA388" s="249"/>
      <c r="QQB388" s="249"/>
      <c r="QQC388" s="249"/>
      <c r="QQD388" s="249"/>
      <c r="QQE388" s="249"/>
      <c r="QQF388" s="249"/>
      <c r="QQG388" s="249"/>
      <c r="QQH388" s="249"/>
      <c r="QQI388" s="249"/>
      <c r="QQJ388" s="249"/>
      <c r="QQK388" s="249"/>
      <c r="QQL388" s="249"/>
      <c r="QQM388" s="249"/>
      <c r="QQN388" s="249"/>
      <c r="QQO388" s="249"/>
      <c r="QQP388" s="249"/>
      <c r="QQQ388" s="249"/>
      <c r="QQR388" s="249"/>
      <c r="QQS388" s="249"/>
      <c r="QQT388" s="249"/>
      <c r="QQU388" s="249"/>
      <c r="QQV388" s="249"/>
      <c r="QQW388" s="249"/>
      <c r="QQX388" s="249"/>
      <c r="QQY388" s="249"/>
      <c r="QQZ388" s="249"/>
      <c r="QRA388" s="249"/>
      <c r="QRB388" s="249"/>
      <c r="QRC388" s="249"/>
      <c r="QRD388" s="249"/>
      <c r="QRE388" s="249"/>
      <c r="QRF388" s="249"/>
      <c r="QRG388" s="249"/>
      <c r="QRH388" s="249"/>
      <c r="QRI388" s="249"/>
      <c r="QRJ388" s="249"/>
      <c r="QRK388" s="249"/>
      <c r="QRL388" s="249"/>
      <c r="QRM388" s="249"/>
      <c r="QRN388" s="249"/>
      <c r="QRO388" s="249"/>
      <c r="QRP388" s="249"/>
      <c r="QRQ388" s="249"/>
      <c r="QRR388" s="249"/>
      <c r="QRS388" s="249"/>
      <c r="QRT388" s="249"/>
      <c r="QRU388" s="249"/>
      <c r="QRV388" s="249"/>
      <c r="QRW388" s="249"/>
      <c r="QRX388" s="249"/>
      <c r="QRY388" s="249"/>
      <c r="QRZ388" s="249"/>
      <c r="QSA388" s="249"/>
      <c r="QSB388" s="249"/>
      <c r="QSC388" s="249"/>
      <c r="QSD388" s="249"/>
      <c r="QSE388" s="249"/>
      <c r="QSF388" s="249"/>
      <c r="QSG388" s="249"/>
      <c r="QSH388" s="249"/>
      <c r="QSI388" s="249"/>
      <c r="QSJ388" s="249"/>
      <c r="QSK388" s="249"/>
      <c r="QSL388" s="249"/>
      <c r="QSM388" s="249"/>
      <c r="QSN388" s="249"/>
      <c r="QSO388" s="249"/>
      <c r="QSP388" s="249"/>
      <c r="QSQ388" s="249"/>
      <c r="QSR388" s="249"/>
      <c r="QSS388" s="249"/>
      <c r="QST388" s="249"/>
      <c r="QSU388" s="249"/>
      <c r="QSV388" s="249"/>
      <c r="QSW388" s="249"/>
      <c r="QSX388" s="249"/>
      <c r="QSY388" s="249"/>
      <c r="QSZ388" s="249"/>
      <c r="QTA388" s="249"/>
      <c r="QTB388" s="249"/>
      <c r="QTC388" s="249"/>
      <c r="QTD388" s="249"/>
      <c r="QTE388" s="249"/>
      <c r="QTF388" s="249"/>
      <c r="QTG388" s="249"/>
      <c r="QTH388" s="249"/>
      <c r="QTI388" s="249"/>
      <c r="QTJ388" s="249"/>
      <c r="QTK388" s="249"/>
      <c r="QTL388" s="249"/>
      <c r="QTM388" s="249"/>
      <c r="QTN388" s="249"/>
      <c r="QTO388" s="249"/>
      <c r="QTP388" s="249"/>
      <c r="QTQ388" s="249"/>
      <c r="QTR388" s="249"/>
      <c r="QTS388" s="249"/>
      <c r="QTT388" s="249"/>
      <c r="QTU388" s="249"/>
      <c r="QTV388" s="249"/>
      <c r="QTW388" s="249"/>
      <c r="QTX388" s="249"/>
      <c r="QTY388" s="249"/>
      <c r="QTZ388" s="249"/>
      <c r="QUA388" s="249"/>
      <c r="QUB388" s="249"/>
      <c r="QUC388" s="249"/>
      <c r="QUD388" s="249"/>
      <c r="QUE388" s="249"/>
      <c r="QUF388" s="249"/>
      <c r="QUG388" s="249"/>
      <c r="QUH388" s="249"/>
      <c r="QUI388" s="249"/>
      <c r="QUJ388" s="249"/>
      <c r="QUK388" s="249"/>
      <c r="QUL388" s="249"/>
      <c r="QUM388" s="249"/>
      <c r="QUN388" s="249"/>
      <c r="QUO388" s="249"/>
      <c r="QUP388" s="249"/>
      <c r="QUQ388" s="249"/>
      <c r="QUR388" s="249"/>
      <c r="QUS388" s="249"/>
      <c r="QUT388" s="249"/>
      <c r="QUU388" s="249"/>
      <c r="QUV388" s="249"/>
      <c r="QUW388" s="249"/>
      <c r="QUX388" s="249"/>
      <c r="QUY388" s="249"/>
      <c r="QUZ388" s="249"/>
      <c r="QVA388" s="249"/>
      <c r="QVB388" s="249"/>
      <c r="QVC388" s="249"/>
      <c r="QVD388" s="249"/>
      <c r="QVE388" s="249"/>
      <c r="QVF388" s="249"/>
      <c r="QVG388" s="249"/>
      <c r="QVH388" s="249"/>
      <c r="QVI388" s="249"/>
      <c r="QVJ388" s="249"/>
      <c r="QVK388" s="249"/>
      <c r="QVL388" s="249"/>
      <c r="QVM388" s="249"/>
      <c r="QVN388" s="249"/>
      <c r="QVO388" s="249"/>
      <c r="QVP388" s="249"/>
      <c r="QVQ388" s="249"/>
      <c r="QVR388" s="249"/>
      <c r="QVS388" s="249"/>
      <c r="QVT388" s="249"/>
      <c r="QVU388" s="249"/>
      <c r="QVV388" s="249"/>
      <c r="QVW388" s="249"/>
      <c r="QVX388" s="249"/>
      <c r="QVY388" s="249"/>
      <c r="QVZ388" s="249"/>
      <c r="QWA388" s="249"/>
      <c r="QWB388" s="249"/>
      <c r="QWC388" s="249"/>
      <c r="QWD388" s="249"/>
      <c r="QWE388" s="249"/>
      <c r="QWF388" s="249"/>
      <c r="QWG388" s="249"/>
      <c r="QWH388" s="249"/>
      <c r="QWI388" s="249"/>
      <c r="QWJ388" s="249"/>
      <c r="QWK388" s="249"/>
      <c r="QWL388" s="249"/>
      <c r="QWM388" s="249"/>
      <c r="QWN388" s="249"/>
      <c r="QWO388" s="249"/>
      <c r="QWP388" s="249"/>
      <c r="QWQ388" s="249"/>
      <c r="QWR388" s="249"/>
      <c r="QWS388" s="249"/>
      <c r="QWT388" s="249"/>
      <c r="QWU388" s="249"/>
      <c r="QWV388" s="249"/>
      <c r="QWW388" s="249"/>
      <c r="QWX388" s="249"/>
      <c r="QWY388" s="249"/>
      <c r="QWZ388" s="249"/>
      <c r="QXA388" s="249"/>
      <c r="QXB388" s="249"/>
      <c r="QXC388" s="249"/>
      <c r="QXD388" s="249"/>
      <c r="QXE388" s="249"/>
      <c r="QXF388" s="249"/>
      <c r="QXG388" s="249"/>
      <c r="QXH388" s="249"/>
      <c r="QXI388" s="249"/>
      <c r="QXJ388" s="249"/>
      <c r="QXK388" s="249"/>
      <c r="QXL388" s="249"/>
      <c r="QXM388" s="249"/>
      <c r="QXN388" s="249"/>
      <c r="QXO388" s="249"/>
      <c r="QXP388" s="249"/>
      <c r="QXQ388" s="249"/>
      <c r="QXR388" s="249"/>
      <c r="QXS388" s="249"/>
      <c r="QXT388" s="249"/>
      <c r="QXU388" s="249"/>
      <c r="QXV388" s="249"/>
      <c r="QXW388" s="249"/>
      <c r="QXX388" s="249"/>
      <c r="QXY388" s="249"/>
      <c r="QXZ388" s="249"/>
      <c r="QYA388" s="249"/>
      <c r="QYB388" s="249"/>
      <c r="QYC388" s="249"/>
      <c r="QYD388" s="249"/>
      <c r="QYE388" s="249"/>
      <c r="QYF388" s="249"/>
      <c r="QYG388" s="249"/>
      <c r="QYH388" s="249"/>
      <c r="QYI388" s="249"/>
      <c r="QYJ388" s="249"/>
      <c r="QYK388" s="249"/>
      <c r="QYL388" s="249"/>
      <c r="QYM388" s="249"/>
      <c r="QYN388" s="249"/>
      <c r="QYO388" s="249"/>
      <c r="QYP388" s="249"/>
      <c r="QYQ388" s="249"/>
      <c r="QYR388" s="249"/>
      <c r="QYS388" s="249"/>
      <c r="QYT388" s="249"/>
      <c r="QYU388" s="249"/>
      <c r="QYV388" s="249"/>
      <c r="QYW388" s="249"/>
      <c r="QYX388" s="249"/>
      <c r="QYY388" s="249"/>
      <c r="QYZ388" s="249"/>
      <c r="QZA388" s="249"/>
      <c r="QZB388" s="249"/>
      <c r="QZC388" s="249"/>
      <c r="QZD388" s="249"/>
      <c r="QZE388" s="249"/>
      <c r="QZF388" s="249"/>
      <c r="QZG388" s="249"/>
      <c r="QZH388" s="249"/>
      <c r="QZI388" s="249"/>
      <c r="QZJ388" s="249"/>
      <c r="QZK388" s="249"/>
      <c r="QZL388" s="249"/>
      <c r="QZM388" s="249"/>
      <c r="QZN388" s="249"/>
      <c r="QZO388" s="249"/>
      <c r="QZP388" s="249"/>
      <c r="QZQ388" s="249"/>
      <c r="QZR388" s="249"/>
      <c r="QZS388" s="249"/>
      <c r="QZT388" s="249"/>
      <c r="QZU388" s="249"/>
      <c r="QZV388" s="249"/>
      <c r="QZW388" s="249"/>
      <c r="QZX388" s="249"/>
      <c r="QZY388" s="249"/>
      <c r="QZZ388" s="249"/>
      <c r="RAA388" s="249"/>
      <c r="RAB388" s="249"/>
      <c r="RAC388" s="249"/>
      <c r="RAD388" s="249"/>
      <c r="RAE388" s="249"/>
      <c r="RAF388" s="249"/>
      <c r="RAG388" s="249"/>
      <c r="RAH388" s="249"/>
      <c r="RAI388" s="249"/>
      <c r="RAJ388" s="249"/>
      <c r="RAK388" s="249"/>
      <c r="RAL388" s="249"/>
      <c r="RAM388" s="249"/>
      <c r="RAN388" s="249"/>
      <c r="RAO388" s="249"/>
      <c r="RAP388" s="249"/>
      <c r="RAQ388" s="249"/>
      <c r="RAR388" s="249"/>
      <c r="RAS388" s="249"/>
      <c r="RAT388" s="249"/>
      <c r="RAU388" s="249"/>
      <c r="RAV388" s="249"/>
      <c r="RAW388" s="249"/>
      <c r="RAX388" s="249"/>
      <c r="RAY388" s="249"/>
      <c r="RAZ388" s="249"/>
      <c r="RBA388" s="249"/>
      <c r="RBB388" s="249"/>
      <c r="RBC388" s="249"/>
      <c r="RBD388" s="249"/>
      <c r="RBE388" s="249"/>
      <c r="RBF388" s="249"/>
      <c r="RBG388" s="249"/>
      <c r="RBH388" s="249"/>
      <c r="RBI388" s="249"/>
      <c r="RBJ388" s="249"/>
      <c r="RBK388" s="249"/>
      <c r="RBL388" s="249"/>
      <c r="RBM388" s="249"/>
      <c r="RBN388" s="249"/>
      <c r="RBO388" s="249"/>
      <c r="RBP388" s="249"/>
      <c r="RBQ388" s="249"/>
      <c r="RBR388" s="249"/>
      <c r="RBS388" s="249"/>
      <c r="RBT388" s="249"/>
      <c r="RBU388" s="249"/>
      <c r="RBV388" s="249"/>
      <c r="RBW388" s="249"/>
      <c r="RBX388" s="249"/>
      <c r="RBY388" s="249"/>
      <c r="RBZ388" s="249"/>
      <c r="RCA388" s="249"/>
      <c r="RCB388" s="249"/>
      <c r="RCC388" s="249"/>
      <c r="RCD388" s="249"/>
      <c r="RCE388" s="249"/>
      <c r="RCF388" s="249"/>
      <c r="RCG388" s="249"/>
      <c r="RCH388" s="249"/>
      <c r="RCI388" s="249"/>
      <c r="RCJ388" s="249"/>
      <c r="RCK388" s="249"/>
      <c r="RCL388" s="249"/>
      <c r="RCM388" s="249"/>
      <c r="RCN388" s="249"/>
      <c r="RCO388" s="249"/>
      <c r="RCP388" s="249"/>
      <c r="RCQ388" s="249"/>
      <c r="RCR388" s="249"/>
      <c r="RCS388" s="249"/>
      <c r="RCT388" s="249"/>
      <c r="RCU388" s="249"/>
      <c r="RCV388" s="249"/>
      <c r="RCW388" s="249"/>
      <c r="RCX388" s="249"/>
      <c r="RCY388" s="249"/>
      <c r="RCZ388" s="249"/>
      <c r="RDA388" s="249"/>
      <c r="RDB388" s="249"/>
      <c r="RDC388" s="249"/>
      <c r="RDD388" s="249"/>
      <c r="RDE388" s="249"/>
      <c r="RDF388" s="249"/>
      <c r="RDG388" s="249"/>
      <c r="RDH388" s="249"/>
      <c r="RDI388" s="249"/>
      <c r="RDJ388" s="249"/>
      <c r="RDK388" s="249"/>
      <c r="RDL388" s="249"/>
      <c r="RDM388" s="249"/>
      <c r="RDN388" s="249"/>
      <c r="RDO388" s="249"/>
      <c r="RDP388" s="249"/>
      <c r="RDQ388" s="249"/>
      <c r="RDR388" s="249"/>
      <c r="RDS388" s="249"/>
      <c r="RDT388" s="249"/>
      <c r="RDU388" s="249"/>
      <c r="RDV388" s="249"/>
      <c r="RDW388" s="249"/>
      <c r="RDX388" s="249"/>
      <c r="RDY388" s="249"/>
      <c r="RDZ388" s="249"/>
      <c r="REA388" s="249"/>
      <c r="REB388" s="249"/>
      <c r="REC388" s="249"/>
      <c r="RED388" s="249"/>
      <c r="REE388" s="249"/>
      <c r="REF388" s="249"/>
      <c r="REG388" s="249"/>
      <c r="REH388" s="249"/>
      <c r="REI388" s="249"/>
      <c r="REJ388" s="249"/>
      <c r="REK388" s="249"/>
      <c r="REL388" s="249"/>
      <c r="REM388" s="249"/>
      <c r="REN388" s="249"/>
      <c r="REO388" s="249"/>
      <c r="REP388" s="249"/>
      <c r="REQ388" s="249"/>
      <c r="RER388" s="249"/>
      <c r="RES388" s="249"/>
      <c r="RET388" s="249"/>
      <c r="REU388" s="249"/>
      <c r="REV388" s="249"/>
      <c r="REW388" s="249"/>
      <c r="REX388" s="249"/>
      <c r="REY388" s="249"/>
      <c r="REZ388" s="249"/>
      <c r="RFA388" s="249"/>
      <c r="RFB388" s="249"/>
      <c r="RFC388" s="249"/>
      <c r="RFD388" s="249"/>
      <c r="RFE388" s="249"/>
      <c r="RFF388" s="249"/>
      <c r="RFG388" s="249"/>
      <c r="RFH388" s="249"/>
      <c r="RFI388" s="249"/>
      <c r="RFJ388" s="249"/>
      <c r="RFK388" s="249"/>
      <c r="RFL388" s="249"/>
      <c r="RFM388" s="249"/>
      <c r="RFN388" s="249"/>
      <c r="RFO388" s="249"/>
      <c r="RFP388" s="249"/>
      <c r="RFQ388" s="249"/>
      <c r="RFR388" s="249"/>
      <c r="RFS388" s="249"/>
      <c r="RFT388" s="249"/>
      <c r="RFU388" s="249"/>
      <c r="RFV388" s="249"/>
      <c r="RFW388" s="249"/>
      <c r="RFX388" s="249"/>
      <c r="RFY388" s="249"/>
      <c r="RFZ388" s="249"/>
      <c r="RGA388" s="249"/>
      <c r="RGB388" s="249"/>
      <c r="RGC388" s="249"/>
      <c r="RGD388" s="249"/>
      <c r="RGE388" s="249"/>
      <c r="RGF388" s="249"/>
      <c r="RGG388" s="249"/>
      <c r="RGH388" s="249"/>
      <c r="RGI388" s="249"/>
      <c r="RGJ388" s="249"/>
      <c r="RGK388" s="249"/>
      <c r="RGL388" s="249"/>
      <c r="RGM388" s="249"/>
      <c r="RGN388" s="249"/>
      <c r="RGO388" s="249"/>
      <c r="RGP388" s="249"/>
      <c r="RGQ388" s="249"/>
      <c r="RGR388" s="249"/>
      <c r="RGS388" s="249"/>
      <c r="RGT388" s="249"/>
      <c r="RGU388" s="249"/>
      <c r="RGV388" s="249"/>
      <c r="RGW388" s="249"/>
      <c r="RGX388" s="249"/>
      <c r="RGY388" s="249"/>
      <c r="RGZ388" s="249"/>
      <c r="RHA388" s="249"/>
      <c r="RHB388" s="249"/>
      <c r="RHC388" s="249"/>
      <c r="RHD388" s="249"/>
      <c r="RHE388" s="249"/>
      <c r="RHF388" s="249"/>
      <c r="RHG388" s="249"/>
      <c r="RHH388" s="249"/>
      <c r="RHI388" s="249"/>
      <c r="RHJ388" s="249"/>
      <c r="RHK388" s="249"/>
      <c r="RHL388" s="249"/>
      <c r="RHM388" s="249"/>
      <c r="RHN388" s="249"/>
      <c r="RHO388" s="249"/>
      <c r="RHP388" s="249"/>
      <c r="RHQ388" s="249"/>
      <c r="RHR388" s="249"/>
      <c r="RHS388" s="249"/>
      <c r="RHT388" s="249"/>
      <c r="RHU388" s="249"/>
      <c r="RHV388" s="249"/>
      <c r="RHW388" s="249"/>
      <c r="RHX388" s="249"/>
      <c r="RHY388" s="249"/>
      <c r="RHZ388" s="249"/>
      <c r="RIA388" s="249"/>
      <c r="RIB388" s="249"/>
      <c r="RIC388" s="249"/>
      <c r="RID388" s="249"/>
      <c r="RIE388" s="249"/>
      <c r="RIF388" s="249"/>
      <c r="RIG388" s="249"/>
      <c r="RIH388" s="249"/>
      <c r="RII388" s="249"/>
      <c r="RIJ388" s="249"/>
      <c r="RIK388" s="249"/>
      <c r="RIL388" s="249"/>
      <c r="RIM388" s="249"/>
      <c r="RIN388" s="249"/>
      <c r="RIO388" s="249"/>
      <c r="RIP388" s="249"/>
      <c r="RIQ388" s="249"/>
      <c r="RIR388" s="249"/>
      <c r="RIS388" s="249"/>
      <c r="RIT388" s="249"/>
      <c r="RIU388" s="249"/>
      <c r="RIV388" s="249"/>
      <c r="RIW388" s="249"/>
      <c r="RIX388" s="249"/>
      <c r="RIY388" s="249"/>
      <c r="RIZ388" s="249"/>
      <c r="RJA388" s="249"/>
      <c r="RJB388" s="249"/>
      <c r="RJC388" s="249"/>
      <c r="RJD388" s="249"/>
      <c r="RJE388" s="249"/>
      <c r="RJF388" s="249"/>
      <c r="RJG388" s="249"/>
      <c r="RJH388" s="249"/>
      <c r="RJI388" s="249"/>
      <c r="RJJ388" s="249"/>
      <c r="RJK388" s="249"/>
      <c r="RJL388" s="249"/>
      <c r="RJM388" s="249"/>
      <c r="RJN388" s="249"/>
      <c r="RJO388" s="249"/>
      <c r="RJP388" s="249"/>
      <c r="RJQ388" s="249"/>
      <c r="RJR388" s="249"/>
      <c r="RJS388" s="249"/>
      <c r="RJT388" s="249"/>
      <c r="RJU388" s="249"/>
      <c r="RJV388" s="249"/>
      <c r="RJW388" s="249"/>
      <c r="RJX388" s="249"/>
      <c r="RJY388" s="249"/>
      <c r="RJZ388" s="249"/>
      <c r="RKA388" s="249"/>
      <c r="RKB388" s="249"/>
      <c r="RKC388" s="249"/>
      <c r="RKD388" s="249"/>
      <c r="RKE388" s="249"/>
      <c r="RKF388" s="249"/>
      <c r="RKG388" s="249"/>
      <c r="RKH388" s="249"/>
      <c r="RKI388" s="249"/>
      <c r="RKJ388" s="249"/>
      <c r="RKK388" s="249"/>
      <c r="RKL388" s="249"/>
      <c r="RKM388" s="249"/>
      <c r="RKN388" s="249"/>
      <c r="RKO388" s="249"/>
      <c r="RKP388" s="249"/>
      <c r="RKQ388" s="249"/>
      <c r="RKR388" s="249"/>
      <c r="RKS388" s="249"/>
      <c r="RKT388" s="249"/>
      <c r="RKU388" s="249"/>
      <c r="RKV388" s="249"/>
      <c r="RKW388" s="249"/>
      <c r="RKX388" s="249"/>
      <c r="RKY388" s="249"/>
      <c r="RKZ388" s="249"/>
      <c r="RLA388" s="249"/>
      <c r="RLB388" s="249"/>
      <c r="RLC388" s="249"/>
      <c r="RLD388" s="249"/>
      <c r="RLE388" s="249"/>
      <c r="RLF388" s="249"/>
      <c r="RLG388" s="249"/>
      <c r="RLH388" s="249"/>
      <c r="RLI388" s="249"/>
      <c r="RLJ388" s="249"/>
      <c r="RLK388" s="249"/>
      <c r="RLL388" s="249"/>
      <c r="RLM388" s="249"/>
      <c r="RLN388" s="249"/>
      <c r="RLO388" s="249"/>
      <c r="RLP388" s="249"/>
      <c r="RLQ388" s="249"/>
      <c r="RLR388" s="249"/>
      <c r="RLS388" s="249"/>
      <c r="RLT388" s="249"/>
      <c r="RLU388" s="249"/>
      <c r="RLV388" s="249"/>
      <c r="RLW388" s="249"/>
      <c r="RLX388" s="249"/>
      <c r="RLY388" s="249"/>
      <c r="RLZ388" s="249"/>
      <c r="RMA388" s="249"/>
      <c r="RMB388" s="249"/>
      <c r="RMC388" s="249"/>
      <c r="RMD388" s="249"/>
      <c r="RME388" s="249"/>
      <c r="RMF388" s="249"/>
      <c r="RMG388" s="249"/>
      <c r="RMH388" s="249"/>
      <c r="RMI388" s="249"/>
      <c r="RMJ388" s="249"/>
      <c r="RMK388" s="249"/>
      <c r="RML388" s="249"/>
      <c r="RMM388" s="249"/>
      <c r="RMN388" s="249"/>
      <c r="RMO388" s="249"/>
      <c r="RMP388" s="249"/>
      <c r="RMQ388" s="249"/>
      <c r="RMR388" s="249"/>
      <c r="RMS388" s="249"/>
      <c r="RMT388" s="249"/>
      <c r="RMU388" s="249"/>
      <c r="RMV388" s="249"/>
      <c r="RMW388" s="249"/>
      <c r="RMX388" s="249"/>
      <c r="RMY388" s="249"/>
      <c r="RMZ388" s="249"/>
      <c r="RNA388" s="249"/>
      <c r="RNB388" s="249"/>
      <c r="RNC388" s="249"/>
      <c r="RND388" s="249"/>
      <c r="RNE388" s="249"/>
      <c r="RNF388" s="249"/>
      <c r="RNG388" s="249"/>
      <c r="RNH388" s="249"/>
      <c r="RNI388" s="249"/>
      <c r="RNJ388" s="249"/>
      <c r="RNK388" s="249"/>
      <c r="RNL388" s="249"/>
      <c r="RNM388" s="249"/>
      <c r="RNN388" s="249"/>
      <c r="RNO388" s="249"/>
      <c r="RNP388" s="249"/>
      <c r="RNQ388" s="249"/>
      <c r="RNR388" s="249"/>
      <c r="RNS388" s="249"/>
      <c r="RNT388" s="249"/>
      <c r="RNU388" s="249"/>
      <c r="RNV388" s="249"/>
      <c r="RNW388" s="249"/>
      <c r="RNX388" s="249"/>
      <c r="RNY388" s="249"/>
      <c r="RNZ388" s="249"/>
      <c r="ROA388" s="249"/>
      <c r="ROB388" s="249"/>
      <c r="ROC388" s="249"/>
      <c r="ROD388" s="249"/>
      <c r="ROE388" s="249"/>
      <c r="ROF388" s="249"/>
      <c r="ROG388" s="249"/>
      <c r="ROH388" s="249"/>
      <c r="ROI388" s="249"/>
      <c r="ROJ388" s="249"/>
      <c r="ROK388" s="249"/>
      <c r="ROL388" s="249"/>
      <c r="ROM388" s="249"/>
      <c r="RON388" s="249"/>
      <c r="ROO388" s="249"/>
      <c r="ROP388" s="249"/>
      <c r="ROQ388" s="249"/>
      <c r="ROR388" s="249"/>
      <c r="ROS388" s="249"/>
      <c r="ROT388" s="249"/>
      <c r="ROU388" s="249"/>
      <c r="ROV388" s="249"/>
      <c r="ROW388" s="249"/>
      <c r="ROX388" s="249"/>
      <c r="ROY388" s="249"/>
      <c r="ROZ388" s="249"/>
      <c r="RPA388" s="249"/>
      <c r="RPB388" s="249"/>
      <c r="RPC388" s="249"/>
      <c r="RPD388" s="249"/>
      <c r="RPE388" s="249"/>
      <c r="RPF388" s="249"/>
      <c r="RPG388" s="249"/>
      <c r="RPH388" s="249"/>
      <c r="RPI388" s="249"/>
      <c r="RPJ388" s="249"/>
      <c r="RPK388" s="249"/>
      <c r="RPL388" s="249"/>
      <c r="RPM388" s="249"/>
      <c r="RPN388" s="249"/>
      <c r="RPO388" s="249"/>
      <c r="RPP388" s="249"/>
      <c r="RPQ388" s="249"/>
      <c r="RPR388" s="249"/>
      <c r="RPS388" s="249"/>
      <c r="RPT388" s="249"/>
      <c r="RPU388" s="249"/>
      <c r="RPV388" s="249"/>
      <c r="RPW388" s="249"/>
      <c r="RPX388" s="249"/>
      <c r="RPY388" s="249"/>
      <c r="RPZ388" s="249"/>
      <c r="RQA388" s="249"/>
      <c r="RQB388" s="249"/>
      <c r="RQC388" s="249"/>
      <c r="RQD388" s="249"/>
      <c r="RQE388" s="249"/>
      <c r="RQF388" s="249"/>
      <c r="RQG388" s="249"/>
      <c r="RQH388" s="249"/>
      <c r="RQI388" s="249"/>
      <c r="RQJ388" s="249"/>
      <c r="RQK388" s="249"/>
      <c r="RQL388" s="249"/>
      <c r="RQM388" s="249"/>
      <c r="RQN388" s="249"/>
      <c r="RQO388" s="249"/>
      <c r="RQP388" s="249"/>
      <c r="RQQ388" s="249"/>
      <c r="RQR388" s="249"/>
      <c r="RQS388" s="249"/>
      <c r="RQT388" s="249"/>
      <c r="RQU388" s="249"/>
      <c r="RQV388" s="249"/>
      <c r="RQW388" s="249"/>
      <c r="RQX388" s="249"/>
      <c r="RQY388" s="249"/>
      <c r="RQZ388" s="249"/>
      <c r="RRA388" s="249"/>
      <c r="RRB388" s="249"/>
      <c r="RRC388" s="249"/>
      <c r="RRD388" s="249"/>
      <c r="RRE388" s="249"/>
      <c r="RRF388" s="249"/>
      <c r="RRG388" s="249"/>
      <c r="RRH388" s="249"/>
      <c r="RRI388" s="249"/>
      <c r="RRJ388" s="249"/>
      <c r="RRK388" s="249"/>
      <c r="RRL388" s="249"/>
      <c r="RRM388" s="249"/>
      <c r="RRN388" s="249"/>
      <c r="RRO388" s="249"/>
      <c r="RRP388" s="249"/>
      <c r="RRQ388" s="249"/>
      <c r="RRR388" s="249"/>
      <c r="RRS388" s="249"/>
      <c r="RRT388" s="249"/>
      <c r="RRU388" s="249"/>
      <c r="RRV388" s="249"/>
      <c r="RRW388" s="249"/>
      <c r="RRX388" s="249"/>
      <c r="RRY388" s="249"/>
      <c r="RRZ388" s="249"/>
      <c r="RSA388" s="249"/>
      <c r="RSB388" s="249"/>
      <c r="RSC388" s="249"/>
      <c r="RSD388" s="249"/>
      <c r="RSE388" s="249"/>
      <c r="RSF388" s="249"/>
      <c r="RSG388" s="249"/>
      <c r="RSH388" s="249"/>
      <c r="RSI388" s="249"/>
      <c r="RSJ388" s="249"/>
      <c r="RSK388" s="249"/>
      <c r="RSL388" s="249"/>
      <c r="RSM388" s="249"/>
      <c r="RSN388" s="249"/>
      <c r="RSO388" s="249"/>
      <c r="RSP388" s="249"/>
      <c r="RSQ388" s="249"/>
      <c r="RSR388" s="249"/>
      <c r="RSS388" s="249"/>
      <c r="RST388" s="249"/>
      <c r="RSU388" s="249"/>
      <c r="RSV388" s="249"/>
      <c r="RSW388" s="249"/>
      <c r="RSX388" s="249"/>
      <c r="RSY388" s="249"/>
      <c r="RSZ388" s="249"/>
      <c r="RTA388" s="249"/>
      <c r="RTB388" s="249"/>
      <c r="RTC388" s="249"/>
      <c r="RTD388" s="249"/>
      <c r="RTE388" s="249"/>
      <c r="RTF388" s="249"/>
      <c r="RTG388" s="249"/>
      <c r="RTH388" s="249"/>
      <c r="RTI388" s="249"/>
      <c r="RTJ388" s="249"/>
      <c r="RTK388" s="249"/>
      <c r="RTL388" s="249"/>
      <c r="RTM388" s="249"/>
      <c r="RTN388" s="249"/>
      <c r="RTO388" s="249"/>
      <c r="RTP388" s="249"/>
      <c r="RTQ388" s="249"/>
      <c r="RTR388" s="249"/>
      <c r="RTS388" s="249"/>
      <c r="RTT388" s="249"/>
      <c r="RTU388" s="249"/>
      <c r="RTV388" s="249"/>
      <c r="RTW388" s="249"/>
      <c r="RTX388" s="249"/>
      <c r="RTY388" s="249"/>
      <c r="RTZ388" s="249"/>
      <c r="RUA388" s="249"/>
      <c r="RUB388" s="249"/>
      <c r="RUC388" s="249"/>
      <c r="RUD388" s="249"/>
      <c r="RUE388" s="249"/>
      <c r="RUF388" s="249"/>
      <c r="RUG388" s="249"/>
      <c r="RUH388" s="249"/>
      <c r="RUI388" s="249"/>
      <c r="RUJ388" s="249"/>
      <c r="RUK388" s="249"/>
      <c r="RUL388" s="249"/>
      <c r="RUM388" s="249"/>
      <c r="RUN388" s="249"/>
      <c r="RUO388" s="249"/>
      <c r="RUP388" s="249"/>
      <c r="RUQ388" s="249"/>
      <c r="RUR388" s="249"/>
      <c r="RUS388" s="249"/>
      <c r="RUT388" s="249"/>
      <c r="RUU388" s="249"/>
      <c r="RUV388" s="249"/>
      <c r="RUW388" s="249"/>
      <c r="RUX388" s="249"/>
      <c r="RUY388" s="249"/>
      <c r="RUZ388" s="249"/>
      <c r="RVA388" s="249"/>
      <c r="RVB388" s="249"/>
      <c r="RVC388" s="249"/>
      <c r="RVD388" s="249"/>
      <c r="RVE388" s="249"/>
      <c r="RVF388" s="249"/>
      <c r="RVG388" s="249"/>
      <c r="RVH388" s="249"/>
      <c r="RVI388" s="249"/>
      <c r="RVJ388" s="249"/>
      <c r="RVK388" s="249"/>
      <c r="RVL388" s="249"/>
      <c r="RVM388" s="249"/>
      <c r="RVN388" s="249"/>
      <c r="RVO388" s="249"/>
      <c r="RVP388" s="249"/>
      <c r="RVQ388" s="249"/>
      <c r="RVR388" s="249"/>
      <c r="RVS388" s="249"/>
      <c r="RVT388" s="249"/>
      <c r="RVU388" s="249"/>
      <c r="RVV388" s="249"/>
      <c r="RVW388" s="249"/>
      <c r="RVX388" s="249"/>
      <c r="RVY388" s="249"/>
      <c r="RVZ388" s="249"/>
      <c r="RWA388" s="249"/>
      <c r="RWB388" s="249"/>
      <c r="RWC388" s="249"/>
      <c r="RWD388" s="249"/>
      <c r="RWE388" s="249"/>
      <c r="RWF388" s="249"/>
      <c r="RWG388" s="249"/>
      <c r="RWH388" s="249"/>
      <c r="RWI388" s="249"/>
      <c r="RWJ388" s="249"/>
      <c r="RWK388" s="249"/>
      <c r="RWL388" s="249"/>
      <c r="RWM388" s="249"/>
      <c r="RWN388" s="249"/>
      <c r="RWO388" s="249"/>
      <c r="RWP388" s="249"/>
      <c r="RWQ388" s="249"/>
      <c r="RWR388" s="249"/>
      <c r="RWS388" s="249"/>
      <c r="RWT388" s="249"/>
      <c r="RWU388" s="249"/>
      <c r="RWV388" s="249"/>
      <c r="RWW388" s="249"/>
      <c r="RWX388" s="249"/>
      <c r="RWY388" s="249"/>
      <c r="RWZ388" s="249"/>
      <c r="RXA388" s="249"/>
      <c r="RXB388" s="249"/>
      <c r="RXC388" s="249"/>
      <c r="RXD388" s="249"/>
      <c r="RXE388" s="249"/>
      <c r="RXF388" s="249"/>
      <c r="RXG388" s="249"/>
      <c r="RXH388" s="249"/>
      <c r="RXI388" s="249"/>
      <c r="RXJ388" s="249"/>
      <c r="RXK388" s="249"/>
      <c r="RXL388" s="249"/>
      <c r="RXM388" s="249"/>
      <c r="RXN388" s="249"/>
      <c r="RXO388" s="249"/>
      <c r="RXP388" s="249"/>
      <c r="RXQ388" s="249"/>
      <c r="RXR388" s="249"/>
      <c r="RXS388" s="249"/>
      <c r="RXT388" s="249"/>
      <c r="RXU388" s="249"/>
      <c r="RXV388" s="249"/>
      <c r="RXW388" s="249"/>
      <c r="RXX388" s="249"/>
      <c r="RXY388" s="249"/>
      <c r="RXZ388" s="249"/>
      <c r="RYA388" s="249"/>
      <c r="RYB388" s="249"/>
      <c r="RYC388" s="249"/>
      <c r="RYD388" s="249"/>
      <c r="RYE388" s="249"/>
      <c r="RYF388" s="249"/>
      <c r="RYG388" s="249"/>
      <c r="RYH388" s="249"/>
      <c r="RYI388" s="249"/>
      <c r="RYJ388" s="249"/>
      <c r="RYK388" s="249"/>
      <c r="RYL388" s="249"/>
      <c r="RYM388" s="249"/>
      <c r="RYN388" s="249"/>
      <c r="RYO388" s="249"/>
      <c r="RYP388" s="249"/>
      <c r="RYQ388" s="249"/>
      <c r="RYR388" s="249"/>
      <c r="RYS388" s="249"/>
      <c r="RYT388" s="249"/>
      <c r="RYU388" s="249"/>
      <c r="RYV388" s="249"/>
      <c r="RYW388" s="249"/>
      <c r="RYX388" s="249"/>
      <c r="RYY388" s="249"/>
      <c r="RYZ388" s="249"/>
      <c r="RZA388" s="249"/>
      <c r="RZB388" s="249"/>
      <c r="RZC388" s="249"/>
      <c r="RZD388" s="249"/>
      <c r="RZE388" s="249"/>
      <c r="RZF388" s="249"/>
      <c r="RZG388" s="249"/>
      <c r="RZH388" s="249"/>
      <c r="RZI388" s="249"/>
      <c r="RZJ388" s="249"/>
      <c r="RZK388" s="249"/>
      <c r="RZL388" s="249"/>
      <c r="RZM388" s="249"/>
      <c r="RZN388" s="249"/>
      <c r="RZO388" s="249"/>
      <c r="RZP388" s="249"/>
      <c r="RZQ388" s="249"/>
      <c r="RZR388" s="249"/>
      <c r="RZS388" s="249"/>
      <c r="RZT388" s="249"/>
      <c r="RZU388" s="249"/>
      <c r="RZV388" s="249"/>
      <c r="RZW388" s="249"/>
      <c r="RZX388" s="249"/>
      <c r="RZY388" s="249"/>
      <c r="RZZ388" s="249"/>
      <c r="SAA388" s="249"/>
      <c r="SAB388" s="249"/>
      <c r="SAC388" s="249"/>
      <c r="SAD388" s="249"/>
      <c r="SAE388" s="249"/>
      <c r="SAF388" s="249"/>
      <c r="SAG388" s="249"/>
      <c r="SAH388" s="249"/>
      <c r="SAI388" s="249"/>
      <c r="SAJ388" s="249"/>
      <c r="SAK388" s="249"/>
      <c r="SAL388" s="249"/>
      <c r="SAM388" s="249"/>
      <c r="SAN388" s="249"/>
      <c r="SAO388" s="249"/>
      <c r="SAP388" s="249"/>
      <c r="SAQ388" s="249"/>
      <c r="SAR388" s="249"/>
      <c r="SAS388" s="249"/>
      <c r="SAT388" s="249"/>
      <c r="SAU388" s="249"/>
      <c r="SAV388" s="249"/>
      <c r="SAW388" s="249"/>
      <c r="SAX388" s="249"/>
      <c r="SAY388" s="249"/>
      <c r="SAZ388" s="249"/>
      <c r="SBA388" s="249"/>
      <c r="SBB388" s="249"/>
      <c r="SBC388" s="249"/>
      <c r="SBD388" s="249"/>
      <c r="SBE388" s="249"/>
      <c r="SBF388" s="249"/>
      <c r="SBG388" s="249"/>
      <c r="SBH388" s="249"/>
      <c r="SBI388" s="249"/>
      <c r="SBJ388" s="249"/>
      <c r="SBK388" s="249"/>
      <c r="SBL388" s="249"/>
      <c r="SBM388" s="249"/>
      <c r="SBN388" s="249"/>
      <c r="SBO388" s="249"/>
      <c r="SBP388" s="249"/>
      <c r="SBQ388" s="249"/>
      <c r="SBR388" s="249"/>
      <c r="SBS388" s="249"/>
      <c r="SBT388" s="249"/>
      <c r="SBU388" s="249"/>
      <c r="SBV388" s="249"/>
      <c r="SBW388" s="249"/>
      <c r="SBX388" s="249"/>
      <c r="SBY388" s="249"/>
      <c r="SBZ388" s="249"/>
      <c r="SCA388" s="249"/>
      <c r="SCB388" s="249"/>
      <c r="SCC388" s="249"/>
      <c r="SCD388" s="249"/>
      <c r="SCE388" s="249"/>
      <c r="SCF388" s="249"/>
      <c r="SCG388" s="249"/>
      <c r="SCH388" s="249"/>
      <c r="SCI388" s="249"/>
      <c r="SCJ388" s="249"/>
      <c r="SCK388" s="249"/>
      <c r="SCL388" s="249"/>
      <c r="SCM388" s="249"/>
      <c r="SCN388" s="249"/>
      <c r="SCO388" s="249"/>
      <c r="SCP388" s="249"/>
      <c r="SCQ388" s="249"/>
      <c r="SCR388" s="249"/>
      <c r="SCS388" s="249"/>
      <c r="SCT388" s="249"/>
      <c r="SCU388" s="249"/>
      <c r="SCV388" s="249"/>
      <c r="SCW388" s="249"/>
      <c r="SCX388" s="249"/>
      <c r="SCY388" s="249"/>
      <c r="SCZ388" s="249"/>
      <c r="SDA388" s="249"/>
      <c r="SDB388" s="249"/>
      <c r="SDC388" s="249"/>
      <c r="SDD388" s="249"/>
      <c r="SDE388" s="249"/>
      <c r="SDF388" s="249"/>
      <c r="SDG388" s="249"/>
      <c r="SDH388" s="249"/>
      <c r="SDI388" s="249"/>
      <c r="SDJ388" s="249"/>
      <c r="SDK388" s="249"/>
      <c r="SDL388" s="249"/>
      <c r="SDM388" s="249"/>
      <c r="SDN388" s="249"/>
      <c r="SDO388" s="249"/>
      <c r="SDP388" s="249"/>
      <c r="SDQ388" s="249"/>
      <c r="SDR388" s="249"/>
      <c r="SDS388" s="249"/>
      <c r="SDT388" s="249"/>
      <c r="SDU388" s="249"/>
      <c r="SDV388" s="249"/>
      <c r="SDW388" s="249"/>
      <c r="SDX388" s="249"/>
      <c r="SDY388" s="249"/>
      <c r="SDZ388" s="249"/>
      <c r="SEA388" s="249"/>
      <c r="SEB388" s="249"/>
      <c r="SEC388" s="249"/>
      <c r="SED388" s="249"/>
      <c r="SEE388" s="249"/>
      <c r="SEF388" s="249"/>
      <c r="SEG388" s="249"/>
      <c r="SEH388" s="249"/>
      <c r="SEI388" s="249"/>
      <c r="SEJ388" s="249"/>
      <c r="SEK388" s="249"/>
      <c r="SEL388" s="249"/>
      <c r="SEM388" s="249"/>
      <c r="SEN388" s="249"/>
      <c r="SEO388" s="249"/>
      <c r="SEP388" s="249"/>
      <c r="SEQ388" s="249"/>
      <c r="SER388" s="249"/>
      <c r="SES388" s="249"/>
      <c r="SET388" s="249"/>
      <c r="SEU388" s="249"/>
      <c r="SEV388" s="249"/>
      <c r="SEW388" s="249"/>
      <c r="SEX388" s="249"/>
      <c r="SEY388" s="249"/>
      <c r="SEZ388" s="249"/>
      <c r="SFA388" s="249"/>
      <c r="SFB388" s="249"/>
      <c r="SFC388" s="249"/>
      <c r="SFD388" s="249"/>
      <c r="SFE388" s="249"/>
      <c r="SFF388" s="249"/>
      <c r="SFG388" s="249"/>
      <c r="SFH388" s="249"/>
      <c r="SFI388" s="249"/>
      <c r="SFJ388" s="249"/>
      <c r="SFK388" s="249"/>
      <c r="SFL388" s="249"/>
      <c r="SFM388" s="249"/>
      <c r="SFN388" s="249"/>
      <c r="SFO388" s="249"/>
      <c r="SFP388" s="249"/>
      <c r="SFQ388" s="249"/>
      <c r="SFR388" s="249"/>
      <c r="SFS388" s="249"/>
      <c r="SFT388" s="249"/>
      <c r="SFU388" s="249"/>
      <c r="SFV388" s="249"/>
      <c r="SFW388" s="249"/>
      <c r="SFX388" s="249"/>
      <c r="SFY388" s="249"/>
      <c r="SFZ388" s="249"/>
      <c r="SGA388" s="249"/>
      <c r="SGB388" s="249"/>
      <c r="SGC388" s="249"/>
      <c r="SGD388" s="249"/>
      <c r="SGE388" s="249"/>
      <c r="SGF388" s="249"/>
      <c r="SGG388" s="249"/>
      <c r="SGH388" s="249"/>
      <c r="SGI388" s="249"/>
      <c r="SGJ388" s="249"/>
      <c r="SGK388" s="249"/>
      <c r="SGL388" s="249"/>
      <c r="SGM388" s="249"/>
      <c r="SGN388" s="249"/>
      <c r="SGO388" s="249"/>
      <c r="SGP388" s="249"/>
      <c r="SGQ388" s="249"/>
      <c r="SGR388" s="249"/>
      <c r="SGS388" s="249"/>
      <c r="SGT388" s="249"/>
      <c r="SGU388" s="249"/>
      <c r="SGV388" s="249"/>
      <c r="SGW388" s="249"/>
      <c r="SGX388" s="249"/>
      <c r="SGY388" s="249"/>
      <c r="SGZ388" s="249"/>
      <c r="SHA388" s="249"/>
      <c r="SHB388" s="249"/>
      <c r="SHC388" s="249"/>
      <c r="SHD388" s="249"/>
      <c r="SHE388" s="249"/>
      <c r="SHF388" s="249"/>
      <c r="SHG388" s="249"/>
      <c r="SHH388" s="249"/>
      <c r="SHI388" s="249"/>
      <c r="SHJ388" s="249"/>
      <c r="SHK388" s="249"/>
      <c r="SHL388" s="249"/>
      <c r="SHM388" s="249"/>
      <c r="SHN388" s="249"/>
      <c r="SHO388" s="249"/>
      <c r="SHP388" s="249"/>
      <c r="SHQ388" s="249"/>
      <c r="SHR388" s="249"/>
      <c r="SHS388" s="249"/>
      <c r="SHT388" s="249"/>
      <c r="SHU388" s="249"/>
      <c r="SHV388" s="249"/>
      <c r="SHW388" s="249"/>
      <c r="SHX388" s="249"/>
      <c r="SHY388" s="249"/>
      <c r="SHZ388" s="249"/>
      <c r="SIA388" s="249"/>
      <c r="SIB388" s="249"/>
      <c r="SIC388" s="249"/>
      <c r="SID388" s="249"/>
      <c r="SIE388" s="249"/>
      <c r="SIF388" s="249"/>
      <c r="SIG388" s="249"/>
      <c r="SIH388" s="249"/>
      <c r="SII388" s="249"/>
      <c r="SIJ388" s="249"/>
      <c r="SIK388" s="249"/>
      <c r="SIL388" s="249"/>
      <c r="SIM388" s="249"/>
      <c r="SIN388" s="249"/>
      <c r="SIO388" s="249"/>
      <c r="SIP388" s="249"/>
      <c r="SIQ388" s="249"/>
      <c r="SIR388" s="249"/>
      <c r="SIS388" s="249"/>
      <c r="SIT388" s="249"/>
      <c r="SIU388" s="249"/>
      <c r="SIV388" s="249"/>
      <c r="SIW388" s="249"/>
      <c r="SIX388" s="249"/>
      <c r="SIY388" s="249"/>
      <c r="SIZ388" s="249"/>
      <c r="SJA388" s="249"/>
      <c r="SJB388" s="249"/>
      <c r="SJC388" s="249"/>
      <c r="SJD388" s="249"/>
      <c r="SJE388" s="249"/>
      <c r="SJF388" s="249"/>
      <c r="SJG388" s="249"/>
      <c r="SJH388" s="249"/>
      <c r="SJI388" s="249"/>
      <c r="SJJ388" s="249"/>
      <c r="SJK388" s="249"/>
      <c r="SJL388" s="249"/>
      <c r="SJM388" s="249"/>
      <c r="SJN388" s="249"/>
      <c r="SJO388" s="249"/>
      <c r="SJP388" s="249"/>
      <c r="SJQ388" s="249"/>
      <c r="SJR388" s="249"/>
      <c r="SJS388" s="249"/>
      <c r="SJT388" s="249"/>
      <c r="SJU388" s="249"/>
      <c r="SJV388" s="249"/>
      <c r="SJW388" s="249"/>
      <c r="SJX388" s="249"/>
      <c r="SJY388" s="249"/>
      <c r="SJZ388" s="249"/>
      <c r="SKA388" s="249"/>
      <c r="SKB388" s="249"/>
      <c r="SKC388" s="249"/>
      <c r="SKD388" s="249"/>
      <c r="SKE388" s="249"/>
      <c r="SKF388" s="249"/>
      <c r="SKG388" s="249"/>
      <c r="SKH388" s="249"/>
      <c r="SKI388" s="249"/>
      <c r="SKJ388" s="249"/>
      <c r="SKK388" s="249"/>
      <c r="SKL388" s="249"/>
      <c r="SKM388" s="249"/>
      <c r="SKN388" s="249"/>
      <c r="SKO388" s="249"/>
      <c r="SKP388" s="249"/>
      <c r="SKQ388" s="249"/>
      <c r="SKR388" s="249"/>
      <c r="SKS388" s="249"/>
      <c r="SKT388" s="249"/>
      <c r="SKU388" s="249"/>
      <c r="SKV388" s="249"/>
      <c r="SKW388" s="249"/>
      <c r="SKX388" s="249"/>
      <c r="SKY388" s="249"/>
      <c r="SKZ388" s="249"/>
      <c r="SLA388" s="249"/>
      <c r="SLB388" s="249"/>
      <c r="SLC388" s="249"/>
      <c r="SLD388" s="249"/>
      <c r="SLE388" s="249"/>
      <c r="SLF388" s="249"/>
      <c r="SLG388" s="249"/>
      <c r="SLH388" s="249"/>
      <c r="SLI388" s="249"/>
      <c r="SLJ388" s="249"/>
      <c r="SLK388" s="249"/>
      <c r="SLL388" s="249"/>
      <c r="SLM388" s="249"/>
      <c r="SLN388" s="249"/>
      <c r="SLO388" s="249"/>
      <c r="SLP388" s="249"/>
      <c r="SLQ388" s="249"/>
      <c r="SLR388" s="249"/>
      <c r="SLS388" s="249"/>
      <c r="SLT388" s="249"/>
      <c r="SLU388" s="249"/>
      <c r="SLV388" s="249"/>
      <c r="SLW388" s="249"/>
      <c r="SLX388" s="249"/>
      <c r="SLY388" s="249"/>
      <c r="SLZ388" s="249"/>
      <c r="SMA388" s="249"/>
      <c r="SMB388" s="249"/>
      <c r="SMC388" s="249"/>
      <c r="SMD388" s="249"/>
      <c r="SME388" s="249"/>
      <c r="SMF388" s="249"/>
      <c r="SMG388" s="249"/>
      <c r="SMH388" s="249"/>
      <c r="SMI388" s="249"/>
      <c r="SMJ388" s="249"/>
      <c r="SMK388" s="249"/>
      <c r="SML388" s="249"/>
      <c r="SMM388" s="249"/>
      <c r="SMN388" s="249"/>
      <c r="SMO388" s="249"/>
      <c r="SMP388" s="249"/>
      <c r="SMQ388" s="249"/>
      <c r="SMR388" s="249"/>
      <c r="SMS388" s="249"/>
      <c r="SMT388" s="249"/>
      <c r="SMU388" s="249"/>
      <c r="SMV388" s="249"/>
      <c r="SMW388" s="249"/>
      <c r="SMX388" s="249"/>
      <c r="SMY388" s="249"/>
      <c r="SMZ388" s="249"/>
      <c r="SNA388" s="249"/>
      <c r="SNB388" s="249"/>
      <c r="SNC388" s="249"/>
      <c r="SND388" s="249"/>
      <c r="SNE388" s="249"/>
      <c r="SNF388" s="249"/>
      <c r="SNG388" s="249"/>
      <c r="SNH388" s="249"/>
      <c r="SNI388" s="249"/>
      <c r="SNJ388" s="249"/>
      <c r="SNK388" s="249"/>
      <c r="SNL388" s="249"/>
      <c r="SNM388" s="249"/>
      <c r="SNN388" s="249"/>
      <c r="SNO388" s="249"/>
      <c r="SNP388" s="249"/>
      <c r="SNQ388" s="249"/>
      <c r="SNR388" s="249"/>
      <c r="SNS388" s="249"/>
      <c r="SNT388" s="249"/>
      <c r="SNU388" s="249"/>
      <c r="SNV388" s="249"/>
      <c r="SNW388" s="249"/>
      <c r="SNX388" s="249"/>
      <c r="SNY388" s="249"/>
      <c r="SNZ388" s="249"/>
      <c r="SOA388" s="249"/>
      <c r="SOB388" s="249"/>
      <c r="SOC388" s="249"/>
      <c r="SOD388" s="249"/>
      <c r="SOE388" s="249"/>
      <c r="SOF388" s="249"/>
      <c r="SOG388" s="249"/>
      <c r="SOH388" s="249"/>
      <c r="SOI388" s="249"/>
      <c r="SOJ388" s="249"/>
      <c r="SOK388" s="249"/>
      <c r="SOL388" s="249"/>
      <c r="SOM388" s="249"/>
      <c r="SON388" s="249"/>
      <c r="SOO388" s="249"/>
      <c r="SOP388" s="249"/>
      <c r="SOQ388" s="249"/>
      <c r="SOR388" s="249"/>
      <c r="SOS388" s="249"/>
      <c r="SOT388" s="249"/>
      <c r="SOU388" s="249"/>
      <c r="SOV388" s="249"/>
      <c r="SOW388" s="249"/>
      <c r="SOX388" s="249"/>
      <c r="SOY388" s="249"/>
      <c r="SOZ388" s="249"/>
      <c r="SPA388" s="249"/>
      <c r="SPB388" s="249"/>
      <c r="SPC388" s="249"/>
      <c r="SPD388" s="249"/>
      <c r="SPE388" s="249"/>
      <c r="SPF388" s="249"/>
      <c r="SPG388" s="249"/>
      <c r="SPH388" s="249"/>
      <c r="SPI388" s="249"/>
      <c r="SPJ388" s="249"/>
      <c r="SPK388" s="249"/>
      <c r="SPL388" s="249"/>
      <c r="SPM388" s="249"/>
      <c r="SPN388" s="249"/>
      <c r="SPO388" s="249"/>
      <c r="SPP388" s="249"/>
      <c r="SPQ388" s="249"/>
      <c r="SPR388" s="249"/>
      <c r="SPS388" s="249"/>
      <c r="SPT388" s="249"/>
      <c r="SPU388" s="249"/>
      <c r="SPV388" s="249"/>
      <c r="SPW388" s="249"/>
      <c r="SPX388" s="249"/>
      <c r="SPY388" s="249"/>
      <c r="SPZ388" s="249"/>
      <c r="SQA388" s="249"/>
      <c r="SQB388" s="249"/>
      <c r="SQC388" s="249"/>
      <c r="SQD388" s="249"/>
      <c r="SQE388" s="249"/>
      <c r="SQF388" s="249"/>
      <c r="SQG388" s="249"/>
      <c r="SQH388" s="249"/>
      <c r="SQI388" s="249"/>
      <c r="SQJ388" s="249"/>
      <c r="SQK388" s="249"/>
      <c r="SQL388" s="249"/>
      <c r="SQM388" s="249"/>
      <c r="SQN388" s="249"/>
      <c r="SQO388" s="249"/>
      <c r="SQP388" s="249"/>
      <c r="SQQ388" s="249"/>
      <c r="SQR388" s="249"/>
      <c r="SQS388" s="249"/>
      <c r="SQT388" s="249"/>
      <c r="SQU388" s="249"/>
      <c r="SQV388" s="249"/>
      <c r="SQW388" s="249"/>
      <c r="SQX388" s="249"/>
      <c r="SQY388" s="249"/>
      <c r="SQZ388" s="249"/>
      <c r="SRA388" s="249"/>
      <c r="SRB388" s="249"/>
      <c r="SRC388" s="249"/>
      <c r="SRD388" s="249"/>
      <c r="SRE388" s="249"/>
      <c r="SRF388" s="249"/>
      <c r="SRG388" s="249"/>
      <c r="SRH388" s="249"/>
      <c r="SRI388" s="249"/>
      <c r="SRJ388" s="249"/>
      <c r="SRK388" s="249"/>
      <c r="SRL388" s="249"/>
      <c r="SRM388" s="249"/>
      <c r="SRN388" s="249"/>
      <c r="SRO388" s="249"/>
      <c r="SRP388" s="249"/>
      <c r="SRQ388" s="249"/>
      <c r="SRR388" s="249"/>
      <c r="SRS388" s="249"/>
      <c r="SRT388" s="249"/>
      <c r="SRU388" s="249"/>
      <c r="SRV388" s="249"/>
      <c r="SRW388" s="249"/>
      <c r="SRX388" s="249"/>
      <c r="SRY388" s="249"/>
      <c r="SRZ388" s="249"/>
      <c r="SSA388" s="249"/>
      <c r="SSB388" s="249"/>
      <c r="SSC388" s="249"/>
      <c r="SSD388" s="249"/>
      <c r="SSE388" s="249"/>
      <c r="SSF388" s="249"/>
      <c r="SSG388" s="249"/>
      <c r="SSH388" s="249"/>
      <c r="SSI388" s="249"/>
      <c r="SSJ388" s="249"/>
      <c r="SSK388" s="249"/>
      <c r="SSL388" s="249"/>
      <c r="SSM388" s="249"/>
      <c r="SSN388" s="249"/>
      <c r="SSO388" s="249"/>
      <c r="SSP388" s="249"/>
      <c r="SSQ388" s="249"/>
      <c r="SSR388" s="249"/>
      <c r="SSS388" s="249"/>
      <c r="SST388" s="249"/>
      <c r="SSU388" s="249"/>
      <c r="SSV388" s="249"/>
      <c r="SSW388" s="249"/>
      <c r="SSX388" s="249"/>
      <c r="SSY388" s="249"/>
      <c r="SSZ388" s="249"/>
      <c r="STA388" s="249"/>
      <c r="STB388" s="249"/>
      <c r="STC388" s="249"/>
      <c r="STD388" s="249"/>
      <c r="STE388" s="249"/>
      <c r="STF388" s="249"/>
      <c r="STG388" s="249"/>
      <c r="STH388" s="249"/>
      <c r="STI388" s="249"/>
      <c r="STJ388" s="249"/>
      <c r="STK388" s="249"/>
      <c r="STL388" s="249"/>
      <c r="STM388" s="249"/>
      <c r="STN388" s="249"/>
      <c r="STO388" s="249"/>
      <c r="STP388" s="249"/>
      <c r="STQ388" s="249"/>
      <c r="STR388" s="249"/>
      <c r="STS388" s="249"/>
      <c r="STT388" s="249"/>
      <c r="STU388" s="249"/>
      <c r="STV388" s="249"/>
      <c r="STW388" s="249"/>
      <c r="STX388" s="249"/>
      <c r="STY388" s="249"/>
      <c r="STZ388" s="249"/>
      <c r="SUA388" s="249"/>
      <c r="SUB388" s="249"/>
      <c r="SUC388" s="249"/>
      <c r="SUD388" s="249"/>
      <c r="SUE388" s="249"/>
      <c r="SUF388" s="249"/>
      <c r="SUG388" s="249"/>
      <c r="SUH388" s="249"/>
      <c r="SUI388" s="249"/>
      <c r="SUJ388" s="249"/>
      <c r="SUK388" s="249"/>
      <c r="SUL388" s="249"/>
      <c r="SUM388" s="249"/>
      <c r="SUN388" s="249"/>
      <c r="SUO388" s="249"/>
      <c r="SUP388" s="249"/>
      <c r="SUQ388" s="249"/>
      <c r="SUR388" s="249"/>
      <c r="SUS388" s="249"/>
      <c r="SUT388" s="249"/>
      <c r="SUU388" s="249"/>
      <c r="SUV388" s="249"/>
      <c r="SUW388" s="249"/>
      <c r="SUX388" s="249"/>
      <c r="SUY388" s="249"/>
      <c r="SUZ388" s="249"/>
      <c r="SVA388" s="249"/>
      <c r="SVB388" s="249"/>
      <c r="SVC388" s="249"/>
      <c r="SVD388" s="249"/>
      <c r="SVE388" s="249"/>
      <c r="SVF388" s="249"/>
      <c r="SVG388" s="249"/>
      <c r="SVH388" s="249"/>
      <c r="SVI388" s="249"/>
      <c r="SVJ388" s="249"/>
      <c r="SVK388" s="249"/>
      <c r="SVL388" s="249"/>
      <c r="SVM388" s="249"/>
      <c r="SVN388" s="249"/>
      <c r="SVO388" s="249"/>
      <c r="SVP388" s="249"/>
      <c r="SVQ388" s="249"/>
      <c r="SVR388" s="249"/>
      <c r="SVS388" s="249"/>
      <c r="SVT388" s="249"/>
      <c r="SVU388" s="249"/>
      <c r="SVV388" s="249"/>
      <c r="SVW388" s="249"/>
      <c r="SVX388" s="249"/>
      <c r="SVY388" s="249"/>
      <c r="SVZ388" s="249"/>
      <c r="SWA388" s="249"/>
      <c r="SWB388" s="249"/>
      <c r="SWC388" s="249"/>
      <c r="SWD388" s="249"/>
      <c r="SWE388" s="249"/>
      <c r="SWF388" s="249"/>
      <c r="SWG388" s="249"/>
      <c r="SWH388" s="249"/>
      <c r="SWI388" s="249"/>
      <c r="SWJ388" s="249"/>
      <c r="SWK388" s="249"/>
      <c r="SWL388" s="249"/>
      <c r="SWM388" s="249"/>
      <c r="SWN388" s="249"/>
      <c r="SWO388" s="249"/>
      <c r="SWP388" s="249"/>
      <c r="SWQ388" s="249"/>
      <c r="SWR388" s="249"/>
      <c r="SWS388" s="249"/>
      <c r="SWT388" s="249"/>
      <c r="SWU388" s="249"/>
      <c r="SWV388" s="249"/>
      <c r="SWW388" s="249"/>
      <c r="SWX388" s="249"/>
      <c r="SWY388" s="249"/>
      <c r="SWZ388" s="249"/>
      <c r="SXA388" s="249"/>
      <c r="SXB388" s="249"/>
      <c r="SXC388" s="249"/>
      <c r="SXD388" s="249"/>
      <c r="SXE388" s="249"/>
      <c r="SXF388" s="249"/>
      <c r="SXG388" s="249"/>
      <c r="SXH388" s="249"/>
      <c r="SXI388" s="249"/>
      <c r="SXJ388" s="249"/>
      <c r="SXK388" s="249"/>
      <c r="SXL388" s="249"/>
      <c r="SXM388" s="249"/>
      <c r="SXN388" s="249"/>
      <c r="SXO388" s="249"/>
      <c r="SXP388" s="249"/>
      <c r="SXQ388" s="249"/>
      <c r="SXR388" s="249"/>
      <c r="SXS388" s="249"/>
      <c r="SXT388" s="249"/>
      <c r="SXU388" s="249"/>
      <c r="SXV388" s="249"/>
      <c r="SXW388" s="249"/>
      <c r="SXX388" s="249"/>
      <c r="SXY388" s="249"/>
      <c r="SXZ388" s="249"/>
      <c r="SYA388" s="249"/>
      <c r="SYB388" s="249"/>
      <c r="SYC388" s="249"/>
      <c r="SYD388" s="249"/>
      <c r="SYE388" s="249"/>
      <c r="SYF388" s="249"/>
      <c r="SYG388" s="249"/>
      <c r="SYH388" s="249"/>
      <c r="SYI388" s="249"/>
      <c r="SYJ388" s="249"/>
      <c r="SYK388" s="249"/>
      <c r="SYL388" s="249"/>
      <c r="SYM388" s="249"/>
      <c r="SYN388" s="249"/>
      <c r="SYO388" s="249"/>
      <c r="SYP388" s="249"/>
      <c r="SYQ388" s="249"/>
      <c r="SYR388" s="249"/>
      <c r="SYS388" s="249"/>
      <c r="SYT388" s="249"/>
      <c r="SYU388" s="249"/>
      <c r="SYV388" s="249"/>
      <c r="SYW388" s="249"/>
      <c r="SYX388" s="249"/>
      <c r="SYY388" s="249"/>
      <c r="SYZ388" s="249"/>
      <c r="SZA388" s="249"/>
      <c r="SZB388" s="249"/>
      <c r="SZC388" s="249"/>
      <c r="SZD388" s="249"/>
      <c r="SZE388" s="249"/>
      <c r="SZF388" s="249"/>
      <c r="SZG388" s="249"/>
      <c r="SZH388" s="249"/>
      <c r="SZI388" s="249"/>
      <c r="SZJ388" s="249"/>
      <c r="SZK388" s="249"/>
      <c r="SZL388" s="249"/>
      <c r="SZM388" s="249"/>
      <c r="SZN388" s="249"/>
      <c r="SZO388" s="249"/>
      <c r="SZP388" s="249"/>
      <c r="SZQ388" s="249"/>
      <c r="SZR388" s="249"/>
      <c r="SZS388" s="249"/>
      <c r="SZT388" s="249"/>
      <c r="SZU388" s="249"/>
      <c r="SZV388" s="249"/>
      <c r="SZW388" s="249"/>
      <c r="SZX388" s="249"/>
      <c r="SZY388" s="249"/>
      <c r="SZZ388" s="249"/>
      <c r="TAA388" s="249"/>
      <c r="TAB388" s="249"/>
      <c r="TAC388" s="249"/>
      <c r="TAD388" s="249"/>
      <c r="TAE388" s="249"/>
      <c r="TAF388" s="249"/>
      <c r="TAG388" s="249"/>
      <c r="TAH388" s="249"/>
      <c r="TAI388" s="249"/>
      <c r="TAJ388" s="249"/>
      <c r="TAK388" s="249"/>
      <c r="TAL388" s="249"/>
      <c r="TAM388" s="249"/>
      <c r="TAN388" s="249"/>
      <c r="TAO388" s="249"/>
      <c r="TAP388" s="249"/>
      <c r="TAQ388" s="249"/>
      <c r="TAR388" s="249"/>
      <c r="TAS388" s="249"/>
      <c r="TAT388" s="249"/>
      <c r="TAU388" s="249"/>
      <c r="TAV388" s="249"/>
      <c r="TAW388" s="249"/>
      <c r="TAX388" s="249"/>
      <c r="TAY388" s="249"/>
      <c r="TAZ388" s="249"/>
      <c r="TBA388" s="249"/>
      <c r="TBB388" s="249"/>
      <c r="TBC388" s="249"/>
      <c r="TBD388" s="249"/>
      <c r="TBE388" s="249"/>
      <c r="TBF388" s="249"/>
      <c r="TBG388" s="249"/>
      <c r="TBH388" s="249"/>
      <c r="TBI388" s="249"/>
      <c r="TBJ388" s="249"/>
      <c r="TBK388" s="249"/>
      <c r="TBL388" s="249"/>
      <c r="TBM388" s="249"/>
      <c r="TBN388" s="249"/>
      <c r="TBO388" s="249"/>
      <c r="TBP388" s="249"/>
      <c r="TBQ388" s="249"/>
      <c r="TBR388" s="249"/>
      <c r="TBS388" s="249"/>
      <c r="TBT388" s="249"/>
      <c r="TBU388" s="249"/>
      <c r="TBV388" s="249"/>
      <c r="TBW388" s="249"/>
      <c r="TBX388" s="249"/>
      <c r="TBY388" s="249"/>
      <c r="TBZ388" s="249"/>
      <c r="TCA388" s="249"/>
      <c r="TCB388" s="249"/>
      <c r="TCC388" s="249"/>
      <c r="TCD388" s="249"/>
      <c r="TCE388" s="249"/>
      <c r="TCF388" s="249"/>
      <c r="TCG388" s="249"/>
      <c r="TCH388" s="249"/>
      <c r="TCI388" s="249"/>
      <c r="TCJ388" s="249"/>
      <c r="TCK388" s="249"/>
      <c r="TCL388" s="249"/>
      <c r="TCM388" s="249"/>
      <c r="TCN388" s="249"/>
      <c r="TCO388" s="249"/>
      <c r="TCP388" s="249"/>
      <c r="TCQ388" s="249"/>
      <c r="TCR388" s="249"/>
      <c r="TCS388" s="249"/>
      <c r="TCT388" s="249"/>
      <c r="TCU388" s="249"/>
      <c r="TCV388" s="249"/>
      <c r="TCW388" s="249"/>
      <c r="TCX388" s="249"/>
      <c r="TCY388" s="249"/>
      <c r="TCZ388" s="249"/>
      <c r="TDA388" s="249"/>
      <c r="TDB388" s="249"/>
      <c r="TDC388" s="249"/>
      <c r="TDD388" s="249"/>
      <c r="TDE388" s="249"/>
      <c r="TDF388" s="249"/>
      <c r="TDG388" s="249"/>
      <c r="TDH388" s="249"/>
      <c r="TDI388" s="249"/>
      <c r="TDJ388" s="249"/>
      <c r="TDK388" s="249"/>
      <c r="TDL388" s="249"/>
      <c r="TDM388" s="249"/>
      <c r="TDN388" s="249"/>
      <c r="TDO388" s="249"/>
      <c r="TDP388" s="249"/>
      <c r="TDQ388" s="249"/>
      <c r="TDR388" s="249"/>
      <c r="TDS388" s="249"/>
      <c r="TDT388" s="249"/>
      <c r="TDU388" s="249"/>
      <c r="TDV388" s="249"/>
      <c r="TDW388" s="249"/>
      <c r="TDX388" s="249"/>
      <c r="TDY388" s="249"/>
      <c r="TDZ388" s="249"/>
      <c r="TEA388" s="249"/>
      <c r="TEB388" s="249"/>
      <c r="TEC388" s="249"/>
      <c r="TED388" s="249"/>
      <c r="TEE388" s="249"/>
      <c r="TEF388" s="249"/>
      <c r="TEG388" s="249"/>
      <c r="TEH388" s="249"/>
      <c r="TEI388" s="249"/>
      <c r="TEJ388" s="249"/>
      <c r="TEK388" s="249"/>
      <c r="TEL388" s="249"/>
      <c r="TEM388" s="249"/>
      <c r="TEN388" s="249"/>
      <c r="TEO388" s="249"/>
      <c r="TEP388" s="249"/>
      <c r="TEQ388" s="249"/>
      <c r="TER388" s="249"/>
      <c r="TES388" s="249"/>
      <c r="TET388" s="249"/>
      <c r="TEU388" s="249"/>
      <c r="TEV388" s="249"/>
      <c r="TEW388" s="249"/>
      <c r="TEX388" s="249"/>
      <c r="TEY388" s="249"/>
      <c r="TEZ388" s="249"/>
      <c r="TFA388" s="249"/>
      <c r="TFB388" s="249"/>
      <c r="TFC388" s="249"/>
      <c r="TFD388" s="249"/>
      <c r="TFE388" s="249"/>
      <c r="TFF388" s="249"/>
      <c r="TFG388" s="249"/>
      <c r="TFH388" s="249"/>
      <c r="TFI388" s="249"/>
      <c r="TFJ388" s="249"/>
      <c r="TFK388" s="249"/>
      <c r="TFL388" s="249"/>
      <c r="TFM388" s="249"/>
      <c r="TFN388" s="249"/>
      <c r="TFO388" s="249"/>
      <c r="TFP388" s="249"/>
      <c r="TFQ388" s="249"/>
      <c r="TFR388" s="249"/>
      <c r="TFS388" s="249"/>
      <c r="TFT388" s="249"/>
      <c r="TFU388" s="249"/>
      <c r="TFV388" s="249"/>
      <c r="TFW388" s="249"/>
      <c r="TFX388" s="249"/>
      <c r="TFY388" s="249"/>
      <c r="TFZ388" s="249"/>
      <c r="TGA388" s="249"/>
      <c r="TGB388" s="249"/>
      <c r="TGC388" s="249"/>
      <c r="TGD388" s="249"/>
      <c r="TGE388" s="249"/>
      <c r="TGF388" s="249"/>
      <c r="TGG388" s="249"/>
      <c r="TGH388" s="249"/>
      <c r="TGI388" s="249"/>
      <c r="TGJ388" s="249"/>
      <c r="TGK388" s="249"/>
      <c r="TGL388" s="249"/>
      <c r="TGM388" s="249"/>
      <c r="TGN388" s="249"/>
      <c r="TGO388" s="249"/>
      <c r="TGP388" s="249"/>
      <c r="TGQ388" s="249"/>
      <c r="TGR388" s="249"/>
      <c r="TGS388" s="249"/>
      <c r="TGT388" s="249"/>
      <c r="TGU388" s="249"/>
      <c r="TGV388" s="249"/>
      <c r="TGW388" s="249"/>
      <c r="TGX388" s="249"/>
      <c r="TGY388" s="249"/>
      <c r="TGZ388" s="249"/>
      <c r="THA388" s="249"/>
      <c r="THB388" s="249"/>
      <c r="THC388" s="249"/>
      <c r="THD388" s="249"/>
      <c r="THE388" s="249"/>
      <c r="THF388" s="249"/>
      <c r="THG388" s="249"/>
      <c r="THH388" s="249"/>
      <c r="THI388" s="249"/>
      <c r="THJ388" s="249"/>
      <c r="THK388" s="249"/>
      <c r="THL388" s="249"/>
      <c r="THM388" s="249"/>
      <c r="THN388" s="249"/>
      <c r="THO388" s="249"/>
      <c r="THP388" s="249"/>
      <c r="THQ388" s="249"/>
      <c r="THR388" s="249"/>
      <c r="THS388" s="249"/>
      <c r="THT388" s="249"/>
      <c r="THU388" s="249"/>
      <c r="THV388" s="249"/>
      <c r="THW388" s="249"/>
      <c r="THX388" s="249"/>
      <c r="THY388" s="249"/>
      <c r="THZ388" s="249"/>
      <c r="TIA388" s="249"/>
      <c r="TIB388" s="249"/>
      <c r="TIC388" s="249"/>
      <c r="TID388" s="249"/>
      <c r="TIE388" s="249"/>
      <c r="TIF388" s="249"/>
      <c r="TIG388" s="249"/>
      <c r="TIH388" s="249"/>
      <c r="TII388" s="249"/>
      <c r="TIJ388" s="249"/>
      <c r="TIK388" s="249"/>
      <c r="TIL388" s="249"/>
      <c r="TIM388" s="249"/>
      <c r="TIN388" s="249"/>
      <c r="TIO388" s="249"/>
      <c r="TIP388" s="249"/>
      <c r="TIQ388" s="249"/>
      <c r="TIR388" s="249"/>
      <c r="TIS388" s="249"/>
      <c r="TIT388" s="249"/>
      <c r="TIU388" s="249"/>
      <c r="TIV388" s="249"/>
      <c r="TIW388" s="249"/>
      <c r="TIX388" s="249"/>
      <c r="TIY388" s="249"/>
      <c r="TIZ388" s="249"/>
      <c r="TJA388" s="249"/>
      <c r="TJB388" s="249"/>
      <c r="TJC388" s="249"/>
      <c r="TJD388" s="249"/>
      <c r="TJE388" s="249"/>
      <c r="TJF388" s="249"/>
      <c r="TJG388" s="249"/>
      <c r="TJH388" s="249"/>
      <c r="TJI388" s="249"/>
      <c r="TJJ388" s="249"/>
      <c r="TJK388" s="249"/>
      <c r="TJL388" s="249"/>
      <c r="TJM388" s="249"/>
      <c r="TJN388" s="249"/>
      <c r="TJO388" s="249"/>
      <c r="TJP388" s="249"/>
      <c r="TJQ388" s="249"/>
      <c r="TJR388" s="249"/>
      <c r="TJS388" s="249"/>
      <c r="TJT388" s="249"/>
      <c r="TJU388" s="249"/>
      <c r="TJV388" s="249"/>
      <c r="TJW388" s="249"/>
      <c r="TJX388" s="249"/>
      <c r="TJY388" s="249"/>
      <c r="TJZ388" s="249"/>
      <c r="TKA388" s="249"/>
      <c r="TKB388" s="249"/>
      <c r="TKC388" s="249"/>
      <c r="TKD388" s="249"/>
      <c r="TKE388" s="249"/>
      <c r="TKF388" s="249"/>
      <c r="TKG388" s="249"/>
      <c r="TKH388" s="249"/>
      <c r="TKI388" s="249"/>
      <c r="TKJ388" s="249"/>
      <c r="TKK388" s="249"/>
      <c r="TKL388" s="249"/>
      <c r="TKM388" s="249"/>
      <c r="TKN388" s="249"/>
      <c r="TKO388" s="249"/>
      <c r="TKP388" s="249"/>
      <c r="TKQ388" s="249"/>
      <c r="TKR388" s="249"/>
      <c r="TKS388" s="249"/>
      <c r="TKT388" s="249"/>
      <c r="TKU388" s="249"/>
      <c r="TKV388" s="249"/>
      <c r="TKW388" s="249"/>
      <c r="TKX388" s="249"/>
      <c r="TKY388" s="249"/>
      <c r="TKZ388" s="249"/>
      <c r="TLA388" s="249"/>
      <c r="TLB388" s="249"/>
      <c r="TLC388" s="249"/>
      <c r="TLD388" s="249"/>
      <c r="TLE388" s="249"/>
      <c r="TLF388" s="249"/>
      <c r="TLG388" s="249"/>
      <c r="TLH388" s="249"/>
      <c r="TLI388" s="249"/>
      <c r="TLJ388" s="249"/>
      <c r="TLK388" s="249"/>
      <c r="TLL388" s="249"/>
      <c r="TLM388" s="249"/>
      <c r="TLN388" s="249"/>
      <c r="TLO388" s="249"/>
      <c r="TLP388" s="249"/>
      <c r="TLQ388" s="249"/>
      <c r="TLR388" s="249"/>
      <c r="TLS388" s="249"/>
      <c r="TLT388" s="249"/>
      <c r="TLU388" s="249"/>
      <c r="TLV388" s="249"/>
      <c r="TLW388" s="249"/>
      <c r="TLX388" s="249"/>
      <c r="TLY388" s="249"/>
      <c r="TLZ388" s="249"/>
      <c r="TMA388" s="249"/>
      <c r="TMB388" s="249"/>
      <c r="TMC388" s="249"/>
      <c r="TMD388" s="249"/>
      <c r="TME388" s="249"/>
      <c r="TMF388" s="249"/>
      <c r="TMG388" s="249"/>
      <c r="TMH388" s="249"/>
      <c r="TMI388" s="249"/>
      <c r="TMJ388" s="249"/>
      <c r="TMK388" s="249"/>
      <c r="TML388" s="249"/>
      <c r="TMM388" s="249"/>
      <c r="TMN388" s="249"/>
      <c r="TMO388" s="249"/>
      <c r="TMP388" s="249"/>
      <c r="TMQ388" s="249"/>
      <c r="TMR388" s="249"/>
      <c r="TMS388" s="249"/>
      <c r="TMT388" s="249"/>
      <c r="TMU388" s="249"/>
      <c r="TMV388" s="249"/>
      <c r="TMW388" s="249"/>
      <c r="TMX388" s="249"/>
      <c r="TMY388" s="249"/>
      <c r="TMZ388" s="249"/>
      <c r="TNA388" s="249"/>
      <c r="TNB388" s="249"/>
      <c r="TNC388" s="249"/>
      <c r="TND388" s="249"/>
      <c r="TNE388" s="249"/>
      <c r="TNF388" s="249"/>
      <c r="TNG388" s="249"/>
      <c r="TNH388" s="249"/>
      <c r="TNI388" s="249"/>
      <c r="TNJ388" s="249"/>
      <c r="TNK388" s="249"/>
      <c r="TNL388" s="249"/>
      <c r="TNM388" s="249"/>
      <c r="TNN388" s="249"/>
      <c r="TNO388" s="249"/>
      <c r="TNP388" s="249"/>
      <c r="TNQ388" s="249"/>
      <c r="TNR388" s="249"/>
      <c r="TNS388" s="249"/>
      <c r="TNT388" s="249"/>
      <c r="TNU388" s="249"/>
      <c r="TNV388" s="249"/>
      <c r="TNW388" s="249"/>
      <c r="TNX388" s="249"/>
      <c r="TNY388" s="249"/>
      <c r="TNZ388" s="249"/>
      <c r="TOA388" s="249"/>
      <c r="TOB388" s="249"/>
      <c r="TOC388" s="249"/>
      <c r="TOD388" s="249"/>
      <c r="TOE388" s="249"/>
      <c r="TOF388" s="249"/>
      <c r="TOG388" s="249"/>
      <c r="TOH388" s="249"/>
      <c r="TOI388" s="249"/>
      <c r="TOJ388" s="249"/>
      <c r="TOK388" s="249"/>
      <c r="TOL388" s="249"/>
      <c r="TOM388" s="249"/>
      <c r="TON388" s="249"/>
      <c r="TOO388" s="249"/>
      <c r="TOP388" s="249"/>
      <c r="TOQ388" s="249"/>
      <c r="TOR388" s="249"/>
      <c r="TOS388" s="249"/>
      <c r="TOT388" s="249"/>
      <c r="TOU388" s="249"/>
      <c r="TOV388" s="249"/>
      <c r="TOW388" s="249"/>
      <c r="TOX388" s="249"/>
      <c r="TOY388" s="249"/>
      <c r="TOZ388" s="249"/>
      <c r="TPA388" s="249"/>
      <c r="TPB388" s="249"/>
      <c r="TPC388" s="249"/>
      <c r="TPD388" s="249"/>
      <c r="TPE388" s="249"/>
      <c r="TPF388" s="249"/>
      <c r="TPG388" s="249"/>
      <c r="TPH388" s="249"/>
      <c r="TPI388" s="249"/>
      <c r="TPJ388" s="249"/>
      <c r="TPK388" s="249"/>
      <c r="TPL388" s="249"/>
      <c r="TPM388" s="249"/>
      <c r="TPN388" s="249"/>
      <c r="TPO388" s="249"/>
      <c r="TPP388" s="249"/>
      <c r="TPQ388" s="249"/>
      <c r="TPR388" s="249"/>
      <c r="TPS388" s="249"/>
      <c r="TPT388" s="249"/>
      <c r="TPU388" s="249"/>
      <c r="TPV388" s="249"/>
      <c r="TPW388" s="249"/>
      <c r="TPX388" s="249"/>
      <c r="TPY388" s="249"/>
      <c r="TPZ388" s="249"/>
      <c r="TQA388" s="249"/>
      <c r="TQB388" s="249"/>
      <c r="TQC388" s="249"/>
      <c r="TQD388" s="249"/>
      <c r="TQE388" s="249"/>
      <c r="TQF388" s="249"/>
      <c r="TQG388" s="249"/>
      <c r="TQH388" s="249"/>
      <c r="TQI388" s="249"/>
      <c r="TQJ388" s="249"/>
      <c r="TQK388" s="249"/>
      <c r="TQL388" s="249"/>
      <c r="TQM388" s="249"/>
      <c r="TQN388" s="249"/>
      <c r="TQO388" s="249"/>
      <c r="TQP388" s="249"/>
      <c r="TQQ388" s="249"/>
      <c r="TQR388" s="249"/>
      <c r="TQS388" s="249"/>
      <c r="TQT388" s="249"/>
      <c r="TQU388" s="249"/>
      <c r="TQV388" s="249"/>
      <c r="TQW388" s="249"/>
      <c r="TQX388" s="249"/>
      <c r="TQY388" s="249"/>
      <c r="TQZ388" s="249"/>
      <c r="TRA388" s="249"/>
      <c r="TRB388" s="249"/>
      <c r="TRC388" s="249"/>
      <c r="TRD388" s="249"/>
      <c r="TRE388" s="249"/>
      <c r="TRF388" s="249"/>
      <c r="TRG388" s="249"/>
      <c r="TRH388" s="249"/>
      <c r="TRI388" s="249"/>
      <c r="TRJ388" s="249"/>
      <c r="TRK388" s="249"/>
      <c r="TRL388" s="249"/>
      <c r="TRM388" s="249"/>
      <c r="TRN388" s="249"/>
      <c r="TRO388" s="249"/>
      <c r="TRP388" s="249"/>
      <c r="TRQ388" s="249"/>
      <c r="TRR388" s="249"/>
      <c r="TRS388" s="249"/>
      <c r="TRT388" s="249"/>
      <c r="TRU388" s="249"/>
      <c r="TRV388" s="249"/>
      <c r="TRW388" s="249"/>
      <c r="TRX388" s="249"/>
      <c r="TRY388" s="249"/>
      <c r="TRZ388" s="249"/>
      <c r="TSA388" s="249"/>
      <c r="TSB388" s="249"/>
      <c r="TSC388" s="249"/>
      <c r="TSD388" s="249"/>
      <c r="TSE388" s="249"/>
      <c r="TSF388" s="249"/>
      <c r="TSG388" s="249"/>
      <c r="TSH388" s="249"/>
      <c r="TSI388" s="249"/>
      <c r="TSJ388" s="249"/>
      <c r="TSK388" s="249"/>
      <c r="TSL388" s="249"/>
      <c r="TSM388" s="249"/>
      <c r="TSN388" s="249"/>
      <c r="TSO388" s="249"/>
      <c r="TSP388" s="249"/>
      <c r="TSQ388" s="249"/>
      <c r="TSR388" s="249"/>
      <c r="TSS388" s="249"/>
      <c r="TST388" s="249"/>
      <c r="TSU388" s="249"/>
      <c r="TSV388" s="249"/>
      <c r="TSW388" s="249"/>
      <c r="TSX388" s="249"/>
      <c r="TSY388" s="249"/>
      <c r="TSZ388" s="249"/>
      <c r="TTA388" s="249"/>
      <c r="TTB388" s="249"/>
      <c r="TTC388" s="249"/>
      <c r="TTD388" s="249"/>
      <c r="TTE388" s="249"/>
      <c r="TTF388" s="249"/>
      <c r="TTG388" s="249"/>
      <c r="TTH388" s="249"/>
      <c r="TTI388" s="249"/>
      <c r="TTJ388" s="249"/>
      <c r="TTK388" s="249"/>
      <c r="TTL388" s="249"/>
      <c r="TTM388" s="249"/>
      <c r="TTN388" s="249"/>
      <c r="TTO388" s="249"/>
      <c r="TTP388" s="249"/>
      <c r="TTQ388" s="249"/>
      <c r="TTR388" s="249"/>
      <c r="TTS388" s="249"/>
      <c r="TTT388" s="249"/>
      <c r="TTU388" s="249"/>
      <c r="TTV388" s="249"/>
      <c r="TTW388" s="249"/>
      <c r="TTX388" s="249"/>
      <c r="TTY388" s="249"/>
      <c r="TTZ388" s="249"/>
      <c r="TUA388" s="249"/>
      <c r="TUB388" s="249"/>
      <c r="TUC388" s="249"/>
      <c r="TUD388" s="249"/>
      <c r="TUE388" s="249"/>
      <c r="TUF388" s="249"/>
      <c r="TUG388" s="249"/>
      <c r="TUH388" s="249"/>
      <c r="TUI388" s="249"/>
      <c r="TUJ388" s="249"/>
      <c r="TUK388" s="249"/>
      <c r="TUL388" s="249"/>
      <c r="TUM388" s="249"/>
      <c r="TUN388" s="249"/>
      <c r="TUO388" s="249"/>
      <c r="TUP388" s="249"/>
      <c r="TUQ388" s="249"/>
      <c r="TUR388" s="249"/>
      <c r="TUS388" s="249"/>
      <c r="TUT388" s="249"/>
      <c r="TUU388" s="249"/>
      <c r="TUV388" s="249"/>
      <c r="TUW388" s="249"/>
      <c r="TUX388" s="249"/>
      <c r="TUY388" s="249"/>
      <c r="TUZ388" s="249"/>
      <c r="TVA388" s="249"/>
      <c r="TVB388" s="249"/>
      <c r="TVC388" s="249"/>
      <c r="TVD388" s="249"/>
      <c r="TVE388" s="249"/>
      <c r="TVF388" s="249"/>
      <c r="TVG388" s="249"/>
      <c r="TVH388" s="249"/>
      <c r="TVI388" s="249"/>
      <c r="TVJ388" s="249"/>
      <c r="TVK388" s="249"/>
      <c r="TVL388" s="249"/>
      <c r="TVM388" s="249"/>
      <c r="TVN388" s="249"/>
      <c r="TVO388" s="249"/>
      <c r="TVP388" s="249"/>
      <c r="TVQ388" s="249"/>
      <c r="TVR388" s="249"/>
      <c r="TVS388" s="249"/>
      <c r="TVT388" s="249"/>
      <c r="TVU388" s="249"/>
      <c r="TVV388" s="249"/>
      <c r="TVW388" s="249"/>
      <c r="TVX388" s="249"/>
      <c r="TVY388" s="249"/>
      <c r="TVZ388" s="249"/>
      <c r="TWA388" s="249"/>
      <c r="TWB388" s="249"/>
      <c r="TWC388" s="249"/>
      <c r="TWD388" s="249"/>
      <c r="TWE388" s="249"/>
      <c r="TWF388" s="249"/>
      <c r="TWG388" s="249"/>
      <c r="TWH388" s="249"/>
      <c r="TWI388" s="249"/>
      <c r="TWJ388" s="249"/>
      <c r="TWK388" s="249"/>
      <c r="TWL388" s="249"/>
      <c r="TWM388" s="249"/>
      <c r="TWN388" s="249"/>
      <c r="TWO388" s="249"/>
      <c r="TWP388" s="249"/>
      <c r="TWQ388" s="249"/>
      <c r="TWR388" s="249"/>
      <c r="TWS388" s="249"/>
      <c r="TWT388" s="249"/>
      <c r="TWU388" s="249"/>
      <c r="TWV388" s="249"/>
      <c r="TWW388" s="249"/>
      <c r="TWX388" s="249"/>
      <c r="TWY388" s="249"/>
      <c r="TWZ388" s="249"/>
      <c r="TXA388" s="249"/>
      <c r="TXB388" s="249"/>
      <c r="TXC388" s="249"/>
      <c r="TXD388" s="249"/>
      <c r="TXE388" s="249"/>
      <c r="TXF388" s="249"/>
      <c r="TXG388" s="249"/>
      <c r="TXH388" s="249"/>
      <c r="TXI388" s="249"/>
      <c r="TXJ388" s="249"/>
      <c r="TXK388" s="249"/>
      <c r="TXL388" s="249"/>
      <c r="TXM388" s="249"/>
      <c r="TXN388" s="249"/>
      <c r="TXO388" s="249"/>
      <c r="TXP388" s="249"/>
      <c r="TXQ388" s="249"/>
      <c r="TXR388" s="249"/>
      <c r="TXS388" s="249"/>
      <c r="TXT388" s="249"/>
      <c r="TXU388" s="249"/>
      <c r="TXV388" s="249"/>
      <c r="TXW388" s="249"/>
      <c r="TXX388" s="249"/>
      <c r="TXY388" s="249"/>
      <c r="TXZ388" s="249"/>
      <c r="TYA388" s="249"/>
      <c r="TYB388" s="249"/>
      <c r="TYC388" s="249"/>
      <c r="TYD388" s="249"/>
      <c r="TYE388" s="249"/>
      <c r="TYF388" s="249"/>
      <c r="TYG388" s="249"/>
      <c r="TYH388" s="249"/>
      <c r="TYI388" s="249"/>
      <c r="TYJ388" s="249"/>
      <c r="TYK388" s="249"/>
      <c r="TYL388" s="249"/>
      <c r="TYM388" s="249"/>
      <c r="TYN388" s="249"/>
      <c r="TYO388" s="249"/>
      <c r="TYP388" s="249"/>
      <c r="TYQ388" s="249"/>
      <c r="TYR388" s="249"/>
      <c r="TYS388" s="249"/>
      <c r="TYT388" s="249"/>
      <c r="TYU388" s="249"/>
      <c r="TYV388" s="249"/>
      <c r="TYW388" s="249"/>
      <c r="TYX388" s="249"/>
      <c r="TYY388" s="249"/>
      <c r="TYZ388" s="249"/>
      <c r="TZA388" s="249"/>
      <c r="TZB388" s="249"/>
      <c r="TZC388" s="249"/>
      <c r="TZD388" s="249"/>
      <c r="TZE388" s="249"/>
      <c r="TZF388" s="249"/>
      <c r="TZG388" s="249"/>
      <c r="TZH388" s="249"/>
      <c r="TZI388" s="249"/>
      <c r="TZJ388" s="249"/>
      <c r="TZK388" s="249"/>
      <c r="TZL388" s="249"/>
      <c r="TZM388" s="249"/>
      <c r="TZN388" s="249"/>
      <c r="TZO388" s="249"/>
      <c r="TZP388" s="249"/>
      <c r="TZQ388" s="249"/>
      <c r="TZR388" s="249"/>
      <c r="TZS388" s="249"/>
      <c r="TZT388" s="249"/>
      <c r="TZU388" s="249"/>
      <c r="TZV388" s="249"/>
      <c r="TZW388" s="249"/>
      <c r="TZX388" s="249"/>
      <c r="TZY388" s="249"/>
      <c r="TZZ388" s="249"/>
      <c r="UAA388" s="249"/>
      <c r="UAB388" s="249"/>
      <c r="UAC388" s="249"/>
      <c r="UAD388" s="249"/>
      <c r="UAE388" s="249"/>
      <c r="UAF388" s="249"/>
      <c r="UAG388" s="249"/>
      <c r="UAH388" s="249"/>
      <c r="UAI388" s="249"/>
      <c r="UAJ388" s="249"/>
      <c r="UAK388" s="249"/>
      <c r="UAL388" s="249"/>
      <c r="UAM388" s="249"/>
      <c r="UAN388" s="249"/>
      <c r="UAO388" s="249"/>
      <c r="UAP388" s="249"/>
      <c r="UAQ388" s="249"/>
      <c r="UAR388" s="249"/>
      <c r="UAS388" s="249"/>
      <c r="UAT388" s="249"/>
      <c r="UAU388" s="249"/>
      <c r="UAV388" s="249"/>
      <c r="UAW388" s="249"/>
      <c r="UAX388" s="249"/>
      <c r="UAY388" s="249"/>
      <c r="UAZ388" s="249"/>
      <c r="UBA388" s="249"/>
      <c r="UBB388" s="249"/>
      <c r="UBC388" s="249"/>
      <c r="UBD388" s="249"/>
      <c r="UBE388" s="249"/>
      <c r="UBF388" s="249"/>
      <c r="UBG388" s="249"/>
      <c r="UBH388" s="249"/>
      <c r="UBI388" s="249"/>
      <c r="UBJ388" s="249"/>
      <c r="UBK388" s="249"/>
      <c r="UBL388" s="249"/>
      <c r="UBM388" s="249"/>
      <c r="UBN388" s="249"/>
      <c r="UBO388" s="249"/>
      <c r="UBP388" s="249"/>
      <c r="UBQ388" s="249"/>
      <c r="UBR388" s="249"/>
      <c r="UBS388" s="249"/>
      <c r="UBT388" s="249"/>
      <c r="UBU388" s="249"/>
      <c r="UBV388" s="249"/>
      <c r="UBW388" s="249"/>
      <c r="UBX388" s="249"/>
      <c r="UBY388" s="249"/>
      <c r="UBZ388" s="249"/>
      <c r="UCA388" s="249"/>
      <c r="UCB388" s="249"/>
      <c r="UCC388" s="249"/>
      <c r="UCD388" s="249"/>
      <c r="UCE388" s="249"/>
      <c r="UCF388" s="249"/>
      <c r="UCG388" s="249"/>
      <c r="UCH388" s="249"/>
      <c r="UCI388" s="249"/>
      <c r="UCJ388" s="249"/>
      <c r="UCK388" s="249"/>
      <c r="UCL388" s="249"/>
      <c r="UCM388" s="249"/>
      <c r="UCN388" s="249"/>
      <c r="UCO388" s="249"/>
      <c r="UCP388" s="249"/>
      <c r="UCQ388" s="249"/>
      <c r="UCR388" s="249"/>
      <c r="UCS388" s="249"/>
      <c r="UCT388" s="249"/>
      <c r="UCU388" s="249"/>
      <c r="UCV388" s="249"/>
      <c r="UCW388" s="249"/>
      <c r="UCX388" s="249"/>
      <c r="UCY388" s="249"/>
      <c r="UCZ388" s="249"/>
      <c r="UDA388" s="249"/>
      <c r="UDB388" s="249"/>
      <c r="UDC388" s="249"/>
      <c r="UDD388" s="249"/>
      <c r="UDE388" s="249"/>
      <c r="UDF388" s="249"/>
      <c r="UDG388" s="249"/>
      <c r="UDH388" s="249"/>
      <c r="UDI388" s="249"/>
      <c r="UDJ388" s="249"/>
      <c r="UDK388" s="249"/>
      <c r="UDL388" s="249"/>
      <c r="UDM388" s="249"/>
      <c r="UDN388" s="249"/>
      <c r="UDO388" s="249"/>
      <c r="UDP388" s="249"/>
      <c r="UDQ388" s="249"/>
      <c r="UDR388" s="249"/>
      <c r="UDS388" s="249"/>
      <c r="UDT388" s="249"/>
      <c r="UDU388" s="249"/>
      <c r="UDV388" s="249"/>
      <c r="UDW388" s="249"/>
      <c r="UDX388" s="249"/>
      <c r="UDY388" s="249"/>
      <c r="UDZ388" s="249"/>
      <c r="UEA388" s="249"/>
      <c r="UEB388" s="249"/>
      <c r="UEC388" s="249"/>
      <c r="UED388" s="249"/>
      <c r="UEE388" s="249"/>
      <c r="UEF388" s="249"/>
      <c r="UEG388" s="249"/>
      <c r="UEH388" s="249"/>
      <c r="UEI388" s="249"/>
      <c r="UEJ388" s="249"/>
      <c r="UEK388" s="249"/>
      <c r="UEL388" s="249"/>
      <c r="UEM388" s="249"/>
      <c r="UEN388" s="249"/>
      <c r="UEO388" s="249"/>
      <c r="UEP388" s="249"/>
      <c r="UEQ388" s="249"/>
      <c r="UER388" s="249"/>
      <c r="UES388" s="249"/>
      <c r="UET388" s="249"/>
      <c r="UEU388" s="249"/>
      <c r="UEV388" s="249"/>
      <c r="UEW388" s="249"/>
      <c r="UEX388" s="249"/>
      <c r="UEY388" s="249"/>
      <c r="UEZ388" s="249"/>
      <c r="UFA388" s="249"/>
      <c r="UFB388" s="249"/>
      <c r="UFC388" s="249"/>
      <c r="UFD388" s="249"/>
      <c r="UFE388" s="249"/>
      <c r="UFF388" s="249"/>
      <c r="UFG388" s="249"/>
      <c r="UFH388" s="249"/>
      <c r="UFI388" s="249"/>
      <c r="UFJ388" s="249"/>
      <c r="UFK388" s="249"/>
      <c r="UFL388" s="249"/>
      <c r="UFM388" s="249"/>
      <c r="UFN388" s="249"/>
      <c r="UFO388" s="249"/>
      <c r="UFP388" s="249"/>
      <c r="UFQ388" s="249"/>
      <c r="UFR388" s="249"/>
      <c r="UFS388" s="249"/>
      <c r="UFT388" s="249"/>
      <c r="UFU388" s="249"/>
      <c r="UFV388" s="249"/>
      <c r="UFW388" s="249"/>
      <c r="UFX388" s="249"/>
      <c r="UFY388" s="249"/>
      <c r="UFZ388" s="249"/>
      <c r="UGA388" s="249"/>
      <c r="UGB388" s="249"/>
      <c r="UGC388" s="249"/>
      <c r="UGD388" s="249"/>
      <c r="UGE388" s="249"/>
      <c r="UGF388" s="249"/>
      <c r="UGG388" s="249"/>
      <c r="UGH388" s="249"/>
      <c r="UGI388" s="249"/>
      <c r="UGJ388" s="249"/>
      <c r="UGK388" s="249"/>
      <c r="UGL388" s="249"/>
      <c r="UGM388" s="249"/>
      <c r="UGN388" s="249"/>
      <c r="UGO388" s="249"/>
      <c r="UGP388" s="249"/>
      <c r="UGQ388" s="249"/>
      <c r="UGR388" s="249"/>
      <c r="UGS388" s="249"/>
      <c r="UGT388" s="249"/>
      <c r="UGU388" s="249"/>
      <c r="UGV388" s="249"/>
      <c r="UGW388" s="249"/>
      <c r="UGX388" s="249"/>
      <c r="UGY388" s="249"/>
      <c r="UGZ388" s="249"/>
      <c r="UHA388" s="249"/>
      <c r="UHB388" s="249"/>
      <c r="UHC388" s="249"/>
      <c r="UHD388" s="249"/>
      <c r="UHE388" s="249"/>
      <c r="UHF388" s="249"/>
      <c r="UHG388" s="249"/>
      <c r="UHH388" s="249"/>
      <c r="UHI388" s="249"/>
      <c r="UHJ388" s="249"/>
      <c r="UHK388" s="249"/>
      <c r="UHL388" s="249"/>
      <c r="UHM388" s="249"/>
      <c r="UHN388" s="249"/>
      <c r="UHO388" s="249"/>
      <c r="UHP388" s="249"/>
      <c r="UHQ388" s="249"/>
      <c r="UHR388" s="249"/>
      <c r="UHS388" s="249"/>
      <c r="UHT388" s="249"/>
      <c r="UHU388" s="249"/>
      <c r="UHV388" s="249"/>
      <c r="UHW388" s="249"/>
      <c r="UHX388" s="249"/>
      <c r="UHY388" s="249"/>
      <c r="UHZ388" s="249"/>
      <c r="UIA388" s="249"/>
      <c r="UIB388" s="249"/>
      <c r="UIC388" s="249"/>
      <c r="UID388" s="249"/>
      <c r="UIE388" s="249"/>
      <c r="UIF388" s="249"/>
      <c r="UIG388" s="249"/>
      <c r="UIH388" s="249"/>
      <c r="UII388" s="249"/>
      <c r="UIJ388" s="249"/>
      <c r="UIK388" s="249"/>
      <c r="UIL388" s="249"/>
      <c r="UIM388" s="249"/>
      <c r="UIN388" s="249"/>
      <c r="UIO388" s="249"/>
      <c r="UIP388" s="249"/>
      <c r="UIQ388" s="249"/>
      <c r="UIR388" s="249"/>
      <c r="UIS388" s="249"/>
      <c r="UIT388" s="249"/>
      <c r="UIU388" s="249"/>
      <c r="UIV388" s="249"/>
      <c r="UIW388" s="249"/>
      <c r="UIX388" s="249"/>
      <c r="UIY388" s="249"/>
      <c r="UIZ388" s="249"/>
      <c r="UJA388" s="249"/>
      <c r="UJB388" s="249"/>
      <c r="UJC388" s="249"/>
      <c r="UJD388" s="249"/>
      <c r="UJE388" s="249"/>
      <c r="UJF388" s="249"/>
      <c r="UJG388" s="249"/>
      <c r="UJH388" s="249"/>
      <c r="UJI388" s="249"/>
      <c r="UJJ388" s="249"/>
      <c r="UJK388" s="249"/>
      <c r="UJL388" s="249"/>
      <c r="UJM388" s="249"/>
      <c r="UJN388" s="249"/>
      <c r="UJO388" s="249"/>
      <c r="UJP388" s="249"/>
      <c r="UJQ388" s="249"/>
      <c r="UJR388" s="249"/>
      <c r="UJS388" s="249"/>
      <c r="UJT388" s="249"/>
      <c r="UJU388" s="249"/>
      <c r="UJV388" s="249"/>
      <c r="UJW388" s="249"/>
      <c r="UJX388" s="249"/>
      <c r="UJY388" s="249"/>
      <c r="UJZ388" s="249"/>
      <c r="UKA388" s="249"/>
      <c r="UKB388" s="249"/>
      <c r="UKC388" s="249"/>
      <c r="UKD388" s="249"/>
      <c r="UKE388" s="249"/>
      <c r="UKF388" s="249"/>
      <c r="UKG388" s="249"/>
      <c r="UKH388" s="249"/>
      <c r="UKI388" s="249"/>
      <c r="UKJ388" s="249"/>
      <c r="UKK388" s="249"/>
      <c r="UKL388" s="249"/>
      <c r="UKM388" s="249"/>
      <c r="UKN388" s="249"/>
      <c r="UKO388" s="249"/>
      <c r="UKP388" s="249"/>
      <c r="UKQ388" s="249"/>
      <c r="UKR388" s="249"/>
      <c r="UKS388" s="249"/>
      <c r="UKT388" s="249"/>
      <c r="UKU388" s="249"/>
      <c r="UKV388" s="249"/>
      <c r="UKW388" s="249"/>
      <c r="UKX388" s="249"/>
      <c r="UKY388" s="249"/>
      <c r="UKZ388" s="249"/>
      <c r="ULA388" s="249"/>
      <c r="ULB388" s="249"/>
      <c r="ULC388" s="249"/>
      <c r="ULD388" s="249"/>
      <c r="ULE388" s="249"/>
      <c r="ULF388" s="249"/>
      <c r="ULG388" s="249"/>
      <c r="ULH388" s="249"/>
      <c r="ULI388" s="249"/>
      <c r="ULJ388" s="249"/>
      <c r="ULK388" s="249"/>
      <c r="ULL388" s="249"/>
      <c r="ULM388" s="249"/>
      <c r="ULN388" s="249"/>
      <c r="ULO388" s="249"/>
      <c r="ULP388" s="249"/>
      <c r="ULQ388" s="249"/>
      <c r="ULR388" s="249"/>
      <c r="ULS388" s="249"/>
      <c r="ULT388" s="249"/>
      <c r="ULU388" s="249"/>
      <c r="ULV388" s="249"/>
      <c r="ULW388" s="249"/>
      <c r="ULX388" s="249"/>
      <c r="ULY388" s="249"/>
      <c r="ULZ388" s="249"/>
      <c r="UMA388" s="249"/>
      <c r="UMB388" s="249"/>
      <c r="UMC388" s="249"/>
      <c r="UMD388" s="249"/>
      <c r="UME388" s="249"/>
      <c r="UMF388" s="249"/>
      <c r="UMG388" s="249"/>
      <c r="UMH388" s="249"/>
      <c r="UMI388" s="249"/>
      <c r="UMJ388" s="249"/>
      <c r="UMK388" s="249"/>
      <c r="UML388" s="249"/>
      <c r="UMM388" s="249"/>
      <c r="UMN388" s="249"/>
      <c r="UMO388" s="249"/>
      <c r="UMP388" s="249"/>
      <c r="UMQ388" s="249"/>
      <c r="UMR388" s="249"/>
      <c r="UMS388" s="249"/>
      <c r="UMT388" s="249"/>
      <c r="UMU388" s="249"/>
      <c r="UMV388" s="249"/>
      <c r="UMW388" s="249"/>
      <c r="UMX388" s="249"/>
      <c r="UMY388" s="249"/>
      <c r="UMZ388" s="249"/>
      <c r="UNA388" s="249"/>
      <c r="UNB388" s="249"/>
      <c r="UNC388" s="249"/>
      <c r="UND388" s="249"/>
      <c r="UNE388" s="249"/>
      <c r="UNF388" s="249"/>
      <c r="UNG388" s="249"/>
      <c r="UNH388" s="249"/>
      <c r="UNI388" s="249"/>
      <c r="UNJ388" s="249"/>
      <c r="UNK388" s="249"/>
      <c r="UNL388" s="249"/>
      <c r="UNM388" s="249"/>
      <c r="UNN388" s="249"/>
      <c r="UNO388" s="249"/>
      <c r="UNP388" s="249"/>
      <c r="UNQ388" s="249"/>
      <c r="UNR388" s="249"/>
      <c r="UNS388" s="249"/>
      <c r="UNT388" s="249"/>
      <c r="UNU388" s="249"/>
      <c r="UNV388" s="249"/>
      <c r="UNW388" s="249"/>
      <c r="UNX388" s="249"/>
      <c r="UNY388" s="249"/>
      <c r="UNZ388" s="249"/>
      <c r="UOA388" s="249"/>
      <c r="UOB388" s="249"/>
      <c r="UOC388" s="249"/>
      <c r="UOD388" s="249"/>
      <c r="UOE388" s="249"/>
      <c r="UOF388" s="249"/>
      <c r="UOG388" s="249"/>
      <c r="UOH388" s="249"/>
      <c r="UOI388" s="249"/>
      <c r="UOJ388" s="249"/>
      <c r="UOK388" s="249"/>
      <c r="UOL388" s="249"/>
      <c r="UOM388" s="249"/>
      <c r="UON388" s="249"/>
      <c r="UOO388" s="249"/>
      <c r="UOP388" s="249"/>
      <c r="UOQ388" s="249"/>
      <c r="UOR388" s="249"/>
      <c r="UOS388" s="249"/>
      <c r="UOT388" s="249"/>
      <c r="UOU388" s="249"/>
      <c r="UOV388" s="249"/>
      <c r="UOW388" s="249"/>
      <c r="UOX388" s="249"/>
      <c r="UOY388" s="249"/>
      <c r="UOZ388" s="249"/>
      <c r="UPA388" s="249"/>
      <c r="UPB388" s="249"/>
      <c r="UPC388" s="249"/>
      <c r="UPD388" s="249"/>
      <c r="UPE388" s="249"/>
      <c r="UPF388" s="249"/>
      <c r="UPG388" s="249"/>
      <c r="UPH388" s="249"/>
      <c r="UPI388" s="249"/>
      <c r="UPJ388" s="249"/>
      <c r="UPK388" s="249"/>
      <c r="UPL388" s="249"/>
      <c r="UPM388" s="249"/>
      <c r="UPN388" s="249"/>
      <c r="UPO388" s="249"/>
      <c r="UPP388" s="249"/>
      <c r="UPQ388" s="249"/>
      <c r="UPR388" s="249"/>
      <c r="UPS388" s="249"/>
      <c r="UPT388" s="249"/>
      <c r="UPU388" s="249"/>
      <c r="UPV388" s="249"/>
      <c r="UPW388" s="249"/>
      <c r="UPX388" s="249"/>
      <c r="UPY388" s="249"/>
      <c r="UPZ388" s="249"/>
      <c r="UQA388" s="249"/>
      <c r="UQB388" s="249"/>
      <c r="UQC388" s="249"/>
      <c r="UQD388" s="249"/>
      <c r="UQE388" s="249"/>
      <c r="UQF388" s="249"/>
      <c r="UQG388" s="249"/>
      <c r="UQH388" s="249"/>
      <c r="UQI388" s="249"/>
      <c r="UQJ388" s="249"/>
      <c r="UQK388" s="249"/>
      <c r="UQL388" s="249"/>
      <c r="UQM388" s="249"/>
      <c r="UQN388" s="249"/>
      <c r="UQO388" s="249"/>
      <c r="UQP388" s="249"/>
      <c r="UQQ388" s="249"/>
      <c r="UQR388" s="249"/>
      <c r="UQS388" s="249"/>
      <c r="UQT388" s="249"/>
      <c r="UQU388" s="249"/>
      <c r="UQV388" s="249"/>
      <c r="UQW388" s="249"/>
      <c r="UQX388" s="249"/>
      <c r="UQY388" s="249"/>
      <c r="UQZ388" s="249"/>
      <c r="URA388" s="249"/>
      <c r="URB388" s="249"/>
      <c r="URC388" s="249"/>
      <c r="URD388" s="249"/>
      <c r="URE388" s="249"/>
      <c r="URF388" s="249"/>
      <c r="URG388" s="249"/>
      <c r="URH388" s="249"/>
      <c r="URI388" s="249"/>
      <c r="URJ388" s="249"/>
      <c r="URK388" s="249"/>
      <c r="URL388" s="249"/>
      <c r="URM388" s="249"/>
      <c r="URN388" s="249"/>
      <c r="URO388" s="249"/>
      <c r="URP388" s="249"/>
      <c r="URQ388" s="249"/>
      <c r="URR388" s="249"/>
      <c r="URS388" s="249"/>
      <c r="URT388" s="249"/>
      <c r="URU388" s="249"/>
      <c r="URV388" s="249"/>
      <c r="URW388" s="249"/>
      <c r="URX388" s="249"/>
      <c r="URY388" s="249"/>
      <c r="URZ388" s="249"/>
      <c r="USA388" s="249"/>
      <c r="USB388" s="249"/>
      <c r="USC388" s="249"/>
      <c r="USD388" s="249"/>
      <c r="USE388" s="249"/>
      <c r="USF388" s="249"/>
      <c r="USG388" s="249"/>
      <c r="USH388" s="249"/>
      <c r="USI388" s="249"/>
      <c r="USJ388" s="249"/>
      <c r="USK388" s="249"/>
      <c r="USL388" s="249"/>
      <c r="USM388" s="249"/>
      <c r="USN388" s="249"/>
      <c r="USO388" s="249"/>
      <c r="USP388" s="249"/>
      <c r="USQ388" s="249"/>
      <c r="USR388" s="249"/>
      <c r="USS388" s="249"/>
      <c r="UST388" s="249"/>
      <c r="USU388" s="249"/>
      <c r="USV388" s="249"/>
      <c r="USW388" s="249"/>
      <c r="USX388" s="249"/>
      <c r="USY388" s="249"/>
      <c r="USZ388" s="249"/>
      <c r="UTA388" s="249"/>
      <c r="UTB388" s="249"/>
      <c r="UTC388" s="249"/>
      <c r="UTD388" s="249"/>
      <c r="UTE388" s="249"/>
      <c r="UTF388" s="249"/>
      <c r="UTG388" s="249"/>
      <c r="UTH388" s="249"/>
      <c r="UTI388" s="249"/>
      <c r="UTJ388" s="249"/>
      <c r="UTK388" s="249"/>
      <c r="UTL388" s="249"/>
      <c r="UTM388" s="249"/>
      <c r="UTN388" s="249"/>
      <c r="UTO388" s="249"/>
      <c r="UTP388" s="249"/>
      <c r="UTQ388" s="249"/>
      <c r="UTR388" s="249"/>
      <c r="UTS388" s="249"/>
      <c r="UTT388" s="249"/>
      <c r="UTU388" s="249"/>
      <c r="UTV388" s="249"/>
      <c r="UTW388" s="249"/>
      <c r="UTX388" s="249"/>
      <c r="UTY388" s="249"/>
      <c r="UTZ388" s="249"/>
      <c r="UUA388" s="249"/>
      <c r="UUB388" s="249"/>
      <c r="UUC388" s="249"/>
      <c r="UUD388" s="249"/>
      <c r="UUE388" s="249"/>
      <c r="UUF388" s="249"/>
      <c r="UUG388" s="249"/>
      <c r="UUH388" s="249"/>
      <c r="UUI388" s="249"/>
      <c r="UUJ388" s="249"/>
      <c r="UUK388" s="249"/>
      <c r="UUL388" s="249"/>
      <c r="UUM388" s="249"/>
      <c r="UUN388" s="249"/>
      <c r="UUO388" s="249"/>
      <c r="UUP388" s="249"/>
      <c r="UUQ388" s="249"/>
      <c r="UUR388" s="249"/>
      <c r="UUS388" s="249"/>
      <c r="UUT388" s="249"/>
      <c r="UUU388" s="249"/>
      <c r="UUV388" s="249"/>
      <c r="UUW388" s="249"/>
      <c r="UUX388" s="249"/>
      <c r="UUY388" s="249"/>
      <c r="UUZ388" s="249"/>
      <c r="UVA388" s="249"/>
      <c r="UVB388" s="249"/>
      <c r="UVC388" s="249"/>
      <c r="UVD388" s="249"/>
      <c r="UVE388" s="249"/>
      <c r="UVF388" s="249"/>
      <c r="UVG388" s="249"/>
      <c r="UVH388" s="249"/>
      <c r="UVI388" s="249"/>
      <c r="UVJ388" s="249"/>
      <c r="UVK388" s="249"/>
      <c r="UVL388" s="249"/>
      <c r="UVM388" s="249"/>
      <c r="UVN388" s="249"/>
      <c r="UVO388" s="249"/>
      <c r="UVP388" s="249"/>
      <c r="UVQ388" s="249"/>
      <c r="UVR388" s="249"/>
      <c r="UVS388" s="249"/>
      <c r="UVT388" s="249"/>
      <c r="UVU388" s="249"/>
      <c r="UVV388" s="249"/>
      <c r="UVW388" s="249"/>
      <c r="UVX388" s="249"/>
      <c r="UVY388" s="249"/>
      <c r="UVZ388" s="249"/>
      <c r="UWA388" s="249"/>
      <c r="UWB388" s="249"/>
      <c r="UWC388" s="249"/>
      <c r="UWD388" s="249"/>
      <c r="UWE388" s="249"/>
      <c r="UWF388" s="249"/>
      <c r="UWG388" s="249"/>
      <c r="UWH388" s="249"/>
      <c r="UWI388" s="249"/>
      <c r="UWJ388" s="249"/>
      <c r="UWK388" s="249"/>
      <c r="UWL388" s="249"/>
      <c r="UWM388" s="249"/>
      <c r="UWN388" s="249"/>
      <c r="UWO388" s="249"/>
      <c r="UWP388" s="249"/>
      <c r="UWQ388" s="249"/>
      <c r="UWR388" s="249"/>
      <c r="UWS388" s="249"/>
      <c r="UWT388" s="249"/>
      <c r="UWU388" s="249"/>
      <c r="UWV388" s="249"/>
      <c r="UWW388" s="249"/>
      <c r="UWX388" s="249"/>
      <c r="UWY388" s="249"/>
      <c r="UWZ388" s="249"/>
      <c r="UXA388" s="249"/>
      <c r="UXB388" s="249"/>
      <c r="UXC388" s="249"/>
      <c r="UXD388" s="249"/>
      <c r="UXE388" s="249"/>
      <c r="UXF388" s="249"/>
      <c r="UXG388" s="249"/>
      <c r="UXH388" s="249"/>
      <c r="UXI388" s="249"/>
      <c r="UXJ388" s="249"/>
      <c r="UXK388" s="249"/>
      <c r="UXL388" s="249"/>
      <c r="UXM388" s="249"/>
      <c r="UXN388" s="249"/>
      <c r="UXO388" s="249"/>
      <c r="UXP388" s="249"/>
      <c r="UXQ388" s="249"/>
      <c r="UXR388" s="249"/>
      <c r="UXS388" s="249"/>
      <c r="UXT388" s="249"/>
      <c r="UXU388" s="249"/>
      <c r="UXV388" s="249"/>
      <c r="UXW388" s="249"/>
      <c r="UXX388" s="249"/>
      <c r="UXY388" s="249"/>
      <c r="UXZ388" s="249"/>
      <c r="UYA388" s="249"/>
      <c r="UYB388" s="249"/>
      <c r="UYC388" s="249"/>
      <c r="UYD388" s="249"/>
      <c r="UYE388" s="249"/>
      <c r="UYF388" s="249"/>
      <c r="UYG388" s="249"/>
      <c r="UYH388" s="249"/>
      <c r="UYI388" s="249"/>
      <c r="UYJ388" s="249"/>
      <c r="UYK388" s="249"/>
      <c r="UYL388" s="249"/>
      <c r="UYM388" s="249"/>
      <c r="UYN388" s="249"/>
      <c r="UYO388" s="249"/>
      <c r="UYP388" s="249"/>
      <c r="UYQ388" s="249"/>
      <c r="UYR388" s="249"/>
      <c r="UYS388" s="249"/>
      <c r="UYT388" s="249"/>
      <c r="UYU388" s="249"/>
      <c r="UYV388" s="249"/>
      <c r="UYW388" s="249"/>
      <c r="UYX388" s="249"/>
      <c r="UYY388" s="249"/>
      <c r="UYZ388" s="249"/>
      <c r="UZA388" s="249"/>
      <c r="UZB388" s="249"/>
      <c r="UZC388" s="249"/>
      <c r="UZD388" s="249"/>
      <c r="UZE388" s="249"/>
      <c r="UZF388" s="249"/>
      <c r="UZG388" s="249"/>
      <c r="UZH388" s="249"/>
      <c r="UZI388" s="249"/>
      <c r="UZJ388" s="249"/>
      <c r="UZK388" s="249"/>
      <c r="UZL388" s="249"/>
      <c r="UZM388" s="249"/>
      <c r="UZN388" s="249"/>
      <c r="UZO388" s="249"/>
      <c r="UZP388" s="249"/>
      <c r="UZQ388" s="249"/>
      <c r="UZR388" s="249"/>
      <c r="UZS388" s="249"/>
      <c r="UZT388" s="249"/>
      <c r="UZU388" s="249"/>
      <c r="UZV388" s="249"/>
      <c r="UZW388" s="249"/>
      <c r="UZX388" s="249"/>
      <c r="UZY388" s="249"/>
      <c r="UZZ388" s="249"/>
      <c r="VAA388" s="249"/>
      <c r="VAB388" s="249"/>
      <c r="VAC388" s="249"/>
      <c r="VAD388" s="249"/>
      <c r="VAE388" s="249"/>
      <c r="VAF388" s="249"/>
      <c r="VAG388" s="249"/>
      <c r="VAH388" s="249"/>
      <c r="VAI388" s="249"/>
      <c r="VAJ388" s="249"/>
      <c r="VAK388" s="249"/>
      <c r="VAL388" s="249"/>
      <c r="VAM388" s="249"/>
      <c r="VAN388" s="249"/>
      <c r="VAO388" s="249"/>
      <c r="VAP388" s="249"/>
      <c r="VAQ388" s="249"/>
      <c r="VAR388" s="249"/>
      <c r="VAS388" s="249"/>
      <c r="VAT388" s="249"/>
      <c r="VAU388" s="249"/>
      <c r="VAV388" s="249"/>
      <c r="VAW388" s="249"/>
      <c r="VAX388" s="249"/>
      <c r="VAY388" s="249"/>
      <c r="VAZ388" s="249"/>
      <c r="VBA388" s="249"/>
      <c r="VBB388" s="249"/>
      <c r="VBC388" s="249"/>
      <c r="VBD388" s="249"/>
      <c r="VBE388" s="249"/>
      <c r="VBF388" s="249"/>
      <c r="VBG388" s="249"/>
      <c r="VBH388" s="249"/>
      <c r="VBI388" s="249"/>
      <c r="VBJ388" s="249"/>
      <c r="VBK388" s="249"/>
      <c r="VBL388" s="249"/>
      <c r="VBM388" s="249"/>
      <c r="VBN388" s="249"/>
      <c r="VBO388" s="249"/>
      <c r="VBP388" s="249"/>
      <c r="VBQ388" s="249"/>
      <c r="VBR388" s="249"/>
      <c r="VBS388" s="249"/>
      <c r="VBT388" s="249"/>
      <c r="VBU388" s="249"/>
      <c r="VBV388" s="249"/>
      <c r="VBW388" s="249"/>
      <c r="VBX388" s="249"/>
      <c r="VBY388" s="249"/>
      <c r="VBZ388" s="249"/>
      <c r="VCA388" s="249"/>
      <c r="VCB388" s="249"/>
      <c r="VCC388" s="249"/>
      <c r="VCD388" s="249"/>
      <c r="VCE388" s="249"/>
      <c r="VCF388" s="249"/>
      <c r="VCG388" s="249"/>
      <c r="VCH388" s="249"/>
      <c r="VCI388" s="249"/>
      <c r="VCJ388" s="249"/>
      <c r="VCK388" s="249"/>
      <c r="VCL388" s="249"/>
      <c r="VCM388" s="249"/>
      <c r="VCN388" s="249"/>
      <c r="VCO388" s="249"/>
      <c r="VCP388" s="249"/>
      <c r="VCQ388" s="249"/>
      <c r="VCR388" s="249"/>
      <c r="VCS388" s="249"/>
      <c r="VCT388" s="249"/>
      <c r="VCU388" s="249"/>
      <c r="VCV388" s="249"/>
      <c r="VCW388" s="249"/>
      <c r="VCX388" s="249"/>
      <c r="VCY388" s="249"/>
      <c r="VCZ388" s="249"/>
      <c r="VDA388" s="249"/>
      <c r="VDB388" s="249"/>
      <c r="VDC388" s="249"/>
      <c r="VDD388" s="249"/>
      <c r="VDE388" s="249"/>
      <c r="VDF388" s="249"/>
      <c r="VDG388" s="249"/>
      <c r="VDH388" s="249"/>
      <c r="VDI388" s="249"/>
      <c r="VDJ388" s="249"/>
      <c r="VDK388" s="249"/>
      <c r="VDL388" s="249"/>
      <c r="VDM388" s="249"/>
      <c r="VDN388" s="249"/>
      <c r="VDO388" s="249"/>
      <c r="VDP388" s="249"/>
      <c r="VDQ388" s="249"/>
      <c r="VDR388" s="249"/>
      <c r="VDS388" s="249"/>
      <c r="VDT388" s="249"/>
      <c r="VDU388" s="249"/>
      <c r="VDV388" s="249"/>
      <c r="VDW388" s="249"/>
      <c r="VDX388" s="249"/>
      <c r="VDY388" s="249"/>
      <c r="VDZ388" s="249"/>
      <c r="VEA388" s="249"/>
      <c r="VEB388" s="249"/>
      <c r="VEC388" s="249"/>
      <c r="VED388" s="249"/>
      <c r="VEE388" s="249"/>
      <c r="VEF388" s="249"/>
      <c r="VEG388" s="249"/>
      <c r="VEH388" s="249"/>
      <c r="VEI388" s="249"/>
      <c r="VEJ388" s="249"/>
      <c r="VEK388" s="249"/>
      <c r="VEL388" s="249"/>
      <c r="VEM388" s="249"/>
      <c r="VEN388" s="249"/>
      <c r="VEO388" s="249"/>
      <c r="VEP388" s="249"/>
      <c r="VEQ388" s="249"/>
      <c r="VER388" s="249"/>
      <c r="VES388" s="249"/>
      <c r="VET388" s="249"/>
      <c r="VEU388" s="249"/>
      <c r="VEV388" s="249"/>
      <c r="VEW388" s="249"/>
      <c r="VEX388" s="249"/>
      <c r="VEY388" s="249"/>
      <c r="VEZ388" s="249"/>
      <c r="VFA388" s="249"/>
      <c r="VFB388" s="249"/>
      <c r="VFC388" s="249"/>
      <c r="VFD388" s="249"/>
      <c r="VFE388" s="249"/>
      <c r="VFF388" s="249"/>
      <c r="VFG388" s="249"/>
      <c r="VFH388" s="249"/>
      <c r="VFI388" s="249"/>
      <c r="VFJ388" s="249"/>
      <c r="VFK388" s="249"/>
      <c r="VFL388" s="249"/>
      <c r="VFM388" s="249"/>
      <c r="VFN388" s="249"/>
      <c r="VFO388" s="249"/>
      <c r="VFP388" s="249"/>
      <c r="VFQ388" s="249"/>
      <c r="VFR388" s="249"/>
      <c r="VFS388" s="249"/>
      <c r="VFT388" s="249"/>
      <c r="VFU388" s="249"/>
      <c r="VFV388" s="249"/>
      <c r="VFW388" s="249"/>
      <c r="VFX388" s="249"/>
      <c r="VFY388" s="249"/>
      <c r="VFZ388" s="249"/>
      <c r="VGA388" s="249"/>
      <c r="VGB388" s="249"/>
      <c r="VGC388" s="249"/>
      <c r="VGD388" s="249"/>
      <c r="VGE388" s="249"/>
      <c r="VGF388" s="249"/>
      <c r="VGG388" s="249"/>
      <c r="VGH388" s="249"/>
      <c r="VGI388" s="249"/>
      <c r="VGJ388" s="249"/>
      <c r="VGK388" s="249"/>
      <c r="VGL388" s="249"/>
      <c r="VGM388" s="249"/>
      <c r="VGN388" s="249"/>
      <c r="VGO388" s="249"/>
      <c r="VGP388" s="249"/>
      <c r="VGQ388" s="249"/>
      <c r="VGR388" s="249"/>
      <c r="VGS388" s="249"/>
      <c r="VGT388" s="249"/>
      <c r="VGU388" s="249"/>
      <c r="VGV388" s="249"/>
      <c r="VGW388" s="249"/>
      <c r="VGX388" s="249"/>
      <c r="VGY388" s="249"/>
      <c r="VGZ388" s="249"/>
      <c r="VHA388" s="249"/>
      <c r="VHB388" s="249"/>
      <c r="VHC388" s="249"/>
      <c r="VHD388" s="249"/>
      <c r="VHE388" s="249"/>
      <c r="VHF388" s="249"/>
      <c r="VHG388" s="249"/>
      <c r="VHH388" s="249"/>
      <c r="VHI388" s="249"/>
      <c r="VHJ388" s="249"/>
      <c r="VHK388" s="249"/>
      <c r="VHL388" s="249"/>
      <c r="VHM388" s="249"/>
      <c r="VHN388" s="249"/>
      <c r="VHO388" s="249"/>
      <c r="VHP388" s="249"/>
      <c r="VHQ388" s="249"/>
      <c r="VHR388" s="249"/>
      <c r="VHS388" s="249"/>
      <c r="VHT388" s="249"/>
      <c r="VHU388" s="249"/>
      <c r="VHV388" s="249"/>
      <c r="VHW388" s="249"/>
      <c r="VHX388" s="249"/>
      <c r="VHY388" s="249"/>
      <c r="VHZ388" s="249"/>
      <c r="VIA388" s="249"/>
      <c r="VIB388" s="249"/>
      <c r="VIC388" s="249"/>
      <c r="VID388" s="249"/>
      <c r="VIE388" s="249"/>
      <c r="VIF388" s="249"/>
      <c r="VIG388" s="249"/>
      <c r="VIH388" s="249"/>
      <c r="VII388" s="249"/>
      <c r="VIJ388" s="249"/>
      <c r="VIK388" s="249"/>
      <c r="VIL388" s="249"/>
      <c r="VIM388" s="249"/>
      <c r="VIN388" s="249"/>
      <c r="VIO388" s="249"/>
      <c r="VIP388" s="249"/>
      <c r="VIQ388" s="249"/>
      <c r="VIR388" s="249"/>
      <c r="VIS388" s="249"/>
      <c r="VIT388" s="249"/>
      <c r="VIU388" s="249"/>
      <c r="VIV388" s="249"/>
      <c r="VIW388" s="249"/>
      <c r="VIX388" s="249"/>
      <c r="VIY388" s="249"/>
      <c r="VIZ388" s="249"/>
      <c r="VJA388" s="249"/>
      <c r="VJB388" s="249"/>
      <c r="VJC388" s="249"/>
      <c r="VJD388" s="249"/>
      <c r="VJE388" s="249"/>
      <c r="VJF388" s="249"/>
      <c r="VJG388" s="249"/>
      <c r="VJH388" s="249"/>
      <c r="VJI388" s="249"/>
      <c r="VJJ388" s="249"/>
      <c r="VJK388" s="249"/>
      <c r="VJL388" s="249"/>
      <c r="VJM388" s="249"/>
      <c r="VJN388" s="249"/>
      <c r="VJO388" s="249"/>
      <c r="VJP388" s="249"/>
      <c r="VJQ388" s="249"/>
      <c r="VJR388" s="249"/>
      <c r="VJS388" s="249"/>
      <c r="VJT388" s="249"/>
      <c r="VJU388" s="249"/>
      <c r="VJV388" s="249"/>
      <c r="VJW388" s="249"/>
      <c r="VJX388" s="249"/>
      <c r="VJY388" s="249"/>
      <c r="VJZ388" s="249"/>
      <c r="VKA388" s="249"/>
      <c r="VKB388" s="249"/>
      <c r="VKC388" s="249"/>
      <c r="VKD388" s="249"/>
      <c r="VKE388" s="249"/>
      <c r="VKF388" s="249"/>
      <c r="VKG388" s="249"/>
      <c r="VKH388" s="249"/>
      <c r="VKI388" s="249"/>
      <c r="VKJ388" s="249"/>
      <c r="VKK388" s="249"/>
      <c r="VKL388" s="249"/>
      <c r="VKM388" s="249"/>
      <c r="VKN388" s="249"/>
      <c r="VKO388" s="249"/>
      <c r="VKP388" s="249"/>
      <c r="VKQ388" s="249"/>
      <c r="VKR388" s="249"/>
      <c r="VKS388" s="249"/>
      <c r="VKT388" s="249"/>
      <c r="VKU388" s="249"/>
      <c r="VKV388" s="249"/>
      <c r="VKW388" s="249"/>
      <c r="VKX388" s="249"/>
      <c r="VKY388" s="249"/>
      <c r="VKZ388" s="249"/>
      <c r="VLA388" s="249"/>
      <c r="VLB388" s="249"/>
      <c r="VLC388" s="249"/>
      <c r="VLD388" s="249"/>
      <c r="VLE388" s="249"/>
      <c r="VLF388" s="249"/>
      <c r="VLG388" s="249"/>
      <c r="VLH388" s="249"/>
      <c r="VLI388" s="249"/>
      <c r="VLJ388" s="249"/>
      <c r="VLK388" s="249"/>
      <c r="VLL388" s="249"/>
      <c r="VLM388" s="249"/>
      <c r="VLN388" s="249"/>
      <c r="VLO388" s="249"/>
      <c r="VLP388" s="249"/>
      <c r="VLQ388" s="249"/>
      <c r="VLR388" s="249"/>
      <c r="VLS388" s="249"/>
      <c r="VLT388" s="249"/>
      <c r="VLU388" s="249"/>
      <c r="VLV388" s="249"/>
      <c r="VLW388" s="249"/>
      <c r="VLX388" s="249"/>
      <c r="VLY388" s="249"/>
      <c r="VLZ388" s="249"/>
      <c r="VMA388" s="249"/>
      <c r="VMB388" s="249"/>
      <c r="VMC388" s="249"/>
      <c r="VMD388" s="249"/>
      <c r="VME388" s="249"/>
      <c r="VMF388" s="249"/>
      <c r="VMG388" s="249"/>
      <c r="VMH388" s="249"/>
      <c r="VMI388" s="249"/>
      <c r="VMJ388" s="249"/>
      <c r="VMK388" s="249"/>
      <c r="VML388" s="249"/>
      <c r="VMM388" s="249"/>
      <c r="VMN388" s="249"/>
      <c r="VMO388" s="249"/>
      <c r="VMP388" s="249"/>
      <c r="VMQ388" s="249"/>
      <c r="VMR388" s="249"/>
      <c r="VMS388" s="249"/>
      <c r="VMT388" s="249"/>
      <c r="VMU388" s="249"/>
      <c r="VMV388" s="249"/>
      <c r="VMW388" s="249"/>
      <c r="VMX388" s="249"/>
      <c r="VMY388" s="249"/>
      <c r="VMZ388" s="249"/>
      <c r="VNA388" s="249"/>
      <c r="VNB388" s="249"/>
      <c r="VNC388" s="249"/>
      <c r="VND388" s="249"/>
      <c r="VNE388" s="249"/>
      <c r="VNF388" s="249"/>
      <c r="VNG388" s="249"/>
      <c r="VNH388" s="249"/>
      <c r="VNI388" s="249"/>
      <c r="VNJ388" s="249"/>
      <c r="VNK388" s="249"/>
      <c r="VNL388" s="249"/>
      <c r="VNM388" s="249"/>
      <c r="VNN388" s="249"/>
      <c r="VNO388" s="249"/>
      <c r="VNP388" s="249"/>
      <c r="VNQ388" s="249"/>
      <c r="VNR388" s="249"/>
      <c r="VNS388" s="249"/>
      <c r="VNT388" s="249"/>
      <c r="VNU388" s="249"/>
      <c r="VNV388" s="249"/>
      <c r="VNW388" s="249"/>
      <c r="VNX388" s="249"/>
      <c r="VNY388" s="249"/>
      <c r="VNZ388" s="249"/>
      <c r="VOA388" s="249"/>
      <c r="VOB388" s="249"/>
      <c r="VOC388" s="249"/>
      <c r="VOD388" s="249"/>
      <c r="VOE388" s="249"/>
      <c r="VOF388" s="249"/>
      <c r="VOG388" s="249"/>
      <c r="VOH388" s="249"/>
      <c r="VOI388" s="249"/>
      <c r="VOJ388" s="249"/>
      <c r="VOK388" s="249"/>
      <c r="VOL388" s="249"/>
      <c r="VOM388" s="249"/>
      <c r="VON388" s="249"/>
      <c r="VOO388" s="249"/>
      <c r="VOP388" s="249"/>
      <c r="VOQ388" s="249"/>
      <c r="VOR388" s="249"/>
      <c r="VOS388" s="249"/>
      <c r="VOT388" s="249"/>
      <c r="VOU388" s="249"/>
      <c r="VOV388" s="249"/>
      <c r="VOW388" s="249"/>
      <c r="VOX388" s="249"/>
      <c r="VOY388" s="249"/>
      <c r="VOZ388" s="249"/>
      <c r="VPA388" s="249"/>
      <c r="VPB388" s="249"/>
      <c r="VPC388" s="249"/>
      <c r="VPD388" s="249"/>
      <c r="VPE388" s="249"/>
      <c r="VPF388" s="249"/>
      <c r="VPG388" s="249"/>
      <c r="VPH388" s="249"/>
      <c r="VPI388" s="249"/>
      <c r="VPJ388" s="249"/>
      <c r="VPK388" s="249"/>
      <c r="VPL388" s="249"/>
      <c r="VPM388" s="249"/>
      <c r="VPN388" s="249"/>
      <c r="VPO388" s="249"/>
      <c r="VPP388" s="249"/>
      <c r="VPQ388" s="249"/>
      <c r="VPR388" s="249"/>
      <c r="VPS388" s="249"/>
      <c r="VPT388" s="249"/>
      <c r="VPU388" s="249"/>
      <c r="VPV388" s="249"/>
      <c r="VPW388" s="249"/>
      <c r="VPX388" s="249"/>
      <c r="VPY388" s="249"/>
      <c r="VPZ388" s="249"/>
      <c r="VQA388" s="249"/>
      <c r="VQB388" s="249"/>
      <c r="VQC388" s="249"/>
      <c r="VQD388" s="249"/>
      <c r="VQE388" s="249"/>
      <c r="VQF388" s="249"/>
      <c r="VQG388" s="249"/>
      <c r="VQH388" s="249"/>
      <c r="VQI388" s="249"/>
      <c r="VQJ388" s="249"/>
      <c r="VQK388" s="249"/>
      <c r="VQL388" s="249"/>
      <c r="VQM388" s="249"/>
      <c r="VQN388" s="249"/>
      <c r="VQO388" s="249"/>
      <c r="VQP388" s="249"/>
      <c r="VQQ388" s="249"/>
      <c r="VQR388" s="249"/>
      <c r="VQS388" s="249"/>
      <c r="VQT388" s="249"/>
      <c r="VQU388" s="249"/>
      <c r="VQV388" s="249"/>
      <c r="VQW388" s="249"/>
      <c r="VQX388" s="249"/>
      <c r="VQY388" s="249"/>
      <c r="VQZ388" s="249"/>
      <c r="VRA388" s="249"/>
      <c r="VRB388" s="249"/>
      <c r="VRC388" s="249"/>
      <c r="VRD388" s="249"/>
      <c r="VRE388" s="249"/>
      <c r="VRF388" s="249"/>
      <c r="VRG388" s="249"/>
      <c r="VRH388" s="249"/>
      <c r="VRI388" s="249"/>
      <c r="VRJ388" s="249"/>
      <c r="VRK388" s="249"/>
      <c r="VRL388" s="249"/>
      <c r="VRM388" s="249"/>
      <c r="VRN388" s="249"/>
      <c r="VRO388" s="249"/>
      <c r="VRP388" s="249"/>
      <c r="VRQ388" s="249"/>
      <c r="VRR388" s="249"/>
      <c r="VRS388" s="249"/>
      <c r="VRT388" s="249"/>
      <c r="VRU388" s="249"/>
      <c r="VRV388" s="249"/>
      <c r="VRW388" s="249"/>
      <c r="VRX388" s="249"/>
      <c r="VRY388" s="249"/>
      <c r="VRZ388" s="249"/>
      <c r="VSA388" s="249"/>
      <c r="VSB388" s="249"/>
      <c r="VSC388" s="249"/>
      <c r="VSD388" s="249"/>
      <c r="VSE388" s="249"/>
      <c r="VSF388" s="249"/>
      <c r="VSG388" s="249"/>
      <c r="VSH388" s="249"/>
      <c r="VSI388" s="249"/>
      <c r="VSJ388" s="249"/>
      <c r="VSK388" s="249"/>
      <c r="VSL388" s="249"/>
      <c r="VSM388" s="249"/>
      <c r="VSN388" s="249"/>
      <c r="VSO388" s="249"/>
      <c r="VSP388" s="249"/>
      <c r="VSQ388" s="249"/>
      <c r="VSR388" s="249"/>
      <c r="VSS388" s="249"/>
      <c r="VST388" s="249"/>
      <c r="VSU388" s="249"/>
      <c r="VSV388" s="249"/>
      <c r="VSW388" s="249"/>
      <c r="VSX388" s="249"/>
      <c r="VSY388" s="249"/>
      <c r="VSZ388" s="249"/>
      <c r="VTA388" s="249"/>
      <c r="VTB388" s="249"/>
      <c r="VTC388" s="249"/>
      <c r="VTD388" s="249"/>
      <c r="VTE388" s="249"/>
      <c r="VTF388" s="249"/>
      <c r="VTG388" s="249"/>
      <c r="VTH388" s="249"/>
      <c r="VTI388" s="249"/>
      <c r="VTJ388" s="249"/>
      <c r="VTK388" s="249"/>
      <c r="VTL388" s="249"/>
      <c r="VTM388" s="249"/>
      <c r="VTN388" s="249"/>
      <c r="VTO388" s="249"/>
      <c r="VTP388" s="249"/>
      <c r="VTQ388" s="249"/>
      <c r="VTR388" s="249"/>
      <c r="VTS388" s="249"/>
      <c r="VTT388" s="249"/>
      <c r="VTU388" s="249"/>
      <c r="VTV388" s="249"/>
      <c r="VTW388" s="249"/>
      <c r="VTX388" s="249"/>
      <c r="VTY388" s="249"/>
      <c r="VTZ388" s="249"/>
      <c r="VUA388" s="249"/>
      <c r="VUB388" s="249"/>
      <c r="VUC388" s="249"/>
      <c r="VUD388" s="249"/>
      <c r="VUE388" s="249"/>
      <c r="VUF388" s="249"/>
      <c r="VUG388" s="249"/>
      <c r="VUH388" s="249"/>
      <c r="VUI388" s="249"/>
      <c r="VUJ388" s="249"/>
      <c r="VUK388" s="249"/>
      <c r="VUL388" s="249"/>
      <c r="VUM388" s="249"/>
      <c r="VUN388" s="249"/>
      <c r="VUO388" s="249"/>
      <c r="VUP388" s="249"/>
      <c r="VUQ388" s="249"/>
      <c r="VUR388" s="249"/>
      <c r="VUS388" s="249"/>
      <c r="VUT388" s="249"/>
      <c r="VUU388" s="249"/>
      <c r="VUV388" s="249"/>
      <c r="VUW388" s="249"/>
      <c r="VUX388" s="249"/>
      <c r="VUY388" s="249"/>
      <c r="VUZ388" s="249"/>
      <c r="VVA388" s="249"/>
      <c r="VVB388" s="249"/>
      <c r="VVC388" s="249"/>
      <c r="VVD388" s="249"/>
      <c r="VVE388" s="249"/>
      <c r="VVF388" s="249"/>
      <c r="VVG388" s="249"/>
      <c r="VVH388" s="249"/>
      <c r="VVI388" s="249"/>
      <c r="VVJ388" s="249"/>
      <c r="VVK388" s="249"/>
      <c r="VVL388" s="249"/>
      <c r="VVM388" s="249"/>
      <c r="VVN388" s="249"/>
      <c r="VVO388" s="249"/>
      <c r="VVP388" s="249"/>
      <c r="VVQ388" s="249"/>
      <c r="VVR388" s="249"/>
      <c r="VVS388" s="249"/>
      <c r="VVT388" s="249"/>
      <c r="VVU388" s="249"/>
      <c r="VVV388" s="249"/>
      <c r="VVW388" s="249"/>
      <c r="VVX388" s="249"/>
      <c r="VVY388" s="249"/>
      <c r="VVZ388" s="249"/>
      <c r="VWA388" s="249"/>
      <c r="VWB388" s="249"/>
      <c r="VWC388" s="249"/>
      <c r="VWD388" s="249"/>
      <c r="VWE388" s="249"/>
      <c r="VWF388" s="249"/>
      <c r="VWG388" s="249"/>
      <c r="VWH388" s="249"/>
      <c r="VWI388" s="249"/>
      <c r="VWJ388" s="249"/>
      <c r="VWK388" s="249"/>
      <c r="VWL388" s="249"/>
      <c r="VWM388" s="249"/>
      <c r="VWN388" s="249"/>
      <c r="VWO388" s="249"/>
      <c r="VWP388" s="249"/>
      <c r="VWQ388" s="249"/>
      <c r="VWR388" s="249"/>
      <c r="VWS388" s="249"/>
      <c r="VWT388" s="249"/>
      <c r="VWU388" s="249"/>
      <c r="VWV388" s="249"/>
      <c r="VWW388" s="249"/>
      <c r="VWX388" s="249"/>
      <c r="VWY388" s="249"/>
      <c r="VWZ388" s="249"/>
      <c r="VXA388" s="249"/>
      <c r="VXB388" s="249"/>
      <c r="VXC388" s="249"/>
      <c r="VXD388" s="249"/>
      <c r="VXE388" s="249"/>
      <c r="VXF388" s="249"/>
      <c r="VXG388" s="249"/>
      <c r="VXH388" s="249"/>
      <c r="VXI388" s="249"/>
      <c r="VXJ388" s="249"/>
      <c r="VXK388" s="249"/>
      <c r="VXL388" s="249"/>
      <c r="VXM388" s="249"/>
      <c r="VXN388" s="249"/>
      <c r="VXO388" s="249"/>
      <c r="VXP388" s="249"/>
      <c r="VXQ388" s="249"/>
      <c r="VXR388" s="249"/>
      <c r="VXS388" s="249"/>
      <c r="VXT388" s="249"/>
      <c r="VXU388" s="249"/>
      <c r="VXV388" s="249"/>
      <c r="VXW388" s="249"/>
      <c r="VXX388" s="249"/>
      <c r="VXY388" s="249"/>
      <c r="VXZ388" s="249"/>
      <c r="VYA388" s="249"/>
      <c r="VYB388" s="249"/>
      <c r="VYC388" s="249"/>
      <c r="VYD388" s="249"/>
      <c r="VYE388" s="249"/>
      <c r="VYF388" s="249"/>
      <c r="VYG388" s="249"/>
      <c r="VYH388" s="249"/>
      <c r="VYI388" s="249"/>
      <c r="VYJ388" s="249"/>
      <c r="VYK388" s="249"/>
      <c r="VYL388" s="249"/>
      <c r="VYM388" s="249"/>
      <c r="VYN388" s="249"/>
      <c r="VYO388" s="249"/>
      <c r="VYP388" s="249"/>
      <c r="VYQ388" s="249"/>
      <c r="VYR388" s="249"/>
      <c r="VYS388" s="249"/>
      <c r="VYT388" s="249"/>
      <c r="VYU388" s="249"/>
      <c r="VYV388" s="249"/>
      <c r="VYW388" s="249"/>
      <c r="VYX388" s="249"/>
      <c r="VYY388" s="249"/>
      <c r="VYZ388" s="249"/>
      <c r="VZA388" s="249"/>
      <c r="VZB388" s="249"/>
      <c r="VZC388" s="249"/>
      <c r="VZD388" s="249"/>
      <c r="VZE388" s="249"/>
      <c r="VZF388" s="249"/>
      <c r="VZG388" s="249"/>
      <c r="VZH388" s="249"/>
      <c r="VZI388" s="249"/>
      <c r="VZJ388" s="249"/>
      <c r="VZK388" s="249"/>
      <c r="VZL388" s="249"/>
      <c r="VZM388" s="249"/>
      <c r="VZN388" s="249"/>
      <c r="VZO388" s="249"/>
      <c r="VZP388" s="249"/>
      <c r="VZQ388" s="249"/>
      <c r="VZR388" s="249"/>
      <c r="VZS388" s="249"/>
      <c r="VZT388" s="249"/>
      <c r="VZU388" s="249"/>
      <c r="VZV388" s="249"/>
      <c r="VZW388" s="249"/>
      <c r="VZX388" s="249"/>
      <c r="VZY388" s="249"/>
      <c r="VZZ388" s="249"/>
      <c r="WAA388" s="249"/>
      <c r="WAB388" s="249"/>
      <c r="WAC388" s="249"/>
      <c r="WAD388" s="249"/>
      <c r="WAE388" s="249"/>
      <c r="WAF388" s="249"/>
      <c r="WAG388" s="249"/>
      <c r="WAH388" s="249"/>
      <c r="WAI388" s="249"/>
      <c r="WAJ388" s="249"/>
      <c r="WAK388" s="249"/>
      <c r="WAL388" s="249"/>
      <c r="WAM388" s="249"/>
      <c r="WAN388" s="249"/>
      <c r="WAO388" s="249"/>
      <c r="WAP388" s="249"/>
      <c r="WAQ388" s="249"/>
      <c r="WAR388" s="249"/>
      <c r="WAS388" s="249"/>
      <c r="WAT388" s="249"/>
      <c r="WAU388" s="249"/>
      <c r="WAV388" s="249"/>
      <c r="WAW388" s="249"/>
      <c r="WAX388" s="249"/>
      <c r="WAY388" s="249"/>
      <c r="WAZ388" s="249"/>
      <c r="WBA388" s="249"/>
      <c r="WBB388" s="249"/>
      <c r="WBC388" s="249"/>
      <c r="WBD388" s="249"/>
      <c r="WBE388" s="249"/>
      <c r="WBF388" s="249"/>
      <c r="WBG388" s="249"/>
      <c r="WBH388" s="249"/>
      <c r="WBI388" s="249"/>
      <c r="WBJ388" s="249"/>
      <c r="WBK388" s="249"/>
      <c r="WBL388" s="249"/>
      <c r="WBM388" s="249"/>
      <c r="WBN388" s="249"/>
      <c r="WBO388" s="249"/>
      <c r="WBP388" s="249"/>
      <c r="WBQ388" s="249"/>
      <c r="WBR388" s="249"/>
      <c r="WBS388" s="249"/>
      <c r="WBT388" s="249"/>
      <c r="WBU388" s="249"/>
      <c r="WBV388" s="249"/>
      <c r="WBW388" s="249"/>
      <c r="WBX388" s="249"/>
      <c r="WBY388" s="249"/>
      <c r="WBZ388" s="249"/>
      <c r="WCA388" s="249"/>
      <c r="WCB388" s="249"/>
      <c r="WCC388" s="249"/>
      <c r="WCD388" s="249"/>
      <c r="WCE388" s="249"/>
      <c r="WCF388" s="249"/>
      <c r="WCG388" s="249"/>
      <c r="WCH388" s="249"/>
      <c r="WCI388" s="249"/>
      <c r="WCJ388" s="249"/>
      <c r="WCK388" s="249"/>
      <c r="WCL388" s="249"/>
      <c r="WCM388" s="249"/>
      <c r="WCN388" s="249"/>
      <c r="WCO388" s="249"/>
      <c r="WCP388" s="249"/>
      <c r="WCQ388" s="249"/>
      <c r="WCR388" s="249"/>
      <c r="WCS388" s="249"/>
      <c r="WCT388" s="249"/>
      <c r="WCU388" s="249"/>
      <c r="WCV388" s="249"/>
      <c r="WCW388" s="249"/>
      <c r="WCX388" s="249"/>
      <c r="WCY388" s="249"/>
      <c r="WCZ388" s="249"/>
      <c r="WDA388" s="249"/>
      <c r="WDB388" s="249"/>
      <c r="WDC388" s="249"/>
      <c r="WDD388" s="249"/>
      <c r="WDE388" s="249"/>
      <c r="WDF388" s="249"/>
      <c r="WDG388" s="249"/>
      <c r="WDH388" s="249"/>
      <c r="WDI388" s="249"/>
      <c r="WDJ388" s="249"/>
      <c r="WDK388" s="249"/>
      <c r="WDL388" s="249"/>
      <c r="WDM388" s="249"/>
      <c r="WDN388" s="249"/>
      <c r="WDO388" s="249"/>
      <c r="WDP388" s="249"/>
      <c r="WDQ388" s="249"/>
      <c r="WDR388" s="249"/>
      <c r="WDS388" s="249"/>
      <c r="WDT388" s="249"/>
      <c r="WDU388" s="249"/>
      <c r="WDV388" s="249"/>
      <c r="WDW388" s="249"/>
      <c r="WDX388" s="249"/>
      <c r="WDY388" s="249"/>
      <c r="WDZ388" s="249"/>
      <c r="WEA388" s="249"/>
      <c r="WEB388" s="249"/>
      <c r="WEC388" s="249"/>
      <c r="WED388" s="249"/>
      <c r="WEE388" s="249"/>
      <c r="WEF388" s="249"/>
      <c r="WEG388" s="249"/>
      <c r="WEH388" s="249"/>
      <c r="WEI388" s="249"/>
      <c r="WEJ388" s="249"/>
      <c r="WEK388" s="249"/>
      <c r="WEL388" s="249"/>
      <c r="WEM388" s="249"/>
      <c r="WEN388" s="249"/>
      <c r="WEO388" s="249"/>
      <c r="WEP388" s="249"/>
      <c r="WEQ388" s="249"/>
      <c r="WER388" s="249"/>
      <c r="WES388" s="249"/>
      <c r="WET388" s="249"/>
      <c r="WEU388" s="249"/>
      <c r="WEV388" s="249"/>
      <c r="WEW388" s="249"/>
      <c r="WEX388" s="249"/>
      <c r="WEY388" s="249"/>
      <c r="WEZ388" s="249"/>
      <c r="WFA388" s="249"/>
      <c r="WFB388" s="249"/>
      <c r="WFC388" s="249"/>
      <c r="WFD388" s="249"/>
      <c r="WFE388" s="249"/>
      <c r="WFF388" s="249"/>
      <c r="WFG388" s="249"/>
      <c r="WFH388" s="249"/>
      <c r="WFI388" s="249"/>
      <c r="WFJ388" s="249"/>
      <c r="WFK388" s="249"/>
      <c r="WFL388" s="249"/>
      <c r="WFM388" s="249"/>
      <c r="WFN388" s="249"/>
      <c r="WFO388" s="249"/>
      <c r="WFP388" s="249"/>
      <c r="WFQ388" s="249"/>
      <c r="WFR388" s="249"/>
      <c r="WFS388" s="249"/>
      <c r="WFT388" s="249"/>
      <c r="WFU388" s="249"/>
      <c r="WFV388" s="249"/>
      <c r="WFW388" s="249"/>
      <c r="WFX388" s="249"/>
      <c r="WFY388" s="249"/>
      <c r="WFZ388" s="249"/>
      <c r="WGA388" s="249"/>
      <c r="WGB388" s="249"/>
      <c r="WGC388" s="249"/>
      <c r="WGD388" s="249"/>
      <c r="WGE388" s="249"/>
      <c r="WGF388" s="249"/>
      <c r="WGG388" s="249"/>
      <c r="WGH388" s="249"/>
      <c r="WGI388" s="249"/>
      <c r="WGJ388" s="249"/>
      <c r="WGK388" s="249"/>
      <c r="WGL388" s="249"/>
      <c r="WGM388" s="249"/>
      <c r="WGN388" s="249"/>
      <c r="WGO388" s="249"/>
      <c r="WGP388" s="249"/>
      <c r="WGQ388" s="249"/>
      <c r="WGR388" s="249"/>
      <c r="WGS388" s="249"/>
      <c r="WGT388" s="249"/>
      <c r="WGU388" s="249"/>
      <c r="WGV388" s="249"/>
      <c r="WGW388" s="249"/>
      <c r="WGX388" s="249"/>
      <c r="WGY388" s="249"/>
      <c r="WGZ388" s="249"/>
      <c r="WHA388" s="249"/>
      <c r="WHB388" s="249"/>
      <c r="WHC388" s="249"/>
      <c r="WHD388" s="249"/>
      <c r="WHE388" s="249"/>
      <c r="WHF388" s="249"/>
      <c r="WHG388" s="249"/>
      <c r="WHH388" s="249"/>
      <c r="WHI388" s="249"/>
      <c r="WHJ388" s="249"/>
      <c r="WHK388" s="249"/>
      <c r="WHL388" s="249"/>
      <c r="WHM388" s="249"/>
      <c r="WHN388" s="249"/>
      <c r="WHO388" s="249"/>
      <c r="WHP388" s="249"/>
      <c r="WHQ388" s="249"/>
      <c r="WHR388" s="249"/>
      <c r="WHS388" s="249"/>
      <c r="WHT388" s="249"/>
      <c r="WHU388" s="249"/>
      <c r="WHV388" s="249"/>
      <c r="WHW388" s="249"/>
      <c r="WHX388" s="249"/>
      <c r="WHY388" s="249"/>
      <c r="WHZ388" s="249"/>
      <c r="WIA388" s="249"/>
      <c r="WIB388" s="249"/>
      <c r="WIC388" s="249"/>
      <c r="WID388" s="249"/>
      <c r="WIE388" s="249"/>
      <c r="WIF388" s="249"/>
      <c r="WIG388" s="249"/>
      <c r="WIH388" s="249"/>
      <c r="WII388" s="249"/>
      <c r="WIJ388" s="249"/>
      <c r="WIK388" s="249"/>
      <c r="WIL388" s="249"/>
      <c r="WIM388" s="249"/>
      <c r="WIN388" s="249"/>
      <c r="WIO388" s="249"/>
      <c r="WIP388" s="249"/>
      <c r="WIQ388" s="249"/>
      <c r="WIR388" s="249"/>
      <c r="WIS388" s="249"/>
      <c r="WIT388" s="249"/>
      <c r="WIU388" s="249"/>
      <c r="WIV388" s="249"/>
      <c r="WIW388" s="249"/>
      <c r="WIX388" s="249"/>
      <c r="WIY388" s="249"/>
      <c r="WIZ388" s="249"/>
      <c r="WJA388" s="249"/>
      <c r="WJB388" s="249"/>
      <c r="WJC388" s="249"/>
      <c r="WJD388" s="249"/>
      <c r="WJE388" s="249"/>
      <c r="WJF388" s="249"/>
      <c r="WJG388" s="249"/>
      <c r="WJH388" s="249"/>
      <c r="WJI388" s="249"/>
      <c r="WJJ388" s="249"/>
      <c r="WJK388" s="249"/>
      <c r="WJL388" s="249"/>
      <c r="WJM388" s="249"/>
      <c r="WJN388" s="249"/>
      <c r="WJO388" s="249"/>
      <c r="WJP388" s="249"/>
      <c r="WJQ388" s="249"/>
      <c r="WJR388" s="249"/>
      <c r="WJS388" s="249"/>
      <c r="WJT388" s="249"/>
      <c r="WJU388" s="249"/>
      <c r="WJV388" s="249"/>
      <c r="WJW388" s="249"/>
      <c r="WJX388" s="249"/>
      <c r="WJY388" s="249"/>
      <c r="WJZ388" s="249"/>
      <c r="WKA388" s="249"/>
      <c r="WKB388" s="249"/>
      <c r="WKC388" s="249"/>
      <c r="WKD388" s="249"/>
      <c r="WKE388" s="249"/>
      <c r="WKF388" s="249"/>
      <c r="WKG388" s="249"/>
      <c r="WKH388" s="249"/>
      <c r="WKI388" s="249"/>
      <c r="WKJ388" s="249"/>
      <c r="WKK388" s="249"/>
      <c r="WKL388" s="249"/>
      <c r="WKM388" s="249"/>
      <c r="WKN388" s="249"/>
      <c r="WKO388" s="249"/>
      <c r="WKP388" s="249"/>
      <c r="WKQ388" s="249"/>
      <c r="WKR388" s="249"/>
      <c r="WKS388" s="249"/>
      <c r="WKT388" s="249"/>
      <c r="WKU388" s="249"/>
      <c r="WKV388" s="249"/>
      <c r="WKW388" s="249"/>
      <c r="WKX388" s="249"/>
      <c r="WKY388" s="249"/>
      <c r="WKZ388" s="249"/>
      <c r="WLA388" s="249"/>
      <c r="WLB388" s="249"/>
      <c r="WLC388" s="249"/>
      <c r="WLD388" s="249"/>
      <c r="WLE388" s="249"/>
      <c r="WLF388" s="249"/>
      <c r="WLG388" s="249"/>
      <c r="WLH388" s="249"/>
      <c r="WLI388" s="249"/>
      <c r="WLJ388" s="249"/>
      <c r="WLK388" s="249"/>
      <c r="WLL388" s="249"/>
      <c r="WLM388" s="249"/>
      <c r="WLN388" s="249"/>
      <c r="WLO388" s="249"/>
      <c r="WLP388" s="249"/>
      <c r="WLQ388" s="249"/>
      <c r="WLR388" s="249"/>
      <c r="WLS388" s="249"/>
      <c r="WLT388" s="249"/>
      <c r="WLU388" s="249"/>
      <c r="WLV388" s="249"/>
      <c r="WLW388" s="249"/>
      <c r="WLX388" s="249"/>
      <c r="WLY388" s="249"/>
      <c r="WLZ388" s="249"/>
      <c r="WMA388" s="249"/>
      <c r="WMB388" s="249"/>
      <c r="WMC388" s="249"/>
      <c r="WMD388" s="249"/>
      <c r="WME388" s="249"/>
      <c r="WMF388" s="249"/>
      <c r="WMG388" s="249"/>
      <c r="WMH388" s="249"/>
      <c r="WMI388" s="249"/>
      <c r="WMJ388" s="249"/>
      <c r="WMK388" s="249"/>
      <c r="WML388" s="249"/>
      <c r="WMM388" s="249"/>
      <c r="WMN388" s="249"/>
      <c r="WMO388" s="249"/>
      <c r="WMP388" s="249"/>
      <c r="WMQ388" s="249"/>
      <c r="WMR388" s="249"/>
      <c r="WMS388" s="249"/>
      <c r="WMT388" s="249"/>
      <c r="WMU388" s="249"/>
      <c r="WMV388" s="249"/>
      <c r="WMW388" s="249"/>
      <c r="WMX388" s="249"/>
      <c r="WMY388" s="249"/>
      <c r="WMZ388" s="249"/>
      <c r="WNA388" s="249"/>
      <c r="WNB388" s="249"/>
      <c r="WNC388" s="249"/>
      <c r="WND388" s="249"/>
      <c r="WNE388" s="249"/>
      <c r="WNF388" s="249"/>
      <c r="WNG388" s="249"/>
      <c r="WNH388" s="249"/>
      <c r="WNI388" s="249"/>
      <c r="WNJ388" s="249"/>
      <c r="WNK388" s="249"/>
      <c r="WNL388" s="249"/>
      <c r="WNM388" s="249"/>
      <c r="WNN388" s="249"/>
      <c r="WNO388" s="249"/>
      <c r="WNP388" s="249"/>
      <c r="WNQ388" s="249"/>
      <c r="WNR388" s="249"/>
      <c r="WNS388" s="249"/>
      <c r="WNT388" s="249"/>
      <c r="WNU388" s="249"/>
      <c r="WNV388" s="249"/>
      <c r="WNW388" s="249"/>
      <c r="WNX388" s="249"/>
      <c r="WNY388" s="249"/>
      <c r="WNZ388" s="249"/>
      <c r="WOA388" s="249"/>
      <c r="WOB388" s="249"/>
      <c r="WOC388" s="249"/>
      <c r="WOD388" s="249"/>
      <c r="WOE388" s="249"/>
      <c r="WOF388" s="249"/>
      <c r="WOG388" s="249"/>
      <c r="WOH388" s="249"/>
      <c r="WOI388" s="249"/>
      <c r="WOJ388" s="249"/>
      <c r="WOK388" s="249"/>
      <c r="WOL388" s="249"/>
      <c r="WOM388" s="249"/>
      <c r="WON388" s="249"/>
      <c r="WOO388" s="249"/>
      <c r="WOP388" s="249"/>
      <c r="WOQ388" s="249"/>
      <c r="WOR388" s="249"/>
      <c r="WOS388" s="249"/>
      <c r="WOT388" s="249"/>
      <c r="WOU388" s="249"/>
      <c r="WOV388" s="249"/>
      <c r="WOW388" s="249"/>
      <c r="WOX388" s="249"/>
      <c r="WOY388" s="249"/>
      <c r="WOZ388" s="249"/>
      <c r="WPA388" s="249"/>
      <c r="WPB388" s="249"/>
      <c r="WPC388" s="249"/>
      <c r="WPD388" s="249"/>
      <c r="WPE388" s="249"/>
      <c r="WPF388" s="249"/>
      <c r="WPG388" s="249"/>
      <c r="WPH388" s="249"/>
      <c r="WPI388" s="249"/>
      <c r="WPJ388" s="249"/>
      <c r="WPK388" s="249"/>
      <c r="WPL388" s="249"/>
      <c r="WPM388" s="249"/>
      <c r="WPN388" s="249"/>
      <c r="WPO388" s="249"/>
      <c r="WPP388" s="249"/>
      <c r="WPQ388" s="249"/>
      <c r="WPR388" s="249"/>
      <c r="WPS388" s="249"/>
      <c r="WPT388" s="249"/>
      <c r="WPU388" s="249"/>
      <c r="WPV388" s="249"/>
      <c r="WPW388" s="249"/>
      <c r="WPX388" s="249"/>
      <c r="WPY388" s="249"/>
      <c r="WPZ388" s="249"/>
      <c r="WQA388" s="249"/>
      <c r="WQB388" s="249"/>
      <c r="WQC388" s="249"/>
      <c r="WQD388" s="249"/>
      <c r="WQE388" s="249"/>
      <c r="WQF388" s="249"/>
      <c r="WQG388" s="249"/>
      <c r="WQH388" s="249"/>
      <c r="WQI388" s="249"/>
      <c r="WQJ388" s="249"/>
      <c r="WQK388" s="249"/>
      <c r="WQL388" s="249"/>
      <c r="WQM388" s="249"/>
      <c r="WQN388" s="249"/>
      <c r="WQO388" s="249"/>
      <c r="WQP388" s="249"/>
      <c r="WQQ388" s="249"/>
      <c r="WQR388" s="249"/>
      <c r="WQS388" s="249"/>
      <c r="WQT388" s="249"/>
      <c r="WQU388" s="249"/>
      <c r="WQV388" s="249"/>
      <c r="WQW388" s="249"/>
      <c r="WQX388" s="249"/>
      <c r="WQY388" s="249"/>
      <c r="WQZ388" s="249"/>
      <c r="WRA388" s="249"/>
      <c r="WRB388" s="249"/>
      <c r="WRC388" s="249"/>
      <c r="WRD388" s="249"/>
      <c r="WRE388" s="249"/>
      <c r="WRF388" s="249"/>
      <c r="WRG388" s="249"/>
      <c r="WRH388" s="249"/>
      <c r="WRI388" s="249"/>
      <c r="WRJ388" s="249"/>
      <c r="WRK388" s="249"/>
      <c r="WRL388" s="249"/>
      <c r="WRM388" s="249"/>
      <c r="WRN388" s="249"/>
      <c r="WRO388" s="249"/>
      <c r="WRP388" s="249"/>
      <c r="WRQ388" s="249"/>
      <c r="WRR388" s="249"/>
      <c r="WRS388" s="249"/>
      <c r="WRT388" s="249"/>
      <c r="WRU388" s="249"/>
      <c r="WRV388" s="249"/>
      <c r="WRW388" s="249"/>
      <c r="WRX388" s="249"/>
      <c r="WRY388" s="249"/>
      <c r="WRZ388" s="249"/>
      <c r="WSA388" s="249"/>
      <c r="WSB388" s="249"/>
      <c r="WSC388" s="249"/>
      <c r="WSD388" s="249"/>
      <c r="WSE388" s="249"/>
      <c r="WSF388" s="249"/>
      <c r="WSG388" s="249"/>
      <c r="WSH388" s="249"/>
      <c r="WSI388" s="249"/>
      <c r="WSJ388" s="249"/>
      <c r="WSK388" s="249"/>
      <c r="WSL388" s="249"/>
      <c r="WSM388" s="249"/>
      <c r="WSN388" s="249"/>
      <c r="WSO388" s="249"/>
      <c r="WSP388" s="249"/>
      <c r="WSQ388" s="249"/>
      <c r="WSR388" s="249"/>
      <c r="WSS388" s="249"/>
      <c r="WST388" s="249"/>
      <c r="WSU388" s="249"/>
      <c r="WSV388" s="249"/>
      <c r="WSW388" s="249"/>
      <c r="WSX388" s="249"/>
      <c r="WSY388" s="249"/>
      <c r="WSZ388" s="249"/>
      <c r="WTA388" s="249"/>
      <c r="WTB388" s="249"/>
      <c r="WTC388" s="249"/>
      <c r="WTD388" s="249"/>
      <c r="WTE388" s="249"/>
      <c r="WTF388" s="249"/>
      <c r="WTG388" s="249"/>
      <c r="WTH388" s="249"/>
      <c r="WTI388" s="249"/>
      <c r="WTJ388" s="249"/>
      <c r="WTK388" s="249"/>
      <c r="WTL388" s="249"/>
      <c r="WTM388" s="249"/>
      <c r="WTN388" s="249"/>
      <c r="WTO388" s="249"/>
      <c r="WTP388" s="249"/>
      <c r="WTQ388" s="249"/>
      <c r="WTR388" s="249"/>
      <c r="WTS388" s="249"/>
      <c r="WTT388" s="249"/>
      <c r="WTU388" s="249"/>
      <c r="WTV388" s="249"/>
      <c r="WTW388" s="249"/>
      <c r="WTX388" s="249"/>
      <c r="WTY388" s="249"/>
      <c r="WTZ388" s="249"/>
      <c r="WUA388" s="249"/>
      <c r="WUB388" s="249"/>
      <c r="WUC388" s="249"/>
      <c r="WUD388" s="249"/>
      <c r="WUE388" s="249"/>
      <c r="WUF388" s="249"/>
      <c r="WUG388" s="249"/>
      <c r="WUH388" s="249"/>
      <c r="WUI388" s="249"/>
      <c r="WUJ388" s="249"/>
      <c r="WUK388" s="249"/>
      <c r="WUL388" s="249"/>
      <c r="WUM388" s="249"/>
      <c r="WUN388" s="249"/>
      <c r="WUO388" s="249"/>
      <c r="WUP388" s="249"/>
      <c r="WUQ388" s="249"/>
      <c r="WUR388" s="249"/>
      <c r="WUS388" s="249"/>
      <c r="WUT388" s="249"/>
      <c r="WUU388" s="249"/>
      <c r="WUV388" s="249"/>
      <c r="WUW388" s="249"/>
      <c r="WUX388" s="249"/>
      <c r="WUY388" s="249"/>
      <c r="WUZ388" s="249"/>
      <c r="WVA388" s="249"/>
      <c r="WVB388" s="249"/>
      <c r="WVC388" s="249"/>
      <c r="WVD388" s="249"/>
      <c r="WVE388" s="249"/>
      <c r="WVF388" s="249"/>
      <c r="WVG388" s="249"/>
      <c r="WVH388" s="249"/>
      <c r="WVI388" s="249"/>
      <c r="WVJ388" s="249"/>
      <c r="WVK388" s="249"/>
      <c r="WVL388" s="249"/>
      <c r="WVM388" s="249"/>
      <c r="WVN388" s="249"/>
      <c r="WVO388" s="249"/>
      <c r="WVP388" s="249"/>
      <c r="WVQ388" s="249"/>
      <c r="WVR388" s="249"/>
      <c r="WVS388" s="249"/>
      <c r="WVT388" s="249"/>
      <c r="WVU388" s="249"/>
      <c r="WVV388" s="249"/>
      <c r="WVW388" s="249"/>
      <c r="WVX388" s="249"/>
      <c r="WVY388" s="249"/>
      <c r="WVZ388" s="249"/>
      <c r="WWA388" s="249"/>
      <c r="WWB388" s="249"/>
      <c r="WWC388" s="249"/>
      <c r="WWD388" s="249"/>
      <c r="WWE388" s="249"/>
      <c r="WWF388" s="249"/>
      <c r="WWG388" s="249"/>
      <c r="WWH388" s="249"/>
      <c r="WWI388" s="249"/>
      <c r="WWJ388" s="249"/>
      <c r="WWK388" s="249"/>
      <c r="WWL388" s="249"/>
      <c r="WWM388" s="249"/>
      <c r="WWN388" s="249"/>
      <c r="WWO388" s="249"/>
      <c r="WWP388" s="249"/>
      <c r="WWQ388" s="249"/>
      <c r="WWR388" s="249"/>
      <c r="WWS388" s="249"/>
      <c r="WWT388" s="249"/>
      <c r="WWU388" s="249"/>
      <c r="WWV388" s="249"/>
      <c r="WWW388" s="249"/>
      <c r="WWX388" s="249"/>
      <c r="WWY388" s="249"/>
      <c r="WWZ388" s="249"/>
      <c r="WXA388" s="249"/>
      <c r="WXB388" s="249"/>
      <c r="WXC388" s="249"/>
      <c r="WXD388" s="249"/>
      <c r="WXE388" s="249"/>
      <c r="WXF388" s="249"/>
      <c r="WXG388" s="249"/>
      <c r="WXH388" s="249"/>
      <c r="WXI388" s="249"/>
      <c r="WXJ388" s="249"/>
      <c r="WXK388" s="249"/>
      <c r="WXL388" s="249"/>
      <c r="WXM388" s="249"/>
      <c r="WXN388" s="249"/>
      <c r="WXO388" s="249"/>
      <c r="WXP388" s="249"/>
      <c r="WXQ388" s="249"/>
      <c r="WXR388" s="249"/>
      <c r="WXS388" s="249"/>
      <c r="WXT388" s="249"/>
      <c r="WXU388" s="249"/>
      <c r="WXV388" s="249"/>
      <c r="WXW388" s="249"/>
      <c r="WXX388" s="249"/>
      <c r="WXY388" s="249"/>
      <c r="WXZ388" s="249"/>
      <c r="WYA388" s="249"/>
      <c r="WYB388" s="249"/>
      <c r="WYC388" s="249"/>
      <c r="WYD388" s="249"/>
      <c r="WYE388" s="249"/>
      <c r="WYF388" s="249"/>
      <c r="WYG388" s="249"/>
      <c r="WYH388" s="249"/>
      <c r="WYI388" s="249"/>
      <c r="WYJ388" s="249"/>
      <c r="WYK388" s="249"/>
      <c r="WYL388" s="249"/>
      <c r="WYM388" s="249"/>
      <c r="WYN388" s="249"/>
      <c r="WYO388" s="249"/>
      <c r="WYP388" s="249"/>
      <c r="WYQ388" s="249"/>
      <c r="WYR388" s="249"/>
      <c r="WYS388" s="249"/>
      <c r="WYT388" s="249"/>
      <c r="WYU388" s="249"/>
      <c r="WYV388" s="249"/>
      <c r="WYW388" s="249"/>
      <c r="WYX388" s="249"/>
      <c r="WYY388" s="249"/>
      <c r="WYZ388" s="249"/>
      <c r="WZA388" s="249"/>
      <c r="WZB388" s="249"/>
      <c r="WZC388" s="249"/>
      <c r="WZD388" s="249"/>
      <c r="WZE388" s="249"/>
      <c r="WZF388" s="249"/>
      <c r="WZG388" s="249"/>
      <c r="WZH388" s="249"/>
      <c r="WZI388" s="249"/>
      <c r="WZJ388" s="249"/>
      <c r="WZK388" s="249"/>
      <c r="WZL388" s="249"/>
      <c r="WZM388" s="249"/>
      <c r="WZN388" s="249"/>
      <c r="WZO388" s="249"/>
      <c r="WZP388" s="249"/>
      <c r="WZQ388" s="249"/>
      <c r="WZR388" s="249"/>
      <c r="WZS388" s="249"/>
      <c r="WZT388" s="249"/>
      <c r="WZU388" s="249"/>
      <c r="WZV388" s="249"/>
      <c r="WZW388" s="249"/>
      <c r="WZX388" s="249"/>
      <c r="WZY388" s="249"/>
      <c r="WZZ388" s="249"/>
      <c r="XAA388" s="249"/>
      <c r="XAB388" s="249"/>
      <c r="XAC388" s="249"/>
      <c r="XAD388" s="249"/>
      <c r="XAE388" s="249"/>
      <c r="XAF388" s="249"/>
      <c r="XAG388" s="249"/>
      <c r="XAH388" s="249"/>
      <c r="XAI388" s="249"/>
      <c r="XAJ388" s="249"/>
      <c r="XAK388" s="249"/>
      <c r="XAL388" s="249"/>
      <c r="XAM388" s="249"/>
      <c r="XAN388" s="249"/>
      <c r="XAO388" s="249"/>
      <c r="XAP388" s="249"/>
      <c r="XAQ388" s="249"/>
      <c r="XAR388" s="249"/>
      <c r="XAS388" s="249"/>
      <c r="XAT388" s="249"/>
      <c r="XAU388" s="249"/>
      <c r="XAV388" s="249"/>
      <c r="XAW388" s="249"/>
      <c r="XAX388" s="249"/>
      <c r="XAY388" s="249"/>
      <c r="XAZ388" s="249"/>
      <c r="XBA388" s="249"/>
      <c r="XBB388" s="249"/>
      <c r="XBC388" s="249"/>
      <c r="XBD388" s="249"/>
      <c r="XBE388" s="249"/>
      <c r="XBF388" s="249"/>
      <c r="XBG388" s="249"/>
      <c r="XBH388" s="249"/>
      <c r="XBI388" s="249"/>
      <c r="XBJ388" s="249"/>
      <c r="XBK388" s="249"/>
      <c r="XBL388" s="249"/>
      <c r="XBM388" s="249"/>
      <c r="XBN388" s="249"/>
      <c r="XBO388" s="249"/>
      <c r="XBP388" s="249"/>
      <c r="XBQ388" s="249"/>
      <c r="XBR388" s="249"/>
      <c r="XBS388" s="249"/>
      <c r="XBT388" s="249"/>
      <c r="XBU388" s="249"/>
      <c r="XBV388" s="249"/>
      <c r="XBW388" s="249"/>
      <c r="XBX388" s="249"/>
      <c r="XBY388" s="249"/>
      <c r="XBZ388" s="249"/>
      <c r="XCA388" s="249"/>
      <c r="XCB388" s="249"/>
      <c r="XCC388" s="249"/>
      <c r="XCD388" s="249"/>
      <c r="XCE388" s="249"/>
      <c r="XCF388" s="249"/>
      <c r="XCG388" s="249"/>
      <c r="XCH388" s="249"/>
      <c r="XCI388" s="249"/>
      <c r="XCJ388" s="249"/>
      <c r="XCK388" s="249"/>
      <c r="XCL388" s="249"/>
      <c r="XCM388" s="249"/>
      <c r="XCN388" s="249"/>
      <c r="XCO388" s="249"/>
      <c r="XCP388" s="249"/>
      <c r="XCQ388" s="249"/>
      <c r="XCR388" s="249"/>
      <c r="XCS388" s="249"/>
      <c r="XCT388" s="249"/>
      <c r="XCU388" s="249"/>
      <c r="XCV388" s="249"/>
      <c r="XCW388" s="249"/>
      <c r="XCX388" s="249"/>
      <c r="XCY388" s="249"/>
      <c r="XCZ388" s="249"/>
      <c r="XDA388" s="249"/>
      <c r="XDB388" s="249"/>
      <c r="XDC388" s="249"/>
      <c r="XDD388" s="249"/>
      <c r="XDE388" s="249"/>
      <c r="XDF388" s="249"/>
      <c r="XDG388" s="249"/>
      <c r="XDH388" s="249"/>
      <c r="XDI388" s="249"/>
      <c r="XDJ388" s="249"/>
      <c r="XDK388" s="249"/>
      <c r="XDL388" s="249"/>
      <c r="XDM388" s="249"/>
      <c r="XDN388" s="249"/>
      <c r="XDO388" s="249"/>
      <c r="XDP388" s="249"/>
      <c r="XDQ388" s="249"/>
      <c r="XDR388" s="249"/>
      <c r="XDS388" s="249"/>
      <c r="XDT388" s="249"/>
      <c r="XDU388" s="249"/>
      <c r="XDV388" s="249"/>
      <c r="XDW388" s="249"/>
      <c r="XDX388" s="249"/>
      <c r="XDY388" s="249"/>
      <c r="XDZ388" s="249"/>
      <c r="XEA388" s="249"/>
      <c r="XEB388" s="249"/>
      <c r="XEC388" s="249"/>
      <c r="XED388" s="249"/>
      <c r="XEE388" s="249"/>
      <c r="XEF388" s="249"/>
      <c r="XEG388" s="249"/>
      <c r="XEH388" s="249"/>
      <c r="XEI388" s="249"/>
      <c r="XEJ388" s="249"/>
      <c r="XEK388" s="249"/>
      <c r="XEL388" s="249"/>
      <c r="XEM388" s="249"/>
      <c r="XEN388" s="249"/>
      <c r="XEO388" s="249"/>
      <c r="XEP388" s="249"/>
      <c r="XEQ388" s="249"/>
      <c r="XER388" s="249"/>
      <c r="XES388" s="249"/>
      <c r="XET388" s="249"/>
      <c r="XEU388" s="249"/>
      <c r="XEV388" s="249"/>
      <c r="XEW388" s="249"/>
      <c r="XEX388" s="249"/>
      <c r="XEY388" s="249"/>
      <c r="XEZ388" s="249"/>
      <c r="XFA388" s="249"/>
    </row>
    <row r="389" spans="1:16381" ht="52" customHeight="1">
      <c r="A389" s="1239" t="s">
        <v>675</v>
      </c>
      <c r="B389" s="1239"/>
      <c r="C389" s="1239"/>
      <c r="D389" s="1239"/>
      <c r="E389" s="1239"/>
      <c r="F389" s="1239"/>
      <c r="G389" s="1239"/>
      <c r="H389" s="1239"/>
      <c r="I389" s="1239"/>
      <c r="J389" s="1239"/>
      <c r="K389" s="1239"/>
      <c r="L389" s="1239"/>
      <c r="M389" s="1239"/>
      <c r="N389" s="1239"/>
      <c r="O389" s="1239"/>
      <c r="P389" s="1239"/>
      <c r="Q389" s="1239"/>
      <c r="R389" s="1239"/>
      <c r="S389" s="1239"/>
      <c r="T389" s="1239"/>
      <c r="U389" s="248"/>
      <c r="V389" s="248"/>
      <c r="W389" s="248"/>
      <c r="X389" s="248"/>
      <c r="Y389" s="248"/>
      <c r="Z389" s="248"/>
    </row>
    <row r="390" spans="1:16381" ht="52" customHeight="1">
      <c r="A390" s="208" t="s">
        <v>525</v>
      </c>
      <c r="B390" s="1240" t="s">
        <v>653</v>
      </c>
      <c r="C390" s="1240"/>
      <c r="D390" s="1240"/>
      <c r="E390" s="1240"/>
      <c r="F390" s="1240"/>
      <c r="G390" s="1241"/>
      <c r="H390" s="1241"/>
      <c r="I390" s="1241"/>
      <c r="J390" s="1241"/>
      <c r="K390" s="1241"/>
      <c r="L390" s="1241"/>
      <c r="M390" s="1242"/>
      <c r="N390" s="1242"/>
      <c r="O390" s="1242"/>
      <c r="P390" s="1242"/>
      <c r="Q390" s="1242"/>
      <c r="R390" s="1242"/>
      <c r="S390" s="1242"/>
      <c r="T390" s="1242"/>
      <c r="U390" s="248"/>
      <c r="V390" s="248"/>
      <c r="W390" s="248"/>
      <c r="X390" s="248"/>
      <c r="Y390" s="248"/>
      <c r="Z390" s="248"/>
    </row>
    <row r="391" spans="1:16381" ht="52" customHeight="1">
      <c r="A391" s="1429"/>
      <c r="B391" s="1247" t="s">
        <v>197</v>
      </c>
      <c r="C391" s="1243"/>
      <c r="D391" s="1243"/>
      <c r="E391" s="1243"/>
      <c r="F391" s="1244"/>
      <c r="G391" s="1243" t="s">
        <v>198</v>
      </c>
      <c r="H391" s="1244"/>
      <c r="I391" s="1247" t="s">
        <v>199</v>
      </c>
      <c r="J391" s="1243"/>
      <c r="K391" s="1243"/>
      <c r="L391" s="1243"/>
      <c r="M391" s="1249" t="s">
        <v>200</v>
      </c>
      <c r="N391" s="1249"/>
      <c r="O391" s="1249"/>
      <c r="P391" s="1249"/>
      <c r="Q391" s="1249"/>
      <c r="R391" s="1249"/>
      <c r="S391" s="1249"/>
      <c r="T391" s="1249"/>
      <c r="U391" s="248"/>
      <c r="V391" s="248"/>
      <c r="W391" s="248"/>
      <c r="X391" s="248"/>
      <c r="Y391" s="248"/>
      <c r="Z391" s="248"/>
    </row>
    <row r="392" spans="1:16381" ht="52" customHeight="1">
      <c r="A392" s="1158"/>
      <c r="B392" s="1176" t="s">
        <v>238</v>
      </c>
      <c r="C392" s="1177"/>
      <c r="D392" s="1178">
        <f>G38</f>
        <v>0</v>
      </c>
      <c r="E392" s="1179"/>
      <c r="F392" s="1180"/>
      <c r="G392" s="1245"/>
      <c r="H392" s="1246"/>
      <c r="I392" s="1248"/>
      <c r="J392" s="1245"/>
      <c r="K392" s="1245"/>
      <c r="L392" s="1245"/>
      <c r="M392" s="1249"/>
      <c r="N392" s="1249"/>
      <c r="O392" s="1249"/>
      <c r="P392" s="1249"/>
      <c r="Q392" s="1249"/>
      <c r="R392" s="1249"/>
      <c r="S392" s="1249"/>
      <c r="T392" s="1249"/>
      <c r="U392" s="248"/>
      <c r="V392" s="248"/>
      <c r="W392" s="248"/>
      <c r="X392" s="248"/>
      <c r="Y392" s="248"/>
      <c r="Z392" s="248"/>
    </row>
    <row r="393" spans="1:16381" ht="52" customHeight="1">
      <c r="A393" s="1158"/>
      <c r="B393" s="1166" t="s">
        <v>201</v>
      </c>
      <c r="C393" s="1222" t="s">
        <v>68</v>
      </c>
      <c r="D393" s="1223"/>
      <c r="E393" s="1223"/>
      <c r="F393" s="1224"/>
      <c r="G393" s="1142"/>
      <c r="H393" s="1143"/>
      <c r="I393" s="1142"/>
      <c r="J393" s="1197"/>
      <c r="K393" s="1197"/>
      <c r="L393" s="1197"/>
      <c r="M393" s="1249" t="s">
        <v>705</v>
      </c>
      <c r="N393" s="1249"/>
      <c r="O393" s="1249"/>
      <c r="P393" s="1249"/>
      <c r="Q393" s="1249" t="s">
        <v>706</v>
      </c>
      <c r="R393" s="1249"/>
      <c r="S393" s="1249"/>
      <c r="T393" s="1249"/>
      <c r="U393" s="248"/>
      <c r="V393" s="248"/>
      <c r="W393" s="248"/>
      <c r="X393" s="248"/>
      <c r="Y393" s="248"/>
      <c r="Z393" s="248"/>
    </row>
    <row r="394" spans="1:16381" ht="52" customHeight="1">
      <c r="A394" s="1158"/>
      <c r="B394" s="1163"/>
      <c r="C394" s="1144" t="s">
        <v>202</v>
      </c>
      <c r="D394" s="1145"/>
      <c r="E394" s="1145"/>
      <c r="F394" s="1146"/>
      <c r="G394" s="1142"/>
      <c r="H394" s="1143"/>
      <c r="I394" s="1142"/>
      <c r="J394" s="1197"/>
      <c r="K394" s="1197"/>
      <c r="L394" s="1197"/>
      <c r="M394" s="1554">
        <f>G393+G394</f>
        <v>0</v>
      </c>
      <c r="N394" s="1554"/>
      <c r="O394" s="1554"/>
      <c r="P394" s="1554"/>
      <c r="Q394" s="1554">
        <f>G393+G395</f>
        <v>0</v>
      </c>
      <c r="R394" s="1554"/>
      <c r="S394" s="1554"/>
      <c r="T394" s="1554"/>
      <c r="U394" s="248"/>
      <c r="V394" s="248"/>
      <c r="W394" s="248"/>
      <c r="X394" s="248"/>
      <c r="Y394" s="248"/>
      <c r="Z394" s="248"/>
    </row>
    <row r="395" spans="1:16381" ht="52" customHeight="1">
      <c r="A395" s="1158"/>
      <c r="B395" s="1164"/>
      <c r="C395" s="1277" t="s">
        <v>203</v>
      </c>
      <c r="D395" s="1278"/>
      <c r="E395" s="1278"/>
      <c r="F395" s="1279"/>
      <c r="G395" s="1142"/>
      <c r="H395" s="1143"/>
      <c r="I395" s="1142"/>
      <c r="J395" s="1197"/>
      <c r="K395" s="1197"/>
      <c r="L395" s="1197"/>
      <c r="M395" s="1554"/>
      <c r="N395" s="1554"/>
      <c r="O395" s="1554"/>
      <c r="P395" s="1554"/>
      <c r="Q395" s="1554"/>
      <c r="R395" s="1554"/>
      <c r="S395" s="1554"/>
      <c r="T395" s="1554"/>
      <c r="U395" s="248"/>
      <c r="V395" s="248"/>
      <c r="W395" s="248"/>
      <c r="X395" s="248"/>
      <c r="Y395" s="248"/>
      <c r="Z395" s="248"/>
    </row>
    <row r="396" spans="1:16381" ht="52" customHeight="1">
      <c r="A396" s="1158"/>
      <c r="B396" s="1176" t="s">
        <v>239</v>
      </c>
      <c r="C396" s="1177"/>
      <c r="D396" s="1181">
        <f>G365</f>
        <v>0</v>
      </c>
      <c r="E396" s="1182"/>
      <c r="F396" s="1183"/>
      <c r="G396" s="1280"/>
      <c r="H396" s="1281"/>
      <c r="I396" s="1282"/>
      <c r="J396" s="1283"/>
      <c r="K396" s="1283"/>
      <c r="L396" s="1284"/>
      <c r="M396" s="251"/>
      <c r="N396" s="252"/>
      <c r="O396" s="252"/>
      <c r="P396" s="252"/>
      <c r="Q396" s="252"/>
      <c r="R396" s="252"/>
      <c r="S396" s="252"/>
      <c r="T396" s="474"/>
      <c r="U396" s="248"/>
      <c r="V396" s="248"/>
      <c r="W396" s="248"/>
      <c r="X396" s="248"/>
      <c r="Y396" s="248"/>
      <c r="Z396" s="248"/>
    </row>
    <row r="397" spans="1:16381" ht="52" customHeight="1">
      <c r="A397" s="1158"/>
      <c r="B397" s="1166" t="s">
        <v>69</v>
      </c>
      <c r="C397" s="1222" t="s">
        <v>204</v>
      </c>
      <c r="D397" s="1223"/>
      <c r="E397" s="1223"/>
      <c r="F397" s="1224"/>
      <c r="G397" s="1142"/>
      <c r="H397" s="1143"/>
      <c r="I397" s="1142"/>
      <c r="J397" s="1197"/>
      <c r="K397" s="1197"/>
      <c r="L397" s="1198"/>
      <c r="M397" s="1219" t="str">
        <f>IF(COUNTA(G397:G410)=0,"",IF(SUM(G397:G410)&gt;0.05, CONCATENATE("You have reported total scope 3 GHG inventory exclusions of ", SUM(G397:G410)*100,"%. This is above the permitted maximum threshold of 5%. Please bring some of the omitted activities into the GHG inventory reporting boundary."), CONCATENATE("You have reported total scope 3 GHG inventory exclusions of ",SUM(G397:G410)*100,"%, which is within the permitted exclusion threshold.")))</f>
        <v/>
      </c>
      <c r="N397" s="1220"/>
      <c r="O397" s="1220"/>
      <c r="P397" s="1220"/>
      <c r="Q397" s="1220"/>
      <c r="R397" s="1220"/>
      <c r="S397" s="1220"/>
      <c r="T397" s="1221"/>
      <c r="U397" s="248"/>
      <c r="V397" s="248"/>
      <c r="W397" s="248"/>
      <c r="X397" s="248"/>
      <c r="Y397" s="248"/>
      <c r="Z397" s="248"/>
    </row>
    <row r="398" spans="1:16381" ht="52" customHeight="1">
      <c r="A398" s="1158"/>
      <c r="B398" s="1163"/>
      <c r="C398" s="1144" t="s">
        <v>205</v>
      </c>
      <c r="D398" s="1145"/>
      <c r="E398" s="1145"/>
      <c r="F398" s="1146"/>
      <c r="G398" s="1142"/>
      <c r="H398" s="1143"/>
      <c r="I398" s="1142"/>
      <c r="J398" s="1197"/>
      <c r="K398" s="1197"/>
      <c r="L398" s="1198"/>
      <c r="M398" s="1219"/>
      <c r="N398" s="1220"/>
      <c r="O398" s="1220"/>
      <c r="P398" s="1220"/>
      <c r="Q398" s="1220"/>
      <c r="R398" s="1220"/>
      <c r="S398" s="1220"/>
      <c r="T398" s="1221"/>
      <c r="U398" s="248"/>
      <c r="V398" s="248"/>
      <c r="W398" s="248"/>
      <c r="X398" s="248"/>
      <c r="Y398" s="248"/>
      <c r="Z398" s="248"/>
    </row>
    <row r="399" spans="1:16381" ht="52" customHeight="1">
      <c r="A399" s="1158"/>
      <c r="B399" s="1163"/>
      <c r="C399" s="1144" t="s">
        <v>206</v>
      </c>
      <c r="D399" s="1145"/>
      <c r="E399" s="1145"/>
      <c r="F399" s="1146"/>
      <c r="G399" s="1142"/>
      <c r="H399" s="1143"/>
      <c r="I399" s="1142"/>
      <c r="J399" s="1197"/>
      <c r="K399" s="1197"/>
      <c r="L399" s="1198"/>
      <c r="M399" s="1219"/>
      <c r="N399" s="1220"/>
      <c r="O399" s="1220"/>
      <c r="P399" s="1220"/>
      <c r="Q399" s="1220"/>
      <c r="R399" s="1220"/>
      <c r="S399" s="1220"/>
      <c r="T399" s="1221"/>
      <c r="U399" s="248"/>
      <c r="V399" s="248"/>
      <c r="W399" s="248"/>
      <c r="X399" s="248"/>
      <c r="Y399" s="248"/>
      <c r="Z399" s="248"/>
    </row>
    <row r="400" spans="1:16381" ht="52" customHeight="1">
      <c r="A400" s="1158"/>
      <c r="B400" s="1163"/>
      <c r="C400" s="1144" t="s">
        <v>207</v>
      </c>
      <c r="D400" s="1145"/>
      <c r="E400" s="1145"/>
      <c r="F400" s="1146"/>
      <c r="G400" s="1142"/>
      <c r="H400" s="1143"/>
      <c r="I400" s="1142"/>
      <c r="J400" s="1197"/>
      <c r="K400" s="1197"/>
      <c r="L400" s="1198"/>
      <c r="M400" s="1219"/>
      <c r="N400" s="1220"/>
      <c r="O400" s="1220"/>
      <c r="P400" s="1220"/>
      <c r="Q400" s="1220"/>
      <c r="R400" s="1220"/>
      <c r="S400" s="1220"/>
      <c r="T400" s="1221"/>
      <c r="U400" s="248"/>
      <c r="V400" s="248"/>
      <c r="W400" s="248"/>
      <c r="X400" s="248"/>
      <c r="Y400" s="248"/>
      <c r="Z400" s="248"/>
    </row>
    <row r="401" spans="1:26" ht="52" customHeight="1">
      <c r="A401" s="1158"/>
      <c r="B401" s="1163"/>
      <c r="C401" s="1144" t="s">
        <v>208</v>
      </c>
      <c r="D401" s="1145"/>
      <c r="E401" s="1145"/>
      <c r="F401" s="1146"/>
      <c r="G401" s="1142"/>
      <c r="H401" s="1143"/>
      <c r="I401" s="1142"/>
      <c r="J401" s="1197"/>
      <c r="K401" s="1197"/>
      <c r="L401" s="1198"/>
      <c r="M401" s="1219"/>
      <c r="N401" s="1220"/>
      <c r="O401" s="1220"/>
      <c r="P401" s="1220"/>
      <c r="Q401" s="1220"/>
      <c r="R401" s="1220"/>
      <c r="S401" s="1220"/>
      <c r="T401" s="1221"/>
      <c r="U401" s="248"/>
      <c r="V401" s="248"/>
      <c r="W401" s="248"/>
      <c r="X401" s="248"/>
      <c r="Y401" s="248"/>
      <c r="Z401" s="248"/>
    </row>
    <row r="402" spans="1:26" ht="52" customHeight="1">
      <c r="A402" s="1158"/>
      <c r="B402" s="1163"/>
      <c r="C402" s="1144" t="s">
        <v>209</v>
      </c>
      <c r="D402" s="1145"/>
      <c r="E402" s="1145"/>
      <c r="F402" s="1146"/>
      <c r="G402" s="1142"/>
      <c r="H402" s="1143"/>
      <c r="I402" s="1142"/>
      <c r="J402" s="1197"/>
      <c r="K402" s="1197"/>
      <c r="L402" s="1198"/>
      <c r="M402" s="1219"/>
      <c r="N402" s="1220"/>
      <c r="O402" s="1220"/>
      <c r="P402" s="1220"/>
      <c r="Q402" s="1220"/>
      <c r="R402" s="1220"/>
      <c r="S402" s="1220"/>
      <c r="T402" s="1221"/>
      <c r="U402" s="248"/>
      <c r="V402" s="248"/>
      <c r="W402" s="248"/>
      <c r="X402" s="248"/>
      <c r="Y402" s="248"/>
      <c r="Z402" s="248"/>
    </row>
    <row r="403" spans="1:26" ht="52" customHeight="1">
      <c r="A403" s="1158"/>
      <c r="B403" s="1163"/>
      <c r="C403" s="1144" t="s">
        <v>210</v>
      </c>
      <c r="D403" s="1145"/>
      <c r="E403" s="1145"/>
      <c r="F403" s="1146"/>
      <c r="G403" s="1142"/>
      <c r="H403" s="1143"/>
      <c r="I403" s="1142"/>
      <c r="J403" s="1197"/>
      <c r="K403" s="1197"/>
      <c r="L403" s="1198"/>
      <c r="M403" s="1219"/>
      <c r="N403" s="1220"/>
      <c r="O403" s="1220"/>
      <c r="P403" s="1220"/>
      <c r="Q403" s="1220"/>
      <c r="R403" s="1220"/>
      <c r="S403" s="1220"/>
      <c r="T403" s="1221"/>
      <c r="U403" s="248"/>
      <c r="V403" s="248"/>
      <c r="W403" s="248"/>
      <c r="X403" s="248"/>
      <c r="Y403" s="248"/>
      <c r="Z403" s="248"/>
    </row>
    <row r="404" spans="1:26" ht="52" customHeight="1">
      <c r="A404" s="1158"/>
      <c r="B404" s="1163"/>
      <c r="C404" s="1144" t="s">
        <v>211</v>
      </c>
      <c r="D404" s="1145"/>
      <c r="E404" s="1145"/>
      <c r="F404" s="1146"/>
      <c r="G404" s="1142"/>
      <c r="H404" s="1143"/>
      <c r="I404" s="1142"/>
      <c r="J404" s="1197"/>
      <c r="K404" s="1197"/>
      <c r="L404" s="1198"/>
      <c r="M404" s="1219"/>
      <c r="N404" s="1220"/>
      <c r="O404" s="1220"/>
      <c r="P404" s="1220"/>
      <c r="Q404" s="1220"/>
      <c r="R404" s="1220"/>
      <c r="S404" s="1220"/>
      <c r="T404" s="1221"/>
      <c r="U404" s="248"/>
      <c r="V404" s="248"/>
      <c r="W404" s="248"/>
      <c r="X404" s="248"/>
      <c r="Y404" s="248"/>
      <c r="Z404" s="248"/>
    </row>
    <row r="405" spans="1:26" ht="52" customHeight="1">
      <c r="A405" s="1158"/>
      <c r="B405" s="1163"/>
      <c r="C405" s="1144" t="s">
        <v>212</v>
      </c>
      <c r="D405" s="1145"/>
      <c r="E405" s="1145"/>
      <c r="F405" s="1146"/>
      <c r="G405" s="1142"/>
      <c r="H405" s="1143"/>
      <c r="I405" s="1142"/>
      <c r="J405" s="1197"/>
      <c r="K405" s="1197"/>
      <c r="L405" s="1198"/>
      <c r="M405" s="1219"/>
      <c r="N405" s="1220"/>
      <c r="O405" s="1220"/>
      <c r="P405" s="1220"/>
      <c r="Q405" s="1220"/>
      <c r="R405" s="1220"/>
      <c r="S405" s="1220"/>
      <c r="T405" s="1221"/>
    </row>
    <row r="406" spans="1:26" ht="52" customHeight="1">
      <c r="A406" s="1158"/>
      <c r="B406" s="1163"/>
      <c r="C406" s="1144" t="s">
        <v>213</v>
      </c>
      <c r="D406" s="1145"/>
      <c r="E406" s="1145"/>
      <c r="F406" s="1146"/>
      <c r="G406" s="1142"/>
      <c r="H406" s="1143"/>
      <c r="I406" s="1142"/>
      <c r="J406" s="1197"/>
      <c r="K406" s="1197"/>
      <c r="L406" s="1198"/>
      <c r="M406" s="1219"/>
      <c r="N406" s="1220"/>
      <c r="O406" s="1220"/>
      <c r="P406" s="1220"/>
      <c r="Q406" s="1220"/>
      <c r="R406" s="1220"/>
      <c r="S406" s="1220"/>
      <c r="T406" s="1221"/>
    </row>
    <row r="407" spans="1:26" ht="52" customHeight="1">
      <c r="A407" s="1158"/>
      <c r="B407" s="1163"/>
      <c r="C407" s="1144" t="s">
        <v>214</v>
      </c>
      <c r="D407" s="1145"/>
      <c r="E407" s="1145"/>
      <c r="F407" s="1146"/>
      <c r="G407" s="1142"/>
      <c r="H407" s="1143"/>
      <c r="I407" s="1142"/>
      <c r="J407" s="1197"/>
      <c r="K407" s="1197"/>
      <c r="L407" s="1198"/>
      <c r="M407" s="1219"/>
      <c r="N407" s="1220"/>
      <c r="O407" s="1220"/>
      <c r="P407" s="1220"/>
      <c r="Q407" s="1220"/>
      <c r="R407" s="1220"/>
      <c r="S407" s="1220"/>
      <c r="T407" s="1221"/>
    </row>
    <row r="408" spans="1:26" ht="52" customHeight="1">
      <c r="A408" s="1158"/>
      <c r="B408" s="1163"/>
      <c r="C408" s="1144" t="s">
        <v>215</v>
      </c>
      <c r="D408" s="1145"/>
      <c r="E408" s="1145"/>
      <c r="F408" s="1146"/>
      <c r="G408" s="1142"/>
      <c r="H408" s="1143"/>
      <c r="I408" s="1142"/>
      <c r="J408" s="1197"/>
      <c r="K408" s="1197"/>
      <c r="L408" s="1198"/>
      <c r="M408" s="1219"/>
      <c r="N408" s="1220"/>
      <c r="O408" s="1220"/>
      <c r="P408" s="1220"/>
      <c r="Q408" s="1220"/>
      <c r="R408" s="1220"/>
      <c r="S408" s="1220"/>
      <c r="T408" s="1221"/>
    </row>
    <row r="409" spans="1:26" ht="52" customHeight="1">
      <c r="A409" s="1158"/>
      <c r="B409" s="1163"/>
      <c r="C409" s="1144" t="s">
        <v>216</v>
      </c>
      <c r="D409" s="1145"/>
      <c r="E409" s="1145"/>
      <c r="F409" s="1146"/>
      <c r="G409" s="1142"/>
      <c r="H409" s="1143"/>
      <c r="I409" s="1142"/>
      <c r="J409" s="1197"/>
      <c r="K409" s="1197"/>
      <c r="L409" s="1198"/>
      <c r="M409" s="1219"/>
      <c r="N409" s="1220"/>
      <c r="O409" s="1220"/>
      <c r="P409" s="1220"/>
      <c r="Q409" s="1220"/>
      <c r="R409" s="1220"/>
      <c r="S409" s="1220"/>
      <c r="T409" s="1221"/>
    </row>
    <row r="410" spans="1:26" ht="52" customHeight="1">
      <c r="A410" s="1158"/>
      <c r="B410" s="1167"/>
      <c r="C410" s="1144" t="s">
        <v>217</v>
      </c>
      <c r="D410" s="1145"/>
      <c r="E410" s="1145"/>
      <c r="F410" s="1146"/>
      <c r="G410" s="1142"/>
      <c r="H410" s="1143"/>
      <c r="I410" s="1142"/>
      <c r="J410" s="1197"/>
      <c r="K410" s="1197"/>
      <c r="L410" s="1198"/>
      <c r="M410" s="1219"/>
      <c r="N410" s="1220"/>
      <c r="O410" s="1220"/>
      <c r="P410" s="1220"/>
      <c r="Q410" s="1220"/>
      <c r="R410" s="1220"/>
      <c r="S410" s="1220"/>
      <c r="T410" s="1221"/>
    </row>
    <row r="411" spans="1:26" ht="15">
      <c r="A411" s="240"/>
      <c r="B411" s="253"/>
      <c r="C411" s="234"/>
      <c r="D411" s="234"/>
      <c r="E411" s="234"/>
      <c r="F411" s="234"/>
      <c r="G411" s="234"/>
      <c r="H411" s="235"/>
      <c r="I411" s="235"/>
      <c r="J411" s="235"/>
      <c r="K411" s="235"/>
      <c r="L411" s="209"/>
      <c r="M411" s="235"/>
      <c r="N411" s="232"/>
      <c r="O411" s="232"/>
      <c r="P411" s="232"/>
      <c r="Q411" s="232"/>
      <c r="R411" s="232"/>
      <c r="S411" s="232"/>
      <c r="T411" s="450"/>
    </row>
    <row r="412" spans="1:26" ht="17" customHeight="1" thickBot="1">
      <c r="A412" s="1199" t="s">
        <v>676</v>
      </c>
      <c r="B412" s="1199"/>
      <c r="C412" s="1199"/>
      <c r="D412" s="1199"/>
      <c r="E412" s="1199"/>
      <c r="F412" s="1199"/>
      <c r="G412" s="1199"/>
      <c r="H412" s="1199"/>
      <c r="I412" s="1199"/>
      <c r="J412" s="1199"/>
      <c r="K412" s="1199"/>
      <c r="L412" s="1199"/>
      <c r="M412" s="1199"/>
      <c r="N412" s="1199"/>
      <c r="O412" s="1199"/>
      <c r="P412" s="1199"/>
      <c r="Q412" s="1199"/>
      <c r="R412" s="1199"/>
      <c r="S412" s="1199"/>
      <c r="T412" s="1199"/>
    </row>
    <row r="413" spans="1:26" ht="57" customHeight="1" thickTop="1">
      <c r="A413" s="254" t="s">
        <v>526</v>
      </c>
      <c r="B413" s="1200" t="s">
        <v>654</v>
      </c>
      <c r="C413" s="1200"/>
      <c r="D413" s="1200"/>
      <c r="E413" s="1200"/>
      <c r="F413" s="1200"/>
      <c r="G413" s="1201"/>
      <c r="H413" s="1201"/>
      <c r="I413" s="1201"/>
      <c r="J413" s="1201"/>
      <c r="K413" s="1201"/>
      <c r="L413" s="1201"/>
      <c r="M413" s="1202"/>
      <c r="N413" s="1202"/>
      <c r="O413" s="1202"/>
      <c r="P413" s="1202"/>
      <c r="Q413" s="1202"/>
      <c r="R413" s="1202"/>
      <c r="S413" s="1202"/>
      <c r="T413" s="1202"/>
    </row>
    <row r="414" spans="1:26" ht="52" customHeight="1">
      <c r="A414" s="255" t="s">
        <v>527</v>
      </c>
      <c r="B414" s="1237" t="s">
        <v>218</v>
      </c>
      <c r="C414" s="1237"/>
      <c r="D414" s="1237"/>
      <c r="E414" s="1237"/>
      <c r="F414" s="1238"/>
      <c r="G414" s="1203" t="s">
        <v>219</v>
      </c>
      <c r="H414" s="1204"/>
      <c r="I414" s="1205"/>
      <c r="J414" s="1206"/>
      <c r="K414" s="1207"/>
      <c r="L414" s="1208"/>
      <c r="M414" s="1209"/>
      <c r="N414" s="1210"/>
      <c r="O414" s="1210"/>
      <c r="P414" s="1210"/>
      <c r="Q414" s="1210"/>
      <c r="R414" s="1210"/>
      <c r="S414" s="1210"/>
      <c r="T414" s="1210"/>
    </row>
    <row r="415" spans="1:26" ht="52" customHeight="1">
      <c r="A415" s="1213"/>
      <c r="B415" s="1215"/>
      <c r="C415" s="1215"/>
      <c r="D415" s="1215"/>
      <c r="E415" s="1215"/>
      <c r="F415" s="1216"/>
      <c r="G415" s="1203" t="s">
        <v>220</v>
      </c>
      <c r="H415" s="1204"/>
      <c r="I415" s="1205"/>
      <c r="J415" s="1206"/>
      <c r="K415" s="1207"/>
      <c r="L415" s="1208"/>
      <c r="M415" s="1211"/>
      <c r="N415" s="1212"/>
      <c r="O415" s="1212"/>
      <c r="P415" s="1212"/>
      <c r="Q415" s="1212"/>
      <c r="R415" s="1212"/>
      <c r="S415" s="1212"/>
      <c r="T415" s="1212"/>
    </row>
    <row r="416" spans="1:26" ht="52" customHeight="1">
      <c r="A416" s="1214"/>
      <c r="B416" s="1217"/>
      <c r="C416" s="1217"/>
      <c r="D416" s="1217"/>
      <c r="E416" s="1217"/>
      <c r="F416" s="1218"/>
      <c r="G416" s="1203" t="s">
        <v>221</v>
      </c>
      <c r="H416" s="1204"/>
      <c r="I416" s="1205"/>
      <c r="J416" s="1206"/>
      <c r="K416" s="1207"/>
      <c r="L416" s="1208"/>
      <c r="M416" s="1211"/>
      <c r="N416" s="1212"/>
      <c r="O416" s="1212"/>
      <c r="P416" s="1212"/>
      <c r="Q416" s="1212"/>
      <c r="R416" s="1212"/>
      <c r="S416" s="1212"/>
      <c r="T416" s="1212"/>
    </row>
    <row r="417" spans="1:20" ht="52" customHeight="1">
      <c r="A417" s="1214"/>
      <c r="B417" s="1217"/>
      <c r="C417" s="1217"/>
      <c r="D417" s="1217"/>
      <c r="E417" s="1217"/>
      <c r="F417" s="1218"/>
      <c r="G417" s="1203" t="s">
        <v>222</v>
      </c>
      <c r="H417" s="1204"/>
      <c r="I417" s="1205"/>
      <c r="J417" s="1206"/>
      <c r="K417" s="1207"/>
      <c r="L417" s="1208"/>
      <c r="M417" s="1211"/>
      <c r="N417" s="1212"/>
      <c r="O417" s="1212"/>
      <c r="P417" s="1212"/>
      <c r="Q417" s="1212"/>
      <c r="R417" s="1212"/>
      <c r="S417" s="1212"/>
      <c r="T417" s="1212"/>
    </row>
    <row r="418" spans="1:20" ht="52" customHeight="1">
      <c r="A418" s="1214"/>
      <c r="B418" s="1217"/>
      <c r="C418" s="1217"/>
      <c r="D418" s="1217"/>
      <c r="E418" s="1217"/>
      <c r="F418" s="1218"/>
      <c r="G418" s="1203" t="s">
        <v>223</v>
      </c>
      <c r="H418" s="1204"/>
      <c r="I418" s="1205"/>
      <c r="J418" s="1206"/>
      <c r="K418" s="1207"/>
      <c r="L418" s="1208"/>
      <c r="M418" s="1211"/>
      <c r="N418" s="1212"/>
      <c r="O418" s="1212"/>
      <c r="P418" s="1212"/>
      <c r="Q418" s="1212"/>
      <c r="R418" s="1212"/>
      <c r="S418" s="1212"/>
      <c r="T418" s="1212"/>
    </row>
    <row r="419" spans="1:20" ht="52" customHeight="1">
      <c r="A419" s="1214"/>
      <c r="B419" s="1217"/>
      <c r="C419" s="1217"/>
      <c r="D419" s="1217"/>
      <c r="E419" s="1217"/>
      <c r="F419" s="1218"/>
      <c r="G419" s="1203" t="s">
        <v>224</v>
      </c>
      <c r="H419" s="1204"/>
      <c r="I419" s="1205"/>
      <c r="J419" s="1206"/>
      <c r="K419" s="1207"/>
      <c r="L419" s="1208"/>
      <c r="M419" s="1211"/>
      <c r="N419" s="1212"/>
      <c r="O419" s="1212"/>
      <c r="P419" s="1212"/>
      <c r="Q419" s="1212"/>
      <c r="R419" s="1212"/>
      <c r="S419" s="1212"/>
      <c r="T419" s="1212"/>
    </row>
    <row r="420" spans="1:20" ht="52" customHeight="1">
      <c r="A420" s="1214"/>
      <c r="B420" s="1217"/>
      <c r="C420" s="1217"/>
      <c r="D420" s="1217"/>
      <c r="E420" s="1217"/>
      <c r="F420" s="1218"/>
      <c r="G420" s="1203" t="s">
        <v>225</v>
      </c>
      <c r="H420" s="1204"/>
      <c r="I420" s="1205"/>
      <c r="J420" s="1206"/>
      <c r="K420" s="1207"/>
      <c r="L420" s="1208"/>
      <c r="M420" s="1211"/>
      <c r="N420" s="1212"/>
      <c r="O420" s="1212"/>
      <c r="P420" s="1212"/>
      <c r="Q420" s="1212"/>
      <c r="R420" s="1212"/>
      <c r="S420" s="1212"/>
      <c r="T420" s="1212"/>
    </row>
    <row r="421" spans="1:20" ht="31" customHeight="1" thickBot="1">
      <c r="A421" s="1151" t="s">
        <v>226</v>
      </c>
      <c r="B421" s="1151"/>
      <c r="C421" s="1151"/>
      <c r="D421" s="1151"/>
      <c r="E421" s="1151"/>
      <c r="F421" s="1151"/>
      <c r="G421" s="1151"/>
      <c r="H421" s="1151"/>
      <c r="I421" s="1151"/>
      <c r="J421" s="1151"/>
      <c r="K421" s="1151"/>
      <c r="L421" s="1151"/>
      <c r="M421" s="1151"/>
      <c r="N421" s="1151"/>
      <c r="O421" s="1151"/>
      <c r="P421" s="1151"/>
      <c r="Q421" s="1151"/>
      <c r="R421" s="1151"/>
      <c r="S421" s="1151"/>
      <c r="T421" s="1151"/>
    </row>
    <row r="422" spans="1:20" ht="85" customHeight="1" thickTop="1">
      <c r="A422" s="208" t="s">
        <v>528</v>
      </c>
      <c r="B422" s="1184" t="s">
        <v>873</v>
      </c>
      <c r="C422" s="1184"/>
      <c r="D422" s="1184"/>
      <c r="E422" s="1184"/>
      <c r="F422" s="1184"/>
      <c r="G422" s="1185"/>
      <c r="H422" s="1185"/>
      <c r="I422" s="1185"/>
      <c r="J422" s="1185"/>
      <c r="K422" s="1185"/>
      <c r="L422" s="1185"/>
      <c r="M422" s="1186" t="s">
        <v>227</v>
      </c>
      <c r="N422" s="1186"/>
      <c r="O422" s="1186"/>
      <c r="P422" s="1186"/>
      <c r="Q422" s="1186"/>
      <c r="R422" s="1186"/>
      <c r="S422" s="1186"/>
      <c r="T422" s="1187"/>
    </row>
    <row r="423" spans="1:20" ht="72" customHeight="1">
      <c r="A423" s="255" t="s">
        <v>529</v>
      </c>
      <c r="B423" s="1193" t="s">
        <v>228</v>
      </c>
      <c r="C423" s="1193"/>
      <c r="D423" s="1193"/>
      <c r="E423" s="1193"/>
      <c r="F423" s="1193"/>
      <c r="G423" s="1188"/>
      <c r="H423" s="1188"/>
      <c r="I423" s="1188"/>
      <c r="J423" s="1188"/>
      <c r="K423" s="1188"/>
      <c r="L423" s="1188"/>
      <c r="M423" s="1189" t="s">
        <v>872</v>
      </c>
      <c r="N423" s="1189"/>
      <c r="O423" s="1189"/>
      <c r="P423" s="1189"/>
      <c r="Q423" s="1189"/>
      <c r="R423" s="1189"/>
      <c r="S423" s="1189"/>
      <c r="T423" s="1190"/>
    </row>
    <row r="424" spans="1:20" ht="85" customHeight="1">
      <c r="A424" s="255" t="s">
        <v>530</v>
      </c>
      <c r="B424" s="1193" t="s">
        <v>874</v>
      </c>
      <c r="C424" s="1193"/>
      <c r="D424" s="1193"/>
      <c r="E424" s="1193"/>
      <c r="F424" s="1193"/>
      <c r="G424" s="1188"/>
      <c r="H424" s="1188"/>
      <c r="I424" s="1188"/>
      <c r="J424" s="1188"/>
      <c r="K424" s="1188"/>
      <c r="L424" s="1188"/>
      <c r="M424" s="1189"/>
      <c r="N424" s="1189"/>
      <c r="O424" s="1189"/>
      <c r="P424" s="1189"/>
      <c r="Q424" s="1189"/>
      <c r="R424" s="1189"/>
      <c r="S424" s="1189"/>
      <c r="T424" s="1190"/>
    </row>
    <row r="425" spans="1:20" ht="81" customHeight="1">
      <c r="A425" s="255" t="s">
        <v>531</v>
      </c>
      <c r="B425" s="1193" t="s">
        <v>229</v>
      </c>
      <c r="C425" s="1193"/>
      <c r="D425" s="1193"/>
      <c r="E425" s="1193"/>
      <c r="F425" s="1193"/>
      <c r="G425" s="1188"/>
      <c r="H425" s="1188"/>
      <c r="I425" s="1188"/>
      <c r="J425" s="1188"/>
      <c r="K425" s="1188"/>
      <c r="L425" s="1188"/>
      <c r="M425" s="1191"/>
      <c r="N425" s="1191"/>
      <c r="O425" s="1191"/>
      <c r="P425" s="1191"/>
      <c r="Q425" s="1191"/>
      <c r="R425" s="1191"/>
      <c r="S425" s="1191"/>
      <c r="T425" s="1192"/>
    </row>
    <row r="426" spans="1:20" ht="76" customHeight="1">
      <c r="A426" s="255" t="s">
        <v>532</v>
      </c>
      <c r="B426" s="1193" t="s">
        <v>875</v>
      </c>
      <c r="C426" s="1193"/>
      <c r="D426" s="1193"/>
      <c r="E426" s="1193"/>
      <c r="F426" s="1193"/>
      <c r="G426" s="1188"/>
      <c r="H426" s="1188"/>
      <c r="I426" s="1188"/>
      <c r="J426" s="1188"/>
      <c r="K426" s="1188"/>
      <c r="L426" s="1188"/>
      <c r="M426" s="1194" t="s">
        <v>230</v>
      </c>
      <c r="N426" s="1194"/>
      <c r="O426" s="1194"/>
      <c r="P426" s="1194"/>
      <c r="Q426" s="1194"/>
      <c r="R426" s="1194"/>
      <c r="S426" s="1194"/>
      <c r="T426" s="1195"/>
    </row>
    <row r="427" spans="1:20" ht="82" customHeight="1">
      <c r="A427" s="255" t="s">
        <v>533</v>
      </c>
      <c r="B427" s="1193" t="s">
        <v>231</v>
      </c>
      <c r="C427" s="1193"/>
      <c r="D427" s="1193"/>
      <c r="E427" s="1193"/>
      <c r="F427" s="1193"/>
      <c r="G427" s="1188"/>
      <c r="H427" s="1188"/>
      <c r="I427" s="1188"/>
      <c r="J427" s="1188"/>
      <c r="K427" s="1188"/>
      <c r="L427" s="1188"/>
      <c r="M427" s="1194" t="s">
        <v>232</v>
      </c>
      <c r="N427" s="1194"/>
      <c r="O427" s="1194"/>
      <c r="P427" s="1194"/>
      <c r="Q427" s="1194"/>
      <c r="R427" s="1194"/>
      <c r="S427" s="1194"/>
      <c r="T427" s="1195"/>
    </row>
    <row r="428" spans="1:20" ht="94" customHeight="1">
      <c r="A428" s="255" t="s">
        <v>534</v>
      </c>
      <c r="B428" s="1196" t="s">
        <v>876</v>
      </c>
      <c r="C428" s="1196"/>
      <c r="D428" s="1196"/>
      <c r="E428" s="1196"/>
      <c r="F428" s="1196"/>
      <c r="G428" s="1188"/>
      <c r="H428" s="1188"/>
      <c r="I428" s="1188"/>
      <c r="J428" s="1188"/>
      <c r="K428" s="1188"/>
      <c r="L428" s="1188"/>
      <c r="M428" s="1194" t="s">
        <v>233</v>
      </c>
      <c r="N428" s="1194"/>
      <c r="O428" s="1194"/>
      <c r="P428" s="1194"/>
      <c r="Q428" s="1194"/>
      <c r="R428" s="1194"/>
      <c r="S428" s="1194"/>
      <c r="T428" s="1195"/>
    </row>
    <row r="429" spans="1:20" ht="15">
      <c r="A429" s="234"/>
      <c r="B429" s="233"/>
      <c r="C429" s="234"/>
      <c r="D429" s="234"/>
      <c r="E429" s="234"/>
      <c r="F429" s="234"/>
      <c r="G429" s="233"/>
      <c r="H429" s="234"/>
      <c r="I429" s="234"/>
      <c r="J429" s="234"/>
      <c r="K429" s="234"/>
      <c r="L429" s="234"/>
      <c r="M429" s="234"/>
      <c r="N429" s="232"/>
      <c r="O429" s="232"/>
      <c r="P429" s="232"/>
      <c r="Q429" s="232"/>
      <c r="R429" s="232"/>
      <c r="S429" s="232"/>
      <c r="T429" s="232"/>
    </row>
    <row r="430" spans="1:20" ht="38" customHeight="1">
      <c r="A430" s="1153" t="s">
        <v>677</v>
      </c>
      <c r="B430" s="1153"/>
      <c r="C430" s="1153"/>
      <c r="D430" s="1153"/>
      <c r="E430" s="1153"/>
      <c r="F430" s="1153"/>
      <c r="G430" s="1153"/>
      <c r="H430" s="1153"/>
      <c r="I430" s="1153"/>
      <c r="J430" s="1153"/>
      <c r="K430" s="1153"/>
      <c r="L430" s="1153"/>
      <c r="M430" s="1153"/>
      <c r="N430" s="1153"/>
      <c r="O430" s="1153"/>
      <c r="P430" s="1153"/>
      <c r="Q430" s="1153"/>
      <c r="R430" s="1153"/>
      <c r="S430" s="1153"/>
      <c r="T430" s="1153"/>
    </row>
    <row r="431" spans="1:20" ht="52" hidden="1" customHeight="1" outlineLevel="1">
      <c r="A431" s="1158"/>
      <c r="B431" s="1171" t="s">
        <v>197</v>
      </c>
      <c r="C431" s="1172"/>
      <c r="D431" s="1172"/>
      <c r="E431" s="1172"/>
      <c r="F431" s="1173"/>
      <c r="G431" s="1416" t="s">
        <v>234</v>
      </c>
      <c r="H431" s="1417"/>
      <c r="I431" s="1416" t="s">
        <v>235</v>
      </c>
      <c r="J431" s="1417"/>
      <c r="K431" s="1416" t="s">
        <v>236</v>
      </c>
      <c r="L431" s="1417"/>
      <c r="M431" s="1416" t="s">
        <v>237</v>
      </c>
      <c r="N431" s="1417"/>
      <c r="O431" s="1174"/>
      <c r="P431" s="1175"/>
      <c r="Q431" s="1175"/>
      <c r="R431" s="1175"/>
      <c r="S431" s="1175"/>
      <c r="T431" s="1175"/>
    </row>
    <row r="432" spans="1:20" ht="52" hidden="1" customHeight="1" outlineLevel="1">
      <c r="A432" s="1158"/>
      <c r="B432" s="1176" t="s">
        <v>238</v>
      </c>
      <c r="C432" s="1177"/>
      <c r="D432" s="1178">
        <f>G38</f>
        <v>0</v>
      </c>
      <c r="E432" s="1179"/>
      <c r="F432" s="1180"/>
      <c r="G432" s="256"/>
      <c r="H432" s="257"/>
      <c r="I432" s="258"/>
      <c r="J432" s="257"/>
      <c r="K432" s="258"/>
      <c r="L432" s="257"/>
      <c r="M432" s="258"/>
      <c r="N432" s="257"/>
      <c r="O432" s="1174"/>
      <c r="P432" s="1175"/>
      <c r="Q432" s="1175"/>
      <c r="R432" s="1175"/>
      <c r="S432" s="1175"/>
      <c r="T432" s="1175"/>
    </row>
    <row r="433" spans="1:20" ht="52" hidden="1" customHeight="1" outlineLevel="1">
      <c r="A433" s="1158"/>
      <c r="B433" s="1166" t="s">
        <v>201</v>
      </c>
      <c r="C433" s="1222" t="s">
        <v>68</v>
      </c>
      <c r="D433" s="1223"/>
      <c r="E433" s="1223"/>
      <c r="F433" s="1224"/>
      <c r="G433" s="1149"/>
      <c r="H433" s="1150"/>
      <c r="I433" s="1149"/>
      <c r="J433" s="1150"/>
      <c r="K433" s="1149"/>
      <c r="L433" s="1150"/>
      <c r="M433" s="1147">
        <f>G433-I433</f>
        <v>0</v>
      </c>
      <c r="N433" s="1148"/>
      <c r="O433" s="1174"/>
      <c r="P433" s="1175"/>
      <c r="Q433" s="1175"/>
      <c r="R433" s="1175"/>
      <c r="S433" s="1175"/>
      <c r="T433" s="1175"/>
    </row>
    <row r="434" spans="1:20" ht="52" hidden="1" customHeight="1" outlineLevel="1">
      <c r="A434" s="1158"/>
      <c r="B434" s="1163"/>
      <c r="C434" s="1144" t="s">
        <v>202</v>
      </c>
      <c r="D434" s="1145"/>
      <c r="E434" s="1145"/>
      <c r="F434" s="1146"/>
      <c r="G434" s="1149"/>
      <c r="H434" s="1150"/>
      <c r="I434" s="1149"/>
      <c r="J434" s="1150"/>
      <c r="K434" s="1149"/>
      <c r="L434" s="1150"/>
      <c r="M434" s="1147">
        <f>G434-I434</f>
        <v>0</v>
      </c>
      <c r="N434" s="1148"/>
      <c r="O434" s="1174"/>
      <c r="P434" s="1175"/>
      <c r="Q434" s="1175"/>
      <c r="R434" s="1175"/>
      <c r="S434" s="1175"/>
      <c r="T434" s="1175"/>
    </row>
    <row r="435" spans="1:20" ht="52" hidden="1" customHeight="1" outlineLevel="1">
      <c r="A435" s="1158"/>
      <c r="B435" s="1164"/>
      <c r="C435" s="1277" t="s">
        <v>203</v>
      </c>
      <c r="D435" s="1278"/>
      <c r="E435" s="1278"/>
      <c r="F435" s="1279"/>
      <c r="G435" s="1149"/>
      <c r="H435" s="1150"/>
      <c r="I435" s="1149"/>
      <c r="J435" s="1150"/>
      <c r="K435" s="1149"/>
      <c r="L435" s="1150"/>
      <c r="M435" s="1147">
        <f>G435-I435</f>
        <v>0</v>
      </c>
      <c r="N435" s="1148"/>
      <c r="O435" s="1174"/>
      <c r="P435" s="1175"/>
      <c r="Q435" s="1175"/>
      <c r="R435" s="1175"/>
      <c r="S435" s="1175"/>
      <c r="T435" s="1175"/>
    </row>
    <row r="436" spans="1:20" ht="52" hidden="1" customHeight="1" outlineLevel="1">
      <c r="A436" s="1158"/>
      <c r="B436" s="1176" t="s">
        <v>239</v>
      </c>
      <c r="C436" s="1177"/>
      <c r="D436" s="1181">
        <f>G365</f>
        <v>0</v>
      </c>
      <c r="E436" s="1182"/>
      <c r="F436" s="1183"/>
      <c r="G436" s="453"/>
      <c r="H436" s="454"/>
      <c r="I436" s="455"/>
      <c r="J436" s="454"/>
      <c r="K436" s="455"/>
      <c r="L436" s="454"/>
      <c r="M436" s="451"/>
      <c r="N436" s="452"/>
      <c r="O436" s="1174"/>
      <c r="P436" s="1175"/>
      <c r="Q436" s="1175"/>
      <c r="R436" s="1175"/>
      <c r="S436" s="1175"/>
      <c r="T436" s="1175"/>
    </row>
    <row r="437" spans="1:20" ht="52" hidden="1" customHeight="1" outlineLevel="1">
      <c r="A437" s="1158"/>
      <c r="B437" s="1166" t="s">
        <v>69</v>
      </c>
      <c r="C437" s="1222" t="s">
        <v>204</v>
      </c>
      <c r="D437" s="1223"/>
      <c r="E437" s="1223"/>
      <c r="F437" s="1224"/>
      <c r="G437" s="1149"/>
      <c r="H437" s="1150"/>
      <c r="I437" s="1149"/>
      <c r="J437" s="1150"/>
      <c r="K437" s="1149"/>
      <c r="L437" s="1150"/>
      <c r="M437" s="1147">
        <f t="shared" ref="M437:M450" si="4">G437-I437</f>
        <v>0</v>
      </c>
      <c r="N437" s="1148"/>
      <c r="O437" s="1174"/>
      <c r="P437" s="1175"/>
      <c r="Q437" s="1175"/>
      <c r="R437" s="1175"/>
      <c r="S437" s="1175"/>
      <c r="T437" s="1175"/>
    </row>
    <row r="438" spans="1:20" ht="52" hidden="1" customHeight="1" outlineLevel="1">
      <c r="A438" s="1158"/>
      <c r="B438" s="1163"/>
      <c r="C438" s="1144" t="s">
        <v>205</v>
      </c>
      <c r="D438" s="1145"/>
      <c r="E438" s="1145"/>
      <c r="F438" s="1146"/>
      <c r="G438" s="1149"/>
      <c r="H438" s="1150"/>
      <c r="I438" s="1149"/>
      <c r="J438" s="1150"/>
      <c r="K438" s="1149"/>
      <c r="L438" s="1150"/>
      <c r="M438" s="1147">
        <f t="shared" si="4"/>
        <v>0</v>
      </c>
      <c r="N438" s="1148"/>
      <c r="O438" s="1174"/>
      <c r="P438" s="1175"/>
      <c r="Q438" s="1175"/>
      <c r="R438" s="1175"/>
      <c r="S438" s="1175"/>
      <c r="T438" s="1175"/>
    </row>
    <row r="439" spans="1:20" ht="52" hidden="1" customHeight="1" outlineLevel="1">
      <c r="A439" s="1158"/>
      <c r="B439" s="1163"/>
      <c r="C439" s="1144" t="s">
        <v>206</v>
      </c>
      <c r="D439" s="1145"/>
      <c r="E439" s="1145"/>
      <c r="F439" s="1146"/>
      <c r="G439" s="1149"/>
      <c r="H439" s="1150"/>
      <c r="I439" s="1149"/>
      <c r="J439" s="1150"/>
      <c r="K439" s="1149"/>
      <c r="L439" s="1150"/>
      <c r="M439" s="1147">
        <f t="shared" si="4"/>
        <v>0</v>
      </c>
      <c r="N439" s="1148"/>
      <c r="O439" s="1174"/>
      <c r="P439" s="1175"/>
      <c r="Q439" s="1175"/>
      <c r="R439" s="1175"/>
      <c r="S439" s="1175"/>
      <c r="T439" s="1175"/>
    </row>
    <row r="440" spans="1:20" ht="52" hidden="1" customHeight="1" outlineLevel="1">
      <c r="A440" s="1158"/>
      <c r="B440" s="1163"/>
      <c r="C440" s="1144" t="s">
        <v>207</v>
      </c>
      <c r="D440" s="1145"/>
      <c r="E440" s="1145"/>
      <c r="F440" s="1146"/>
      <c r="G440" s="1149"/>
      <c r="H440" s="1150"/>
      <c r="I440" s="1149"/>
      <c r="J440" s="1150"/>
      <c r="K440" s="1149"/>
      <c r="L440" s="1150"/>
      <c r="M440" s="1147">
        <f t="shared" si="4"/>
        <v>0</v>
      </c>
      <c r="N440" s="1148"/>
      <c r="O440" s="1174"/>
      <c r="P440" s="1175"/>
      <c r="Q440" s="1175"/>
      <c r="R440" s="1175"/>
      <c r="S440" s="1175"/>
      <c r="T440" s="1175"/>
    </row>
    <row r="441" spans="1:20" ht="52" hidden="1" customHeight="1" outlineLevel="1">
      <c r="A441" s="1158"/>
      <c r="B441" s="1163"/>
      <c r="C441" s="1144" t="s">
        <v>208</v>
      </c>
      <c r="D441" s="1145"/>
      <c r="E441" s="1145"/>
      <c r="F441" s="1146"/>
      <c r="G441" s="1149"/>
      <c r="H441" s="1150"/>
      <c r="I441" s="1149"/>
      <c r="J441" s="1150"/>
      <c r="K441" s="1149"/>
      <c r="L441" s="1150"/>
      <c r="M441" s="1147">
        <f t="shared" si="4"/>
        <v>0</v>
      </c>
      <c r="N441" s="1148"/>
      <c r="O441" s="1174"/>
      <c r="P441" s="1175"/>
      <c r="Q441" s="1175"/>
      <c r="R441" s="1175"/>
      <c r="S441" s="1175"/>
      <c r="T441" s="1175"/>
    </row>
    <row r="442" spans="1:20" ht="52" hidden="1" customHeight="1" outlineLevel="1">
      <c r="A442" s="1158"/>
      <c r="B442" s="1163"/>
      <c r="C442" s="1144" t="s">
        <v>209</v>
      </c>
      <c r="D442" s="1145"/>
      <c r="E442" s="1145"/>
      <c r="F442" s="1146"/>
      <c r="G442" s="1149"/>
      <c r="H442" s="1150"/>
      <c r="I442" s="1149"/>
      <c r="J442" s="1150"/>
      <c r="K442" s="1149"/>
      <c r="L442" s="1150"/>
      <c r="M442" s="1147">
        <f t="shared" si="4"/>
        <v>0</v>
      </c>
      <c r="N442" s="1148"/>
      <c r="O442" s="1174"/>
      <c r="P442" s="1175"/>
      <c r="Q442" s="1175"/>
      <c r="R442" s="1175"/>
      <c r="S442" s="1175"/>
      <c r="T442" s="1175"/>
    </row>
    <row r="443" spans="1:20" ht="52" hidden="1" customHeight="1" outlineLevel="1">
      <c r="A443" s="1158"/>
      <c r="B443" s="1163"/>
      <c r="C443" s="1144" t="s">
        <v>210</v>
      </c>
      <c r="D443" s="1145"/>
      <c r="E443" s="1145"/>
      <c r="F443" s="1146"/>
      <c r="G443" s="1149"/>
      <c r="H443" s="1150"/>
      <c r="I443" s="1149"/>
      <c r="J443" s="1150"/>
      <c r="K443" s="1149"/>
      <c r="L443" s="1150"/>
      <c r="M443" s="1147">
        <f t="shared" si="4"/>
        <v>0</v>
      </c>
      <c r="N443" s="1148"/>
      <c r="O443" s="1174"/>
      <c r="P443" s="1175"/>
      <c r="Q443" s="1175"/>
      <c r="R443" s="1175"/>
      <c r="S443" s="1175"/>
      <c r="T443" s="1175"/>
    </row>
    <row r="444" spans="1:20" ht="52" hidden="1" customHeight="1" outlineLevel="1">
      <c r="A444" s="1158"/>
      <c r="B444" s="1163"/>
      <c r="C444" s="1144" t="s">
        <v>211</v>
      </c>
      <c r="D444" s="1145"/>
      <c r="E444" s="1145"/>
      <c r="F444" s="1146"/>
      <c r="G444" s="1149"/>
      <c r="H444" s="1150"/>
      <c r="I444" s="1149"/>
      <c r="J444" s="1150"/>
      <c r="K444" s="1149"/>
      <c r="L444" s="1150"/>
      <c r="M444" s="1147">
        <f t="shared" si="4"/>
        <v>0</v>
      </c>
      <c r="N444" s="1148"/>
      <c r="O444" s="1174"/>
      <c r="P444" s="1175"/>
      <c r="Q444" s="1175"/>
      <c r="R444" s="1175"/>
      <c r="S444" s="1175"/>
      <c r="T444" s="1175"/>
    </row>
    <row r="445" spans="1:20" ht="52" hidden="1" customHeight="1" outlineLevel="1">
      <c r="A445" s="1158"/>
      <c r="B445" s="1163"/>
      <c r="C445" s="1144" t="s">
        <v>212</v>
      </c>
      <c r="D445" s="1145"/>
      <c r="E445" s="1145"/>
      <c r="F445" s="1146"/>
      <c r="G445" s="1149"/>
      <c r="H445" s="1150"/>
      <c r="I445" s="1149"/>
      <c r="J445" s="1150"/>
      <c r="K445" s="1149"/>
      <c r="L445" s="1150"/>
      <c r="M445" s="1147">
        <f t="shared" si="4"/>
        <v>0</v>
      </c>
      <c r="N445" s="1148"/>
      <c r="O445" s="1174"/>
      <c r="P445" s="1175"/>
      <c r="Q445" s="1175"/>
      <c r="R445" s="1175"/>
      <c r="S445" s="1175"/>
      <c r="T445" s="1175"/>
    </row>
    <row r="446" spans="1:20" ht="52" hidden="1" customHeight="1" outlineLevel="1">
      <c r="A446" s="1158"/>
      <c r="B446" s="1163"/>
      <c r="C446" s="1144" t="s">
        <v>213</v>
      </c>
      <c r="D446" s="1145"/>
      <c r="E446" s="1145"/>
      <c r="F446" s="1146"/>
      <c r="G446" s="1149"/>
      <c r="H446" s="1150"/>
      <c r="I446" s="1149"/>
      <c r="J446" s="1150"/>
      <c r="K446" s="1149"/>
      <c r="L446" s="1150"/>
      <c r="M446" s="1147">
        <f t="shared" si="4"/>
        <v>0</v>
      </c>
      <c r="N446" s="1148"/>
      <c r="O446" s="1174"/>
      <c r="P446" s="1175"/>
      <c r="Q446" s="1175"/>
      <c r="R446" s="1175"/>
      <c r="S446" s="1175"/>
      <c r="T446" s="1175"/>
    </row>
    <row r="447" spans="1:20" ht="52" hidden="1" customHeight="1" outlineLevel="1">
      <c r="A447" s="1158"/>
      <c r="B447" s="1163"/>
      <c r="C447" s="1144" t="s">
        <v>214</v>
      </c>
      <c r="D447" s="1145"/>
      <c r="E447" s="1145"/>
      <c r="F447" s="1146"/>
      <c r="G447" s="1149"/>
      <c r="H447" s="1150"/>
      <c r="I447" s="1149"/>
      <c r="J447" s="1150"/>
      <c r="K447" s="1149"/>
      <c r="L447" s="1150"/>
      <c r="M447" s="1147">
        <f t="shared" si="4"/>
        <v>0</v>
      </c>
      <c r="N447" s="1148"/>
      <c r="O447" s="1174"/>
      <c r="P447" s="1175"/>
      <c r="Q447" s="1175"/>
      <c r="R447" s="1175"/>
      <c r="S447" s="1175"/>
      <c r="T447" s="1175"/>
    </row>
    <row r="448" spans="1:20" ht="52" hidden="1" customHeight="1" outlineLevel="1">
      <c r="A448" s="1158"/>
      <c r="B448" s="1163"/>
      <c r="C448" s="1144" t="s">
        <v>215</v>
      </c>
      <c r="D448" s="1145"/>
      <c r="E448" s="1145"/>
      <c r="F448" s="1146"/>
      <c r="G448" s="1149"/>
      <c r="H448" s="1150"/>
      <c r="I448" s="1149"/>
      <c r="J448" s="1150"/>
      <c r="K448" s="1149"/>
      <c r="L448" s="1150"/>
      <c r="M448" s="1147">
        <f t="shared" si="4"/>
        <v>0</v>
      </c>
      <c r="N448" s="1148"/>
      <c r="O448" s="1174"/>
      <c r="P448" s="1175"/>
      <c r="Q448" s="1175"/>
      <c r="R448" s="1175"/>
      <c r="S448" s="1175"/>
      <c r="T448" s="1175"/>
    </row>
    <row r="449" spans="1:40" ht="52" hidden="1" customHeight="1" outlineLevel="1">
      <c r="A449" s="1158"/>
      <c r="B449" s="1163"/>
      <c r="C449" s="1144" t="s">
        <v>216</v>
      </c>
      <c r="D449" s="1145"/>
      <c r="E449" s="1145"/>
      <c r="F449" s="1146"/>
      <c r="G449" s="1149"/>
      <c r="H449" s="1150"/>
      <c r="I449" s="1149"/>
      <c r="J449" s="1150"/>
      <c r="K449" s="1149"/>
      <c r="L449" s="1150"/>
      <c r="M449" s="1147">
        <f t="shared" si="4"/>
        <v>0</v>
      </c>
      <c r="N449" s="1148"/>
      <c r="O449" s="1174"/>
      <c r="P449" s="1175"/>
      <c r="Q449" s="1175"/>
      <c r="R449" s="1175"/>
      <c r="S449" s="1175"/>
      <c r="T449" s="1175"/>
    </row>
    <row r="450" spans="1:40" ht="52" hidden="1" customHeight="1" outlineLevel="1">
      <c r="A450" s="1158"/>
      <c r="B450" s="1167"/>
      <c r="C450" s="1144" t="s">
        <v>217</v>
      </c>
      <c r="D450" s="1145"/>
      <c r="E450" s="1145"/>
      <c r="F450" s="1146"/>
      <c r="G450" s="1149"/>
      <c r="H450" s="1150"/>
      <c r="I450" s="1149"/>
      <c r="J450" s="1150"/>
      <c r="K450" s="1149"/>
      <c r="L450" s="1150"/>
      <c r="M450" s="1147">
        <f t="shared" si="4"/>
        <v>0</v>
      </c>
      <c r="N450" s="1148"/>
      <c r="O450" s="1174"/>
      <c r="P450" s="1175"/>
      <c r="Q450" s="1175"/>
      <c r="R450" s="1175"/>
      <c r="S450" s="1175"/>
      <c r="T450" s="1175"/>
      <c r="U450" s="456"/>
      <c r="V450" s="456"/>
      <c r="W450" s="456"/>
      <c r="X450" s="456"/>
      <c r="Y450" s="456"/>
      <c r="Z450" s="456"/>
      <c r="AA450" s="456"/>
      <c r="AB450" s="456"/>
      <c r="AC450" s="456"/>
      <c r="AD450" s="456"/>
      <c r="AE450" s="456"/>
      <c r="AF450" s="456"/>
      <c r="AG450" s="456"/>
      <c r="AH450" s="456"/>
      <c r="AI450" s="456"/>
      <c r="AJ450" s="456"/>
      <c r="AK450" s="456"/>
      <c r="AL450" s="456"/>
      <c r="AM450" s="456"/>
      <c r="AN450" s="456"/>
    </row>
    <row r="451" spans="1:40" ht="28" customHeight="1" collapsed="1">
      <c r="A451" s="234"/>
      <c r="B451" s="233"/>
      <c r="C451" s="234"/>
      <c r="D451" s="234"/>
      <c r="E451" s="234"/>
      <c r="F451" s="234"/>
      <c r="G451" s="233"/>
      <c r="H451" s="234"/>
      <c r="I451" s="234"/>
      <c r="J451" s="234"/>
      <c r="K451" s="234"/>
      <c r="L451" s="234"/>
      <c r="M451" s="234"/>
      <c r="N451" s="232"/>
      <c r="O451" s="232"/>
      <c r="P451" s="232"/>
      <c r="Q451" s="232"/>
      <c r="R451" s="232"/>
      <c r="S451" s="232"/>
      <c r="T451" s="232"/>
      <c r="U451" s="457"/>
      <c r="V451" s="457"/>
      <c r="W451" s="457"/>
      <c r="X451" s="457"/>
      <c r="Y451" s="457"/>
      <c r="Z451" s="457"/>
      <c r="AA451" s="457"/>
      <c r="AB451" s="457"/>
      <c r="AC451" s="457"/>
      <c r="AD451" s="457"/>
      <c r="AE451" s="457"/>
      <c r="AF451" s="457"/>
      <c r="AG451" s="457"/>
      <c r="AH451" s="457"/>
      <c r="AI451" s="457"/>
      <c r="AJ451" s="457"/>
      <c r="AK451" s="457"/>
      <c r="AL451" s="457"/>
      <c r="AM451" s="457"/>
      <c r="AN451" s="457"/>
    </row>
    <row r="452" spans="1:40" ht="31" customHeight="1" thickBot="1">
      <c r="A452" s="1151" t="s">
        <v>240</v>
      </c>
      <c r="B452" s="1151"/>
      <c r="C452" s="1151"/>
      <c r="D452" s="1151"/>
      <c r="E452" s="1151"/>
      <c r="F452" s="1151"/>
      <c r="G452" s="1151"/>
      <c r="H452" s="1151"/>
      <c r="I452" s="1151"/>
      <c r="J452" s="1151"/>
      <c r="K452" s="1151"/>
      <c r="L452" s="1151"/>
      <c r="M452" s="1151"/>
      <c r="N452" s="1151"/>
      <c r="O452" s="1151"/>
      <c r="P452" s="1151"/>
      <c r="Q452" s="1151"/>
      <c r="R452" s="1151"/>
      <c r="S452" s="1151"/>
      <c r="T452" s="1151"/>
    </row>
    <row r="453" spans="1:40" ht="240" customHeight="1" thickTop="1">
      <c r="A453" s="1152" t="s">
        <v>842</v>
      </c>
      <c r="B453" s="1152"/>
      <c r="C453" s="1152"/>
      <c r="D453" s="1152"/>
      <c r="E453" s="1152"/>
      <c r="F453" s="1152"/>
      <c r="G453" s="1152"/>
      <c r="H453" s="1152"/>
      <c r="I453" s="1152"/>
      <c r="J453" s="1152"/>
      <c r="K453" s="1152"/>
      <c r="L453" s="1152"/>
      <c r="M453" s="1152"/>
      <c r="N453" s="1152"/>
      <c r="O453" s="1152"/>
      <c r="P453" s="1152"/>
      <c r="Q453" s="1152"/>
      <c r="R453" s="1152"/>
      <c r="S453" s="1152"/>
      <c r="T453" s="1152"/>
    </row>
    <row r="454" spans="1:40" ht="22" customHeight="1">
      <c r="A454" s="1153" t="s">
        <v>890</v>
      </c>
      <c r="B454" s="1153"/>
      <c r="C454" s="1153"/>
      <c r="D454" s="1153"/>
      <c r="E454" s="1153"/>
      <c r="F454" s="1153"/>
      <c r="G454" s="1153"/>
      <c r="H454" s="1153"/>
      <c r="I454" s="1153"/>
      <c r="J454" s="1153"/>
      <c r="K454" s="1153"/>
      <c r="L454" s="1153"/>
      <c r="M454" s="1153"/>
      <c r="N454" s="1153"/>
      <c r="O454" s="1153"/>
      <c r="P454" s="1153"/>
      <c r="Q454" s="1153"/>
      <c r="R454" s="1153"/>
      <c r="S454" s="1153"/>
      <c r="T454" s="1153"/>
    </row>
    <row r="455" spans="1:40" ht="52" customHeight="1">
      <c r="A455" s="346"/>
      <c r="B455" s="1154" t="s">
        <v>15</v>
      </c>
      <c r="C455" s="1155"/>
      <c r="D455" s="1155"/>
      <c r="E455" s="1155"/>
      <c r="F455" s="1156"/>
      <c r="G455" s="1408">
        <f>G38</f>
        <v>0</v>
      </c>
      <c r="H455" s="1409"/>
      <c r="I455" s="246"/>
      <c r="J455" s="246"/>
      <c r="K455" s="246"/>
      <c r="L455" s="246"/>
      <c r="M455" s="346"/>
      <c r="N455" s="346"/>
      <c r="O455" s="346"/>
      <c r="P455" s="346"/>
      <c r="Q455" s="204"/>
      <c r="R455" s="204"/>
      <c r="S455" s="204"/>
      <c r="T455" s="204"/>
    </row>
    <row r="456" spans="1:40" ht="52" customHeight="1">
      <c r="A456" s="1157"/>
      <c r="B456" s="259"/>
      <c r="C456" s="1414" t="s">
        <v>197</v>
      </c>
      <c r="D456" s="1414"/>
      <c r="E456" s="1414"/>
      <c r="F456" s="1415"/>
      <c r="G456" s="1159" t="s">
        <v>241</v>
      </c>
      <c r="H456" s="1161"/>
      <c r="I456" s="1159" t="s">
        <v>242</v>
      </c>
      <c r="J456" s="1161"/>
      <c r="K456" s="1159" t="s">
        <v>243</v>
      </c>
      <c r="L456" s="1161"/>
      <c r="M456" s="1159" t="s">
        <v>244</v>
      </c>
      <c r="N456" s="1160"/>
      <c r="O456" s="1160"/>
      <c r="P456" s="1161"/>
      <c r="Q456" s="1159" t="s">
        <v>245</v>
      </c>
      <c r="R456" s="1160"/>
      <c r="S456" s="1160"/>
      <c r="T456" s="1162"/>
    </row>
    <row r="457" spans="1:40" ht="52" customHeight="1">
      <c r="A457" s="1158"/>
      <c r="B457" s="260" t="s">
        <v>246</v>
      </c>
      <c r="C457" s="1410"/>
      <c r="D457" s="1410"/>
      <c r="E457" s="1410"/>
      <c r="F457" s="1411"/>
      <c r="G457" s="261"/>
      <c r="H457" s="458"/>
      <c r="I457" s="261"/>
      <c r="J457" s="458"/>
      <c r="K457" s="261"/>
      <c r="L457" s="458"/>
      <c r="M457" s="250"/>
      <c r="N457" s="250"/>
      <c r="O457" s="262"/>
      <c r="P457" s="262"/>
      <c r="Q457" s="662"/>
      <c r="R457" s="662"/>
      <c r="S457" s="662"/>
      <c r="T457" s="663"/>
    </row>
    <row r="458" spans="1:40" ht="52" customHeight="1">
      <c r="A458" s="1158"/>
      <c r="B458" s="1163"/>
      <c r="C458" s="1168" t="s">
        <v>68</v>
      </c>
      <c r="D458" s="1169"/>
      <c r="E458" s="1169"/>
      <c r="F458" s="1170"/>
      <c r="G458" s="1140"/>
      <c r="H458" s="1141"/>
      <c r="I458" s="1142"/>
      <c r="J458" s="1143"/>
      <c r="K458" s="1412" t="s">
        <v>114</v>
      </c>
      <c r="L458" s="1413"/>
      <c r="M458" s="459"/>
      <c r="N458" s="460"/>
      <c r="O458" s="459"/>
      <c r="P458" s="461"/>
      <c r="Q458" s="462"/>
      <c r="R458" s="462"/>
      <c r="S458" s="462"/>
      <c r="T458" s="473"/>
    </row>
    <row r="459" spans="1:40" ht="52" customHeight="1">
      <c r="A459" s="1158"/>
      <c r="B459" s="1163"/>
      <c r="C459" s="1168" t="s">
        <v>202</v>
      </c>
      <c r="D459" s="1169"/>
      <c r="E459" s="1169"/>
      <c r="F459" s="1170"/>
      <c r="G459" s="1140"/>
      <c r="H459" s="1141"/>
      <c r="I459" s="1142"/>
      <c r="J459" s="1143"/>
      <c r="K459" s="1412" t="s">
        <v>114</v>
      </c>
      <c r="L459" s="1413"/>
      <c r="M459" s="459"/>
      <c r="N459" s="460"/>
      <c r="O459" s="459"/>
      <c r="P459" s="461"/>
      <c r="Q459" s="462"/>
      <c r="R459" s="462"/>
      <c r="S459" s="462"/>
      <c r="T459" s="473"/>
    </row>
    <row r="460" spans="1:40" ht="52" customHeight="1">
      <c r="A460" s="1158"/>
      <c r="B460" s="1164"/>
      <c r="C460" s="1168" t="s">
        <v>203</v>
      </c>
      <c r="D460" s="1169"/>
      <c r="E460" s="1169"/>
      <c r="F460" s="1170"/>
      <c r="G460" s="1140"/>
      <c r="H460" s="1141"/>
      <c r="I460" s="1142"/>
      <c r="J460" s="1143"/>
      <c r="K460" s="1412" t="s">
        <v>114</v>
      </c>
      <c r="L460" s="1413"/>
      <c r="M460" s="459"/>
      <c r="N460" s="460"/>
      <c r="O460" s="459"/>
      <c r="P460" s="461"/>
      <c r="Q460" s="462"/>
      <c r="R460" s="462"/>
      <c r="S460" s="462"/>
      <c r="T460" s="473"/>
    </row>
    <row r="461" spans="1:40" ht="52" customHeight="1">
      <c r="A461" s="1158"/>
      <c r="B461" s="1166" t="s">
        <v>69</v>
      </c>
      <c r="C461" s="1168" t="s">
        <v>204</v>
      </c>
      <c r="D461" s="1169"/>
      <c r="E461" s="1169"/>
      <c r="F461" s="1170"/>
      <c r="G461" s="1140"/>
      <c r="H461" s="1141"/>
      <c r="I461" s="1142"/>
      <c r="J461" s="1143"/>
      <c r="K461" s="1140"/>
      <c r="L461" s="1141"/>
      <c r="M461" s="459"/>
      <c r="N461" s="460"/>
      <c r="O461" s="459"/>
      <c r="P461" s="461"/>
      <c r="Q461" s="462"/>
      <c r="R461" s="462"/>
      <c r="S461" s="462"/>
      <c r="T461" s="473"/>
    </row>
    <row r="462" spans="1:40" ht="52" customHeight="1">
      <c r="A462" s="1158"/>
      <c r="B462" s="1163"/>
      <c r="C462" s="1168" t="s">
        <v>205</v>
      </c>
      <c r="D462" s="1169"/>
      <c r="E462" s="1169"/>
      <c r="F462" s="1170"/>
      <c r="G462" s="1140"/>
      <c r="H462" s="1141"/>
      <c r="I462" s="1142"/>
      <c r="J462" s="1143"/>
      <c r="K462" s="1140"/>
      <c r="L462" s="1141"/>
      <c r="M462" s="459"/>
      <c r="N462" s="460"/>
      <c r="O462" s="459"/>
      <c r="P462" s="461"/>
      <c r="Q462" s="462"/>
      <c r="R462" s="462"/>
      <c r="S462" s="462"/>
      <c r="T462" s="473"/>
    </row>
    <row r="463" spans="1:40" ht="52" customHeight="1">
      <c r="A463" s="1158"/>
      <c r="B463" s="1163"/>
      <c r="C463" s="1168" t="s">
        <v>206</v>
      </c>
      <c r="D463" s="1169"/>
      <c r="E463" s="1169"/>
      <c r="F463" s="1170"/>
      <c r="G463" s="1140"/>
      <c r="H463" s="1141"/>
      <c r="I463" s="1142"/>
      <c r="J463" s="1143"/>
      <c r="K463" s="1140"/>
      <c r="L463" s="1141"/>
      <c r="M463" s="459"/>
      <c r="N463" s="460"/>
      <c r="O463" s="459"/>
      <c r="P463" s="461"/>
      <c r="Q463" s="462"/>
      <c r="R463" s="462"/>
      <c r="S463" s="462"/>
      <c r="T463" s="473"/>
    </row>
    <row r="464" spans="1:40" ht="52" customHeight="1">
      <c r="A464" s="1158"/>
      <c r="B464" s="1163"/>
      <c r="C464" s="1168" t="s">
        <v>207</v>
      </c>
      <c r="D464" s="1169"/>
      <c r="E464" s="1169"/>
      <c r="F464" s="1170"/>
      <c r="G464" s="1140"/>
      <c r="H464" s="1141"/>
      <c r="I464" s="1142"/>
      <c r="J464" s="1143"/>
      <c r="K464" s="1140"/>
      <c r="L464" s="1141"/>
      <c r="M464" s="459"/>
      <c r="N464" s="460"/>
      <c r="O464" s="459"/>
      <c r="P464" s="461"/>
      <c r="Q464" s="462"/>
      <c r="R464" s="462"/>
      <c r="S464" s="462"/>
      <c r="T464" s="473"/>
    </row>
    <row r="465" spans="1:41" ht="52" customHeight="1">
      <c r="A465" s="1158"/>
      <c r="B465" s="1163"/>
      <c r="C465" s="1168" t="s">
        <v>208</v>
      </c>
      <c r="D465" s="1169"/>
      <c r="E465" s="1169"/>
      <c r="F465" s="1170"/>
      <c r="G465" s="1140"/>
      <c r="H465" s="1141"/>
      <c r="I465" s="1142"/>
      <c r="J465" s="1143"/>
      <c r="K465" s="1140"/>
      <c r="L465" s="1141"/>
      <c r="M465" s="459"/>
      <c r="N465" s="460"/>
      <c r="O465" s="459"/>
      <c r="P465" s="461"/>
      <c r="Q465" s="462"/>
      <c r="R465" s="462"/>
      <c r="S465" s="462"/>
      <c r="T465" s="473"/>
    </row>
    <row r="466" spans="1:41" ht="52" customHeight="1">
      <c r="A466" s="1158"/>
      <c r="B466" s="1163"/>
      <c r="C466" s="1168" t="s">
        <v>209</v>
      </c>
      <c r="D466" s="1169"/>
      <c r="E466" s="1169"/>
      <c r="F466" s="1170"/>
      <c r="G466" s="1140"/>
      <c r="H466" s="1141"/>
      <c r="I466" s="1142"/>
      <c r="J466" s="1143"/>
      <c r="K466" s="1140"/>
      <c r="L466" s="1141"/>
      <c r="M466" s="459"/>
      <c r="N466" s="460"/>
      <c r="O466" s="459"/>
      <c r="P466" s="461"/>
      <c r="Q466" s="462"/>
      <c r="R466" s="462"/>
      <c r="S466" s="462"/>
      <c r="T466" s="473"/>
    </row>
    <row r="467" spans="1:41" ht="52" customHeight="1">
      <c r="A467" s="1158"/>
      <c r="B467" s="1163"/>
      <c r="C467" s="1168" t="s">
        <v>210</v>
      </c>
      <c r="D467" s="1169"/>
      <c r="E467" s="1169"/>
      <c r="F467" s="1170"/>
      <c r="G467" s="1140"/>
      <c r="H467" s="1141"/>
      <c r="I467" s="1142"/>
      <c r="J467" s="1143"/>
      <c r="K467" s="1140"/>
      <c r="L467" s="1141"/>
      <c r="M467" s="459"/>
      <c r="N467" s="460"/>
      <c r="O467" s="459"/>
      <c r="P467" s="461"/>
      <c r="Q467" s="462"/>
      <c r="R467" s="462"/>
      <c r="S467" s="462"/>
      <c r="T467" s="473"/>
    </row>
    <row r="468" spans="1:41" ht="52" customHeight="1">
      <c r="A468" s="1158"/>
      <c r="B468" s="1163"/>
      <c r="C468" s="1168" t="s">
        <v>211</v>
      </c>
      <c r="D468" s="1169"/>
      <c r="E468" s="1169"/>
      <c r="F468" s="1170"/>
      <c r="G468" s="1140"/>
      <c r="H468" s="1141"/>
      <c r="I468" s="1142"/>
      <c r="J468" s="1143"/>
      <c r="K468" s="1140"/>
      <c r="L468" s="1141"/>
      <c r="M468" s="459"/>
      <c r="N468" s="460"/>
      <c r="O468" s="459"/>
      <c r="P468" s="461"/>
      <c r="Q468" s="462"/>
      <c r="R468" s="462"/>
      <c r="S468" s="462"/>
      <c r="T468" s="473"/>
    </row>
    <row r="469" spans="1:41" ht="52" customHeight="1">
      <c r="A469" s="1158"/>
      <c r="B469" s="1163"/>
      <c r="C469" s="1168" t="s">
        <v>212</v>
      </c>
      <c r="D469" s="1169"/>
      <c r="E469" s="1169"/>
      <c r="F469" s="1170"/>
      <c r="G469" s="1140"/>
      <c r="H469" s="1141"/>
      <c r="I469" s="1142"/>
      <c r="J469" s="1143"/>
      <c r="K469" s="1140"/>
      <c r="L469" s="1141"/>
      <c r="M469" s="459"/>
      <c r="N469" s="460"/>
      <c r="O469" s="459"/>
      <c r="P469" s="461"/>
      <c r="Q469" s="462"/>
      <c r="R469" s="462"/>
      <c r="S469" s="462"/>
      <c r="T469" s="473"/>
    </row>
    <row r="470" spans="1:41" ht="52" customHeight="1">
      <c r="A470" s="1158"/>
      <c r="B470" s="1163"/>
      <c r="C470" s="1168" t="s">
        <v>213</v>
      </c>
      <c r="D470" s="1169"/>
      <c r="E470" s="1169"/>
      <c r="F470" s="1170"/>
      <c r="G470" s="1140"/>
      <c r="H470" s="1141"/>
      <c r="I470" s="1142"/>
      <c r="J470" s="1143"/>
      <c r="K470" s="1140"/>
      <c r="L470" s="1141"/>
      <c r="M470" s="459"/>
      <c r="N470" s="460"/>
      <c r="O470" s="459"/>
      <c r="P470" s="461"/>
      <c r="Q470" s="462"/>
      <c r="R470" s="462"/>
      <c r="S470" s="462"/>
      <c r="T470" s="473"/>
    </row>
    <row r="471" spans="1:41" ht="52" customHeight="1">
      <c r="A471" s="1158"/>
      <c r="B471" s="1163"/>
      <c r="C471" s="1168" t="s">
        <v>214</v>
      </c>
      <c r="D471" s="1169"/>
      <c r="E471" s="1169"/>
      <c r="F471" s="1170"/>
      <c r="G471" s="1140"/>
      <c r="H471" s="1141"/>
      <c r="I471" s="1142"/>
      <c r="J471" s="1143"/>
      <c r="K471" s="1140"/>
      <c r="L471" s="1141"/>
      <c r="M471" s="459"/>
      <c r="N471" s="460"/>
      <c r="O471" s="459"/>
      <c r="P471" s="461"/>
      <c r="Q471" s="462"/>
      <c r="R471" s="462"/>
      <c r="S471" s="462"/>
      <c r="T471" s="473"/>
    </row>
    <row r="472" spans="1:41" ht="52" customHeight="1">
      <c r="A472" s="1158"/>
      <c r="B472" s="1163"/>
      <c r="C472" s="1168" t="s">
        <v>215</v>
      </c>
      <c r="D472" s="1169"/>
      <c r="E472" s="1169"/>
      <c r="F472" s="1170"/>
      <c r="G472" s="1140"/>
      <c r="H472" s="1141"/>
      <c r="I472" s="1142"/>
      <c r="J472" s="1143"/>
      <c r="K472" s="1140"/>
      <c r="L472" s="1141"/>
      <c r="M472" s="459"/>
      <c r="N472" s="460"/>
      <c r="O472" s="459"/>
      <c r="P472" s="461"/>
      <c r="Q472" s="462"/>
      <c r="R472" s="462"/>
      <c r="S472" s="462"/>
      <c r="T472" s="473"/>
    </row>
    <row r="473" spans="1:41" ht="52" customHeight="1">
      <c r="A473" s="1158"/>
      <c r="B473" s="1163"/>
      <c r="C473" s="1168" t="s">
        <v>216</v>
      </c>
      <c r="D473" s="1169"/>
      <c r="E473" s="1169"/>
      <c r="F473" s="1170"/>
      <c r="G473" s="1140"/>
      <c r="H473" s="1141"/>
      <c r="I473" s="1142"/>
      <c r="J473" s="1143"/>
      <c r="K473" s="1140"/>
      <c r="L473" s="1141"/>
      <c r="M473" s="459"/>
      <c r="N473" s="460"/>
      <c r="O473" s="459"/>
      <c r="P473" s="461"/>
      <c r="Q473" s="462"/>
      <c r="R473" s="462"/>
      <c r="S473" s="462"/>
      <c r="T473" s="473"/>
    </row>
    <row r="474" spans="1:41" ht="52" customHeight="1">
      <c r="A474" s="1158"/>
      <c r="B474" s="1167"/>
      <c r="C474" s="1168" t="s">
        <v>217</v>
      </c>
      <c r="D474" s="1169"/>
      <c r="E474" s="1169"/>
      <c r="F474" s="1170"/>
      <c r="G474" s="1140"/>
      <c r="H474" s="1141"/>
      <c r="I474" s="1142"/>
      <c r="J474" s="1143"/>
      <c r="K474" s="1140"/>
      <c r="L474" s="1141"/>
      <c r="M474" s="459"/>
      <c r="N474" s="460"/>
      <c r="O474" s="459"/>
      <c r="P474" s="461"/>
      <c r="Q474" s="462"/>
      <c r="R474" s="462"/>
      <c r="S474" s="462"/>
      <c r="T474" s="473"/>
    </row>
    <row r="475" spans="1:41" ht="39" customHeight="1">
      <c r="A475" s="234"/>
      <c r="B475" s="233"/>
      <c r="C475" s="234"/>
      <c r="D475" s="234"/>
      <c r="E475" s="234"/>
      <c r="F475" s="234"/>
      <c r="G475" s="233"/>
      <c r="H475" s="234"/>
      <c r="I475" s="234"/>
      <c r="J475" s="234"/>
      <c r="K475" s="234"/>
      <c r="L475" s="234"/>
      <c r="M475" s="234"/>
      <c r="N475" s="232"/>
      <c r="O475" s="232"/>
      <c r="P475" s="232"/>
      <c r="R475" s="234"/>
      <c r="S475" s="234"/>
      <c r="T475" s="234"/>
      <c r="U475" s="234"/>
      <c r="V475" s="234"/>
      <c r="W475" s="234"/>
      <c r="X475" s="234"/>
      <c r="Y475" s="234"/>
      <c r="Z475" s="234"/>
      <c r="AA475" s="234"/>
      <c r="AB475" s="234"/>
      <c r="AC475" s="234"/>
      <c r="AD475" s="234"/>
      <c r="AE475" s="234"/>
      <c r="AF475" s="234"/>
      <c r="AG475" s="234"/>
      <c r="AH475" s="234"/>
      <c r="AI475" s="234"/>
      <c r="AJ475" s="234"/>
      <c r="AK475" s="234"/>
      <c r="AL475" s="234"/>
      <c r="AM475" s="234"/>
      <c r="AN475" s="234"/>
      <c r="AO475" s="424"/>
    </row>
    <row r="476" spans="1:41" ht="24" customHeight="1">
      <c r="A476" s="1399" t="s">
        <v>889</v>
      </c>
      <c r="B476" s="1399"/>
      <c r="C476" s="1399"/>
      <c r="D476" s="1399"/>
      <c r="E476" s="1399"/>
      <c r="F476" s="1399"/>
      <c r="G476" s="1399"/>
      <c r="H476" s="1399"/>
      <c r="I476" s="1399"/>
      <c r="J476" s="1399"/>
      <c r="K476" s="1399"/>
      <c r="L476" s="1399"/>
      <c r="M476" s="1399"/>
      <c r="N476" s="1399"/>
      <c r="O476" s="1399"/>
      <c r="P476" s="1399"/>
      <c r="Q476" s="1399"/>
      <c r="R476" s="1399"/>
      <c r="S476" s="1399"/>
      <c r="T476" s="1399"/>
    </row>
    <row r="477" spans="1:41" ht="52" customHeight="1">
      <c r="A477" s="346"/>
      <c r="B477" s="1400" t="s">
        <v>15</v>
      </c>
      <c r="C477" s="1401"/>
      <c r="D477" s="1401"/>
      <c r="E477" s="1401"/>
      <c r="F477" s="1402"/>
      <c r="G477" s="1397">
        <f>G39</f>
        <v>0</v>
      </c>
      <c r="H477" s="1398"/>
      <c r="I477" s="246"/>
      <c r="J477" s="246"/>
      <c r="K477" s="246"/>
      <c r="L477" s="246"/>
      <c r="M477" s="346"/>
      <c r="N477" s="346"/>
      <c r="O477" s="346"/>
      <c r="P477" s="346"/>
      <c r="Q477" s="346"/>
      <c r="R477" s="346"/>
      <c r="S477" s="346"/>
      <c r="T477" s="346"/>
    </row>
    <row r="478" spans="1:41" ht="52" customHeight="1">
      <c r="A478" s="1157"/>
      <c r="B478" s="1176" t="s">
        <v>197</v>
      </c>
      <c r="C478" s="1406"/>
      <c r="D478" s="1406"/>
      <c r="E478" s="1406"/>
      <c r="F478" s="1407"/>
      <c r="G478" s="1176" t="s">
        <v>241</v>
      </c>
      <c r="H478" s="1407"/>
      <c r="I478" s="1159" t="s">
        <v>242</v>
      </c>
      <c r="J478" s="1161"/>
      <c r="K478" s="1159" t="s">
        <v>243</v>
      </c>
      <c r="L478" s="1161"/>
      <c r="M478" s="1159" t="s">
        <v>244</v>
      </c>
      <c r="N478" s="1160"/>
      <c r="O478" s="1160"/>
      <c r="P478" s="1161"/>
      <c r="Q478" s="1159" t="s">
        <v>245</v>
      </c>
      <c r="R478" s="1160"/>
      <c r="S478" s="1160"/>
      <c r="T478" s="1161"/>
    </row>
    <row r="479" spans="1:41" ht="52" customHeight="1">
      <c r="A479" s="1158"/>
      <c r="B479" s="1166" t="s">
        <v>201</v>
      </c>
      <c r="C479" s="1144" t="s">
        <v>68</v>
      </c>
      <c r="D479" s="1145"/>
      <c r="E479" s="1145"/>
      <c r="F479" s="1146"/>
      <c r="G479" s="1140"/>
      <c r="H479" s="1141"/>
      <c r="I479" s="1142"/>
      <c r="J479" s="1143"/>
      <c r="K479" s="1395" t="s">
        <v>114</v>
      </c>
      <c r="L479" s="1396"/>
      <c r="M479" s="662"/>
      <c r="N479" s="662"/>
      <c r="O479" s="664"/>
      <c r="P479" s="664"/>
      <c r="Q479" s="662"/>
      <c r="R479" s="662"/>
      <c r="S479" s="662"/>
      <c r="T479" s="662"/>
    </row>
    <row r="480" spans="1:41" ht="52" customHeight="1">
      <c r="A480" s="1158"/>
      <c r="B480" s="1163"/>
      <c r="C480" s="1144" t="s">
        <v>202</v>
      </c>
      <c r="D480" s="1145"/>
      <c r="E480" s="1145"/>
      <c r="F480" s="1146"/>
      <c r="G480" s="1140"/>
      <c r="H480" s="1141"/>
      <c r="I480" s="1142"/>
      <c r="J480" s="1143"/>
      <c r="K480" s="1395" t="s">
        <v>114</v>
      </c>
      <c r="L480" s="1396"/>
      <c r="M480" s="459"/>
      <c r="N480" s="460"/>
      <c r="O480" s="459"/>
      <c r="P480" s="461"/>
      <c r="Q480" s="462"/>
      <c r="R480" s="462"/>
      <c r="S480" s="462"/>
      <c r="T480" s="462"/>
      <c r="U480" s="1403"/>
      <c r="V480" s="1404"/>
      <c r="W480" s="1404"/>
      <c r="X480" s="1404"/>
      <c r="Y480" s="1405"/>
      <c r="Z480" s="1393"/>
      <c r="AA480" s="1394"/>
    </row>
    <row r="481" spans="1:41" ht="52" customHeight="1">
      <c r="A481" s="1158"/>
      <c r="B481" s="1164"/>
      <c r="C481" s="1144" t="s">
        <v>203</v>
      </c>
      <c r="D481" s="1145"/>
      <c r="E481" s="1145"/>
      <c r="F481" s="1146"/>
      <c r="G481" s="1140"/>
      <c r="H481" s="1141"/>
      <c r="I481" s="1142"/>
      <c r="J481" s="1143"/>
      <c r="K481" s="1395" t="s">
        <v>114</v>
      </c>
      <c r="L481" s="1396"/>
      <c r="M481" s="459"/>
      <c r="N481" s="460"/>
      <c r="O481" s="459"/>
      <c r="P481" s="461"/>
      <c r="Q481" s="462"/>
      <c r="R481" s="462"/>
      <c r="S481" s="462"/>
      <c r="T481" s="462"/>
    </row>
    <row r="482" spans="1:41" ht="52" customHeight="1">
      <c r="A482" s="1158"/>
      <c r="B482" s="1166" t="s">
        <v>69</v>
      </c>
      <c r="C482" s="1144" t="s">
        <v>204</v>
      </c>
      <c r="D482" s="1145"/>
      <c r="E482" s="1145"/>
      <c r="F482" s="1146"/>
      <c r="G482" s="1140"/>
      <c r="H482" s="1141"/>
      <c r="I482" s="1142"/>
      <c r="J482" s="1143"/>
      <c r="K482" s="1140"/>
      <c r="L482" s="1141"/>
      <c r="M482" s="459"/>
      <c r="N482" s="460"/>
      <c r="O482" s="459"/>
      <c r="P482" s="461"/>
      <c r="Q482" s="462"/>
      <c r="R482" s="462"/>
      <c r="S482" s="462"/>
      <c r="T482" s="463"/>
    </row>
    <row r="483" spans="1:41" ht="52" customHeight="1">
      <c r="A483" s="1158"/>
      <c r="B483" s="1163"/>
      <c r="C483" s="1144" t="s">
        <v>205</v>
      </c>
      <c r="D483" s="1145"/>
      <c r="E483" s="1145"/>
      <c r="F483" s="1146"/>
      <c r="G483" s="1140"/>
      <c r="H483" s="1141"/>
      <c r="I483" s="1142"/>
      <c r="J483" s="1143"/>
      <c r="K483" s="1140"/>
      <c r="L483" s="1141"/>
      <c r="M483" s="459"/>
      <c r="N483" s="460"/>
      <c r="O483" s="459"/>
      <c r="P483" s="461"/>
      <c r="Q483" s="462"/>
      <c r="R483" s="462"/>
      <c r="S483" s="462"/>
      <c r="T483" s="463"/>
    </row>
    <row r="484" spans="1:41" ht="52" customHeight="1">
      <c r="A484" s="1158"/>
      <c r="B484" s="1163"/>
      <c r="C484" s="1144" t="s">
        <v>206</v>
      </c>
      <c r="D484" s="1145"/>
      <c r="E484" s="1145"/>
      <c r="F484" s="1146"/>
      <c r="G484" s="1140"/>
      <c r="H484" s="1141"/>
      <c r="I484" s="1142"/>
      <c r="J484" s="1143"/>
      <c r="K484" s="1140"/>
      <c r="L484" s="1141"/>
      <c r="M484" s="459"/>
      <c r="N484" s="460"/>
      <c r="O484" s="459"/>
      <c r="P484" s="461"/>
      <c r="Q484" s="462"/>
      <c r="R484" s="462"/>
      <c r="S484" s="462"/>
      <c r="T484" s="463"/>
    </row>
    <row r="485" spans="1:41" ht="52" customHeight="1">
      <c r="A485" s="1158"/>
      <c r="B485" s="1163"/>
      <c r="C485" s="1144" t="s">
        <v>207</v>
      </c>
      <c r="D485" s="1145"/>
      <c r="E485" s="1145"/>
      <c r="F485" s="1146"/>
      <c r="G485" s="1140"/>
      <c r="H485" s="1141"/>
      <c r="I485" s="1142"/>
      <c r="J485" s="1143"/>
      <c r="K485" s="1140"/>
      <c r="L485" s="1141"/>
      <c r="M485" s="459"/>
      <c r="N485" s="460"/>
      <c r="O485" s="459"/>
      <c r="P485" s="461"/>
      <c r="Q485" s="462"/>
      <c r="R485" s="462"/>
      <c r="S485" s="462"/>
      <c r="T485" s="463"/>
    </row>
    <row r="486" spans="1:41" ht="52" customHeight="1">
      <c r="A486" s="1158"/>
      <c r="B486" s="1163"/>
      <c r="C486" s="1144" t="s">
        <v>208</v>
      </c>
      <c r="D486" s="1145"/>
      <c r="E486" s="1145"/>
      <c r="F486" s="1146"/>
      <c r="G486" s="1140"/>
      <c r="H486" s="1141"/>
      <c r="I486" s="1142"/>
      <c r="J486" s="1143"/>
      <c r="K486" s="1140"/>
      <c r="L486" s="1141"/>
      <c r="M486" s="459"/>
      <c r="N486" s="460"/>
      <c r="O486" s="459"/>
      <c r="P486" s="461"/>
      <c r="Q486" s="462"/>
      <c r="R486" s="462"/>
      <c r="S486" s="462"/>
      <c r="T486" s="463"/>
    </row>
    <row r="487" spans="1:41" ht="52" customHeight="1">
      <c r="A487" s="1158"/>
      <c r="B487" s="1163"/>
      <c r="C487" s="1144" t="s">
        <v>209</v>
      </c>
      <c r="D487" s="1145"/>
      <c r="E487" s="1145"/>
      <c r="F487" s="1146"/>
      <c r="G487" s="1140"/>
      <c r="H487" s="1141"/>
      <c r="I487" s="1142"/>
      <c r="J487" s="1143"/>
      <c r="K487" s="1140"/>
      <c r="L487" s="1141"/>
      <c r="M487" s="459"/>
      <c r="N487" s="460"/>
      <c r="O487" s="459"/>
      <c r="P487" s="461"/>
      <c r="Q487" s="462"/>
      <c r="R487" s="462"/>
      <c r="S487" s="462"/>
      <c r="T487" s="463"/>
    </row>
    <row r="488" spans="1:41" ht="52" customHeight="1">
      <c r="A488" s="1158"/>
      <c r="B488" s="1163"/>
      <c r="C488" s="1144" t="s">
        <v>210</v>
      </c>
      <c r="D488" s="1145"/>
      <c r="E488" s="1145"/>
      <c r="F488" s="1146"/>
      <c r="G488" s="1140"/>
      <c r="H488" s="1141"/>
      <c r="I488" s="1142"/>
      <c r="J488" s="1143"/>
      <c r="K488" s="1140"/>
      <c r="L488" s="1141"/>
      <c r="M488" s="459"/>
      <c r="N488" s="460"/>
      <c r="O488" s="459"/>
      <c r="P488" s="461"/>
      <c r="Q488" s="462"/>
      <c r="R488" s="462"/>
      <c r="S488" s="462"/>
      <c r="T488" s="463"/>
    </row>
    <row r="489" spans="1:41" ht="52" customHeight="1">
      <c r="A489" s="1158"/>
      <c r="B489" s="1163"/>
      <c r="C489" s="1144" t="s">
        <v>211</v>
      </c>
      <c r="D489" s="1145"/>
      <c r="E489" s="1145"/>
      <c r="F489" s="1146"/>
      <c r="G489" s="1140"/>
      <c r="H489" s="1141"/>
      <c r="I489" s="1142"/>
      <c r="J489" s="1143"/>
      <c r="K489" s="1140"/>
      <c r="L489" s="1141"/>
      <c r="M489" s="459"/>
      <c r="N489" s="460"/>
      <c r="O489" s="459"/>
      <c r="P489" s="461"/>
      <c r="Q489" s="462"/>
      <c r="R489" s="462"/>
      <c r="S489" s="462"/>
      <c r="T489" s="463"/>
    </row>
    <row r="490" spans="1:41" ht="52" customHeight="1">
      <c r="A490" s="1158"/>
      <c r="B490" s="1163"/>
      <c r="C490" s="1144" t="s">
        <v>212</v>
      </c>
      <c r="D490" s="1145"/>
      <c r="E490" s="1145"/>
      <c r="F490" s="1146"/>
      <c r="G490" s="1140"/>
      <c r="H490" s="1141"/>
      <c r="I490" s="1142"/>
      <c r="J490" s="1143"/>
      <c r="K490" s="1140"/>
      <c r="L490" s="1141"/>
      <c r="M490" s="459"/>
      <c r="N490" s="460"/>
      <c r="O490" s="459"/>
      <c r="P490" s="461"/>
      <c r="Q490" s="462"/>
      <c r="R490" s="462"/>
      <c r="S490" s="462"/>
      <c r="T490" s="463"/>
      <c r="U490" s="464"/>
      <c r="V490" s="464"/>
      <c r="W490" s="464"/>
      <c r="X490" s="464"/>
      <c r="Y490" s="464"/>
      <c r="Z490" s="464"/>
      <c r="AA490" s="464"/>
      <c r="AB490" s="464"/>
      <c r="AC490" s="464"/>
      <c r="AD490" s="464"/>
      <c r="AE490" s="464"/>
      <c r="AF490" s="464"/>
      <c r="AG490" s="464"/>
      <c r="AH490" s="464"/>
      <c r="AI490" s="464"/>
      <c r="AJ490" s="464"/>
      <c r="AK490" s="464"/>
      <c r="AL490" s="464"/>
      <c r="AM490" s="464"/>
      <c r="AN490" s="464"/>
      <c r="AO490" s="465"/>
    </row>
    <row r="491" spans="1:41" ht="52" customHeight="1">
      <c r="A491" s="1158"/>
      <c r="B491" s="1163"/>
      <c r="C491" s="1144" t="s">
        <v>213</v>
      </c>
      <c r="D491" s="1145"/>
      <c r="E491" s="1145"/>
      <c r="F491" s="1146"/>
      <c r="G491" s="1140"/>
      <c r="H491" s="1141"/>
      <c r="I491" s="1142"/>
      <c r="J491" s="1143"/>
      <c r="K491" s="1140"/>
      <c r="L491" s="1141"/>
      <c r="M491" s="459"/>
      <c r="N491" s="460"/>
      <c r="O491" s="459"/>
      <c r="P491" s="461"/>
      <c r="Q491" s="462"/>
      <c r="R491" s="462"/>
      <c r="S491" s="462"/>
      <c r="T491" s="463"/>
    </row>
    <row r="492" spans="1:41" ht="52" customHeight="1">
      <c r="A492" s="1158"/>
      <c r="B492" s="1163"/>
      <c r="C492" s="1144" t="s">
        <v>214</v>
      </c>
      <c r="D492" s="1145"/>
      <c r="E492" s="1145"/>
      <c r="F492" s="1146"/>
      <c r="G492" s="1140"/>
      <c r="H492" s="1141"/>
      <c r="I492" s="1142"/>
      <c r="J492" s="1143"/>
      <c r="K492" s="1140"/>
      <c r="L492" s="1141"/>
      <c r="M492" s="459"/>
      <c r="N492" s="460"/>
      <c r="O492" s="459"/>
      <c r="P492" s="461"/>
      <c r="Q492" s="462"/>
      <c r="R492" s="462"/>
      <c r="S492" s="462"/>
      <c r="T492" s="463"/>
    </row>
    <row r="493" spans="1:41" ht="52" customHeight="1">
      <c r="A493" s="1158"/>
      <c r="B493" s="1163"/>
      <c r="C493" s="1144" t="s">
        <v>215</v>
      </c>
      <c r="D493" s="1145"/>
      <c r="E493" s="1145"/>
      <c r="F493" s="1146"/>
      <c r="G493" s="1140"/>
      <c r="H493" s="1141"/>
      <c r="I493" s="1142"/>
      <c r="J493" s="1143"/>
      <c r="K493" s="1140"/>
      <c r="L493" s="1141"/>
      <c r="M493" s="459"/>
      <c r="N493" s="460"/>
      <c r="O493" s="459"/>
      <c r="P493" s="461"/>
      <c r="Q493" s="462"/>
      <c r="R493" s="462"/>
      <c r="S493" s="462"/>
      <c r="T493" s="463"/>
    </row>
    <row r="494" spans="1:41" ht="52" customHeight="1">
      <c r="A494" s="1158"/>
      <c r="B494" s="1163"/>
      <c r="C494" s="1144" t="s">
        <v>216</v>
      </c>
      <c r="D494" s="1145"/>
      <c r="E494" s="1145"/>
      <c r="F494" s="1146"/>
      <c r="G494" s="1140"/>
      <c r="H494" s="1141"/>
      <c r="I494" s="1142"/>
      <c r="J494" s="1143"/>
      <c r="K494" s="1140"/>
      <c r="L494" s="1141"/>
      <c r="M494" s="459"/>
      <c r="N494" s="460"/>
      <c r="O494" s="459"/>
      <c r="P494" s="461"/>
      <c r="Q494" s="462"/>
      <c r="R494" s="462"/>
      <c r="S494" s="462"/>
      <c r="T494" s="463"/>
    </row>
    <row r="495" spans="1:41" ht="52" customHeight="1">
      <c r="A495" s="1158"/>
      <c r="B495" s="1167"/>
      <c r="C495" s="1144" t="s">
        <v>217</v>
      </c>
      <c r="D495" s="1145"/>
      <c r="E495" s="1145"/>
      <c r="F495" s="1146"/>
      <c r="G495" s="1140"/>
      <c r="H495" s="1141"/>
      <c r="I495" s="1142"/>
      <c r="J495" s="1143"/>
      <c r="K495" s="1140"/>
      <c r="L495" s="1141"/>
      <c r="M495" s="459"/>
      <c r="N495" s="460"/>
      <c r="O495" s="459"/>
      <c r="P495" s="461"/>
      <c r="Q495" s="462"/>
      <c r="R495" s="462"/>
      <c r="S495" s="462"/>
      <c r="T495" s="463"/>
    </row>
    <row r="496" spans="1:41" ht="52" customHeight="1">
      <c r="A496" s="1383" t="s">
        <v>678</v>
      </c>
      <c r="B496" s="1384"/>
      <c r="C496" s="1384"/>
      <c r="D496" s="1384"/>
      <c r="E496" s="1384"/>
      <c r="F496" s="1384"/>
      <c r="G496" s="1384"/>
      <c r="H496" s="1384"/>
      <c r="I496" s="1384"/>
      <c r="J496" s="1384"/>
      <c r="K496" s="1384"/>
      <c r="L496" s="1384"/>
      <c r="M496" s="1384"/>
      <c r="N496" s="1384"/>
      <c r="O496" s="1384"/>
      <c r="P496" s="1384"/>
      <c r="Q496" s="1384"/>
      <c r="R496" s="1384"/>
      <c r="S496" s="1384"/>
      <c r="T496" s="1385"/>
    </row>
    <row r="497" spans="1:20" ht="52" customHeight="1">
      <c r="A497" s="344"/>
      <c r="B497" s="1386" t="s">
        <v>15</v>
      </c>
      <c r="C497" s="1387"/>
      <c r="D497" s="1387"/>
      <c r="E497" s="1387"/>
      <c r="F497" s="1388"/>
      <c r="G497" s="345"/>
      <c r="H497" s="345"/>
      <c r="I497" s="345"/>
      <c r="J497" s="345"/>
      <c r="K497" s="345"/>
      <c r="L497" s="345"/>
      <c r="M497" s="345"/>
      <c r="N497" s="345"/>
      <c r="O497" s="466"/>
      <c r="P497" s="466"/>
      <c r="Q497" s="466"/>
      <c r="R497" s="466"/>
      <c r="S497" s="466"/>
      <c r="T497" s="467"/>
    </row>
    <row r="498" spans="1:20" ht="52" customHeight="1">
      <c r="A498" s="1389"/>
      <c r="B498" s="1390" t="s">
        <v>197</v>
      </c>
      <c r="C498" s="1391"/>
      <c r="D498" s="1391"/>
      <c r="E498" s="1391"/>
      <c r="F498" s="1392"/>
      <c r="G498" s="263" t="s">
        <v>234</v>
      </c>
      <c r="H498" s="468"/>
      <c r="I498" s="1390" t="s">
        <v>235</v>
      </c>
      <c r="J498" s="1392"/>
      <c r="K498" s="1390" t="s">
        <v>247</v>
      </c>
      <c r="L498" s="1392"/>
      <c r="M498" s="1390" t="s">
        <v>248</v>
      </c>
      <c r="N498" s="1391"/>
      <c r="O498" s="232"/>
      <c r="P498" s="232"/>
      <c r="Q498" s="232"/>
      <c r="R498" s="232"/>
      <c r="S498" s="232"/>
      <c r="T498" s="232"/>
    </row>
    <row r="499" spans="1:20" ht="52" customHeight="1">
      <c r="A499" s="1158"/>
      <c r="B499" s="1166" t="s">
        <v>201</v>
      </c>
      <c r="C499" s="1144" t="s">
        <v>68</v>
      </c>
      <c r="D499" s="1145"/>
      <c r="E499" s="1145"/>
      <c r="F499" s="1146"/>
      <c r="G499" s="1140"/>
      <c r="H499" s="1141"/>
      <c r="I499" s="1140" t="str">
        <f>IF($G$422="Yes",IF($G$497=$D$432,C433,""),"")</f>
        <v/>
      </c>
      <c r="J499" s="1141"/>
      <c r="K499" s="1372"/>
      <c r="L499" s="1373"/>
      <c r="M499" s="1374"/>
      <c r="N499" s="1375"/>
      <c r="O499" s="232"/>
      <c r="P499" s="232"/>
      <c r="Q499" s="232"/>
      <c r="R499" s="232"/>
      <c r="S499" s="232"/>
      <c r="T499" s="232"/>
    </row>
    <row r="500" spans="1:20" ht="52" customHeight="1">
      <c r="A500" s="1158"/>
      <c r="B500" s="1163"/>
      <c r="C500" s="1144" t="s">
        <v>202</v>
      </c>
      <c r="D500" s="1145"/>
      <c r="E500" s="1145"/>
      <c r="F500" s="1146"/>
      <c r="G500" s="1140"/>
      <c r="H500" s="1141"/>
      <c r="I500" s="1140" t="str">
        <f>IF($G$422="Yes",IF($G$497=$D$432,C434,""),"")</f>
        <v/>
      </c>
      <c r="J500" s="1141"/>
      <c r="K500" s="1372"/>
      <c r="L500" s="1373"/>
      <c r="M500" s="1374"/>
      <c r="N500" s="1375"/>
      <c r="O500" s="232"/>
      <c r="P500" s="232"/>
      <c r="Q500" s="232"/>
      <c r="R500" s="232"/>
      <c r="S500" s="232"/>
      <c r="T500" s="232"/>
    </row>
    <row r="501" spans="1:20" ht="52" customHeight="1">
      <c r="A501" s="1158"/>
      <c r="B501" s="1164"/>
      <c r="C501" s="1144" t="s">
        <v>203</v>
      </c>
      <c r="D501" s="1145"/>
      <c r="E501" s="1145"/>
      <c r="F501" s="1146"/>
      <c r="G501" s="1140"/>
      <c r="H501" s="1141"/>
      <c r="I501" s="1140" t="str">
        <f>IF($G$422="Yes",IF($G$497=$D$432,C435,""),"")</f>
        <v/>
      </c>
      <c r="J501" s="1141"/>
      <c r="K501" s="1372"/>
      <c r="L501" s="1373"/>
      <c r="M501" s="1374"/>
      <c r="N501" s="1375"/>
      <c r="O501" s="232"/>
      <c r="P501" s="232"/>
      <c r="Q501" s="232"/>
      <c r="R501" s="232"/>
      <c r="S501" s="232"/>
      <c r="T501" s="232"/>
    </row>
    <row r="502" spans="1:20" ht="52" customHeight="1">
      <c r="A502" s="1158"/>
      <c r="B502" s="1166" t="s">
        <v>69</v>
      </c>
      <c r="C502" s="1144" t="s">
        <v>204</v>
      </c>
      <c r="D502" s="1145"/>
      <c r="E502" s="1145"/>
      <c r="F502" s="1146"/>
      <c r="G502" s="1140"/>
      <c r="H502" s="1141"/>
      <c r="I502" s="1140" t="str">
        <f t="shared" ref="I502:I510" si="5">IF($G$422="Yes",IF($G$497=$D$436,C459,""),"")</f>
        <v/>
      </c>
      <c r="J502" s="1141"/>
      <c r="K502" s="1372"/>
      <c r="L502" s="1373"/>
      <c r="M502" s="1374"/>
      <c r="N502" s="1375"/>
      <c r="O502" s="232"/>
      <c r="P502" s="232"/>
      <c r="Q502" s="232"/>
      <c r="R502" s="232"/>
      <c r="S502" s="232"/>
      <c r="T502" s="232"/>
    </row>
    <row r="503" spans="1:20" ht="52" customHeight="1">
      <c r="A503" s="1158"/>
      <c r="B503" s="1163"/>
      <c r="C503" s="1144" t="s">
        <v>205</v>
      </c>
      <c r="D503" s="1145"/>
      <c r="E503" s="1145"/>
      <c r="F503" s="1146"/>
      <c r="G503" s="1140"/>
      <c r="H503" s="1141"/>
      <c r="I503" s="1140" t="str">
        <f t="shared" si="5"/>
        <v/>
      </c>
      <c r="J503" s="1141"/>
      <c r="K503" s="1372"/>
      <c r="L503" s="1373"/>
      <c r="M503" s="1374"/>
      <c r="N503" s="1375"/>
      <c r="O503" s="232"/>
      <c r="P503" s="232"/>
      <c r="Q503" s="232"/>
      <c r="R503" s="232"/>
      <c r="S503" s="232"/>
      <c r="T503" s="232"/>
    </row>
    <row r="504" spans="1:20" ht="52" customHeight="1">
      <c r="A504" s="1158"/>
      <c r="B504" s="1163"/>
      <c r="C504" s="1144" t="s">
        <v>206</v>
      </c>
      <c r="D504" s="1145"/>
      <c r="E504" s="1145"/>
      <c r="F504" s="1146"/>
      <c r="G504" s="1140"/>
      <c r="H504" s="1141"/>
      <c r="I504" s="1140" t="str">
        <f t="shared" si="5"/>
        <v/>
      </c>
      <c r="J504" s="1141"/>
      <c r="K504" s="1372"/>
      <c r="L504" s="1373"/>
      <c r="M504" s="1374"/>
      <c r="N504" s="1375"/>
      <c r="O504" s="232"/>
      <c r="P504" s="232"/>
      <c r="Q504" s="232"/>
      <c r="R504" s="232"/>
      <c r="S504" s="232"/>
      <c r="T504" s="232"/>
    </row>
    <row r="505" spans="1:20" ht="52" customHeight="1">
      <c r="A505" s="1158"/>
      <c r="B505" s="1163"/>
      <c r="C505" s="1144" t="s">
        <v>207</v>
      </c>
      <c r="D505" s="1145"/>
      <c r="E505" s="1145"/>
      <c r="F505" s="1146"/>
      <c r="G505" s="1140"/>
      <c r="H505" s="1141"/>
      <c r="I505" s="1140" t="str">
        <f t="shared" si="5"/>
        <v/>
      </c>
      <c r="J505" s="1141"/>
      <c r="K505" s="1372"/>
      <c r="L505" s="1373"/>
      <c r="M505" s="1374"/>
      <c r="N505" s="1375"/>
      <c r="O505" s="232"/>
      <c r="P505" s="232"/>
      <c r="Q505" s="232"/>
      <c r="R505" s="232"/>
      <c r="S505" s="232"/>
      <c r="T505" s="232"/>
    </row>
    <row r="506" spans="1:20" ht="52" customHeight="1">
      <c r="A506" s="1158"/>
      <c r="B506" s="1163"/>
      <c r="C506" s="1144" t="s">
        <v>208</v>
      </c>
      <c r="D506" s="1145"/>
      <c r="E506" s="1145"/>
      <c r="F506" s="1146"/>
      <c r="G506" s="1140"/>
      <c r="H506" s="1141"/>
      <c r="I506" s="1140" t="str">
        <f t="shared" si="5"/>
        <v/>
      </c>
      <c r="J506" s="1141"/>
      <c r="K506" s="1372"/>
      <c r="L506" s="1373"/>
      <c r="M506" s="1374"/>
      <c r="N506" s="1375"/>
      <c r="O506" s="232"/>
      <c r="P506" s="232"/>
      <c r="Q506" s="232"/>
      <c r="R506" s="232"/>
      <c r="S506" s="232"/>
      <c r="T506" s="232"/>
    </row>
    <row r="507" spans="1:20" ht="52" customHeight="1">
      <c r="A507" s="1158"/>
      <c r="B507" s="1163"/>
      <c r="C507" s="1144" t="s">
        <v>209</v>
      </c>
      <c r="D507" s="1145"/>
      <c r="E507" s="1145"/>
      <c r="F507" s="1146"/>
      <c r="G507" s="1140"/>
      <c r="H507" s="1141"/>
      <c r="I507" s="1140" t="str">
        <f t="shared" si="5"/>
        <v/>
      </c>
      <c r="J507" s="1141"/>
      <c r="K507" s="1372"/>
      <c r="L507" s="1373"/>
      <c r="M507" s="1374"/>
      <c r="N507" s="1375"/>
      <c r="O507" s="232"/>
      <c r="P507" s="232"/>
      <c r="Q507" s="232"/>
      <c r="R507" s="232"/>
      <c r="S507" s="232"/>
      <c r="T507" s="232"/>
    </row>
    <row r="508" spans="1:20" ht="52" customHeight="1">
      <c r="A508" s="1158"/>
      <c r="B508" s="1163"/>
      <c r="C508" s="1144" t="s">
        <v>210</v>
      </c>
      <c r="D508" s="1145"/>
      <c r="E508" s="1145"/>
      <c r="F508" s="1146"/>
      <c r="G508" s="1140"/>
      <c r="H508" s="1141"/>
      <c r="I508" s="1140" t="str">
        <f t="shared" si="5"/>
        <v/>
      </c>
      <c r="J508" s="1141"/>
      <c r="K508" s="1372"/>
      <c r="L508" s="1373"/>
      <c r="M508" s="1374"/>
      <c r="N508" s="1375"/>
      <c r="O508" s="232"/>
      <c r="P508" s="232"/>
      <c r="Q508" s="232"/>
      <c r="R508" s="232"/>
      <c r="S508" s="232"/>
      <c r="T508" s="232"/>
    </row>
    <row r="509" spans="1:20" ht="52" customHeight="1">
      <c r="A509" s="1158"/>
      <c r="B509" s="1163"/>
      <c r="C509" s="1144" t="s">
        <v>211</v>
      </c>
      <c r="D509" s="1145"/>
      <c r="E509" s="1145"/>
      <c r="F509" s="1146"/>
      <c r="G509" s="1140"/>
      <c r="H509" s="1141"/>
      <c r="I509" s="1140" t="str">
        <f t="shared" si="5"/>
        <v/>
      </c>
      <c r="J509" s="1141"/>
      <c r="K509" s="1372"/>
      <c r="L509" s="1373"/>
      <c r="M509" s="1374"/>
      <c r="N509" s="1375"/>
      <c r="O509" s="232"/>
      <c r="P509" s="232"/>
      <c r="Q509" s="232"/>
      <c r="R509" s="232"/>
      <c r="S509" s="232"/>
      <c r="T509" s="232"/>
    </row>
    <row r="510" spans="1:20" ht="52" customHeight="1">
      <c r="A510" s="1158"/>
      <c r="B510" s="1163"/>
      <c r="C510" s="1144" t="s">
        <v>212</v>
      </c>
      <c r="D510" s="1145"/>
      <c r="E510" s="1145"/>
      <c r="F510" s="1146"/>
      <c r="G510" s="1140"/>
      <c r="H510" s="1141"/>
      <c r="I510" s="1140" t="str">
        <f t="shared" si="5"/>
        <v/>
      </c>
      <c r="J510" s="1141"/>
      <c r="K510" s="1372"/>
      <c r="L510" s="1373"/>
      <c r="M510" s="1374"/>
      <c r="N510" s="1375"/>
      <c r="O510" s="232"/>
      <c r="P510" s="232"/>
      <c r="Q510" s="232"/>
      <c r="R510" s="232"/>
      <c r="S510" s="232"/>
      <c r="T510" s="232"/>
    </row>
    <row r="511" spans="1:20" ht="52" customHeight="1">
      <c r="A511" s="1158"/>
      <c r="B511" s="1163"/>
      <c r="C511" s="1144" t="s">
        <v>213</v>
      </c>
      <c r="D511" s="1145"/>
      <c r="E511" s="1145"/>
      <c r="F511" s="1146"/>
      <c r="G511" s="1140"/>
      <c r="H511" s="1141"/>
      <c r="I511" s="1142" t="str">
        <f>IF(ghg_y3&lt;&gt;"",G406+#REF!,"")</f>
        <v/>
      </c>
      <c r="J511" s="1143"/>
      <c r="K511" s="1140"/>
      <c r="L511" s="1141"/>
      <c r="M511" s="1140" t="str">
        <f>IF($G$422="Yes",IF($G$497=$D$436,G468,""),"")</f>
        <v/>
      </c>
      <c r="N511" s="1141"/>
      <c r="O511" s="232" t="str">
        <f>IF($G$422="Yes",IF($G$497=$D$436,I468,""),"")</f>
        <v/>
      </c>
      <c r="P511" s="232"/>
      <c r="Q511" s="232"/>
      <c r="R511" s="232"/>
      <c r="S511" s="232"/>
      <c r="T511" s="232"/>
    </row>
    <row r="512" spans="1:20" ht="52" customHeight="1">
      <c r="A512" s="1158"/>
      <c r="B512" s="1163"/>
      <c r="C512" s="1144" t="s">
        <v>214</v>
      </c>
      <c r="D512" s="1145"/>
      <c r="E512" s="1145"/>
      <c r="F512" s="1146"/>
      <c r="G512" s="1140"/>
      <c r="H512" s="1141"/>
      <c r="I512" s="1142" t="str">
        <f>IF(ghg_y3&lt;&gt;"",G407+#REF!,"")</f>
        <v/>
      </c>
      <c r="J512" s="1143"/>
      <c r="K512" s="1140"/>
      <c r="L512" s="1141"/>
      <c r="M512" s="1140" t="str">
        <f>IF($G$422="Yes",IF($G$497=$D$436,G469,""),"")</f>
        <v/>
      </c>
      <c r="N512" s="1141"/>
      <c r="O512" s="232" t="str">
        <f>IF($G$422="Yes",IF($G$497=$D$436,I469,""),"")</f>
        <v/>
      </c>
      <c r="P512" s="232"/>
      <c r="Q512" s="232"/>
      <c r="R512" s="232"/>
      <c r="S512" s="232"/>
      <c r="T512" s="232"/>
    </row>
    <row r="513" spans="1:56" ht="52" customHeight="1">
      <c r="A513" s="1158"/>
      <c r="B513" s="1163"/>
      <c r="C513" s="1144" t="s">
        <v>215</v>
      </c>
      <c r="D513" s="1145"/>
      <c r="E513" s="1145"/>
      <c r="F513" s="1146"/>
      <c r="G513" s="1140"/>
      <c r="H513" s="1141"/>
      <c r="I513" s="1142" t="str">
        <f>IF(ghg_y3&lt;&gt;"",G408+#REF!,"")</f>
        <v/>
      </c>
      <c r="J513" s="1143"/>
      <c r="K513" s="1140"/>
      <c r="L513" s="1141"/>
      <c r="M513" s="1140" t="str">
        <f>IF($G$422="Yes",IF($G$497=$D$436,G470,""),"")</f>
        <v/>
      </c>
      <c r="N513" s="1141"/>
      <c r="O513" s="232" t="str">
        <f>IF($G$422="Yes",IF($G$497=$D$436,I470,""),"")</f>
        <v/>
      </c>
      <c r="P513" s="232"/>
      <c r="Q513" s="232"/>
      <c r="R513" s="232"/>
      <c r="S513" s="232"/>
      <c r="T513" s="232"/>
    </row>
    <row r="514" spans="1:56" ht="52" customHeight="1">
      <c r="A514" s="1158"/>
      <c r="B514" s="1163"/>
      <c r="C514" s="1144" t="s">
        <v>216</v>
      </c>
      <c r="D514" s="1145"/>
      <c r="E514" s="1145"/>
      <c r="F514" s="1146"/>
      <c r="G514" s="1140"/>
      <c r="H514" s="1141"/>
      <c r="I514" s="1142" t="str">
        <f>IF(ghg_y3&lt;&gt;"",G409+#REF!,"")</f>
        <v/>
      </c>
      <c r="J514" s="1143"/>
      <c r="K514" s="1140"/>
      <c r="L514" s="1141"/>
      <c r="M514" s="1140" t="str">
        <f>IF($G$422="Yes",IF($G$497=$D$436,G471,""),"")</f>
        <v/>
      </c>
      <c r="N514" s="1141"/>
      <c r="O514" s="232" t="str">
        <f>IF($G$422="Yes",IF($G$497=$D$436,I471,""),"")</f>
        <v/>
      </c>
      <c r="P514" s="232"/>
      <c r="Q514" s="232"/>
      <c r="R514" s="232"/>
      <c r="S514" s="232"/>
      <c r="T514" s="232"/>
    </row>
    <row r="515" spans="1:56" ht="52" customHeight="1">
      <c r="A515" s="1158"/>
      <c r="B515" s="1163"/>
      <c r="C515" s="1144" t="s">
        <v>217</v>
      </c>
      <c r="D515" s="1145"/>
      <c r="E515" s="1145"/>
      <c r="F515" s="1146"/>
      <c r="G515" s="1140"/>
      <c r="H515" s="1141"/>
      <c r="I515" s="1142" t="str">
        <f>IF(ghg_y3&lt;&gt;"",G410+#REF!,"")</f>
        <v/>
      </c>
      <c r="J515" s="1143"/>
      <c r="K515" s="1140"/>
      <c r="L515" s="1141"/>
      <c r="M515" s="1140" t="str">
        <f>IF($G$422="Yes",IF($G$497=$D$436,G472,""),"")</f>
        <v/>
      </c>
      <c r="N515" s="1141"/>
      <c r="O515" s="232" t="str">
        <f>IF($G$422="Yes",IF($G$497=$D$436,I472,""),"")</f>
        <v/>
      </c>
      <c r="P515" s="232"/>
      <c r="Q515" s="232"/>
      <c r="R515" s="232"/>
      <c r="S515" s="232"/>
      <c r="T515" s="232"/>
    </row>
    <row r="516" spans="1:56" ht="52" customHeight="1">
      <c r="A516" s="234"/>
      <c r="B516" s="233"/>
      <c r="C516" s="469"/>
      <c r="D516" s="469"/>
      <c r="E516" s="469"/>
      <c r="F516" s="469"/>
      <c r="G516" s="469"/>
      <c r="H516" s="234"/>
      <c r="I516" s="233"/>
      <c r="J516" s="233"/>
      <c r="K516" s="233"/>
      <c r="L516" s="233"/>
      <c r="M516" s="233"/>
      <c r="N516" s="232"/>
      <c r="O516" s="232"/>
      <c r="P516" s="232"/>
      <c r="Q516" s="232"/>
      <c r="R516" s="232"/>
      <c r="S516" s="232"/>
      <c r="T516" s="232"/>
      <c r="AP516" s="470"/>
    </row>
    <row r="517" spans="1:56" ht="52" customHeight="1">
      <c r="A517" s="1139"/>
      <c r="B517" s="1139"/>
      <c r="C517" s="1382"/>
      <c r="D517" s="1382"/>
      <c r="E517" s="1382"/>
      <c r="F517" s="1382"/>
      <c r="G517" s="1382"/>
      <c r="H517" s="1165"/>
      <c r="I517" s="1165"/>
      <c r="J517" s="232"/>
      <c r="K517" s="232"/>
      <c r="L517" s="232"/>
      <c r="M517" s="232"/>
      <c r="N517" s="232"/>
      <c r="O517" s="232"/>
      <c r="P517" s="232"/>
      <c r="Q517" s="232"/>
      <c r="R517" s="232"/>
      <c r="S517" s="232"/>
      <c r="T517" s="232"/>
    </row>
    <row r="518" spans="1:56" ht="52" customHeight="1">
      <c r="A518" s="1139"/>
      <c r="B518" s="1139"/>
      <c r="C518" s="1138"/>
      <c r="D518" s="1138"/>
      <c r="E518" s="1138"/>
      <c r="F518" s="1138"/>
      <c r="G518" s="1138"/>
      <c r="H518" s="1165"/>
      <c r="I518" s="1165"/>
      <c r="J518" s="232"/>
      <c r="K518" s="232"/>
      <c r="L518" s="232"/>
      <c r="M518" s="232"/>
      <c r="N518" s="232"/>
      <c r="O518" s="232"/>
      <c r="P518" s="232"/>
      <c r="Q518" s="232"/>
      <c r="R518" s="232"/>
      <c r="S518" s="232"/>
      <c r="T518" s="232"/>
    </row>
    <row r="519" spans="1:56" ht="52" customHeight="1">
      <c r="A519" s="1139"/>
      <c r="B519" s="1139"/>
      <c r="C519" s="1138"/>
      <c r="D519" s="1138"/>
      <c r="E519" s="1138"/>
      <c r="F519" s="1138"/>
      <c r="G519" s="1138"/>
      <c r="H519" s="1165"/>
      <c r="I519" s="1165"/>
      <c r="J519" s="232"/>
      <c r="K519" s="232"/>
      <c r="L519" s="232"/>
      <c r="M519" s="232"/>
      <c r="N519" s="232"/>
      <c r="O519" s="232"/>
      <c r="P519" s="232"/>
      <c r="Q519" s="232"/>
      <c r="R519" s="232"/>
      <c r="S519" s="232"/>
      <c r="T519" s="232"/>
    </row>
    <row r="520" spans="1:56" ht="52" customHeight="1">
      <c r="A520" s="1139"/>
      <c r="B520" s="1139"/>
      <c r="C520" s="1138"/>
      <c r="D520" s="1138"/>
      <c r="E520" s="1138"/>
      <c r="F520" s="1138"/>
      <c r="G520" s="1138"/>
      <c r="H520" s="1165"/>
      <c r="I520" s="1165"/>
      <c r="J520" s="232"/>
      <c r="K520" s="232"/>
      <c r="L520" s="232"/>
      <c r="M520" s="232"/>
      <c r="N520" s="232"/>
      <c r="O520" s="232"/>
      <c r="P520" s="232"/>
      <c r="Q520" s="232"/>
      <c r="R520" s="232"/>
      <c r="S520" s="232"/>
      <c r="T520" s="232"/>
    </row>
    <row r="521" spans="1:56" ht="52" customHeight="1">
      <c r="A521" s="1139"/>
      <c r="B521" s="1139"/>
      <c r="C521" s="1138"/>
      <c r="D521" s="1138"/>
      <c r="E521" s="1138"/>
      <c r="F521" s="1138"/>
      <c r="G521" s="1138"/>
      <c r="H521" s="1165"/>
      <c r="I521" s="1165"/>
      <c r="J521" s="232"/>
      <c r="K521" s="232"/>
      <c r="L521" s="232"/>
      <c r="M521" s="232"/>
      <c r="N521" s="232"/>
      <c r="O521" s="232"/>
      <c r="P521" s="232"/>
      <c r="Q521" s="232"/>
      <c r="R521" s="232"/>
      <c r="S521" s="232"/>
      <c r="T521" s="232"/>
    </row>
    <row r="522" spans="1:56" ht="52" customHeight="1">
      <c r="A522" s="1139"/>
      <c r="B522" s="1139"/>
      <c r="C522" s="1138"/>
      <c r="D522" s="1138"/>
      <c r="E522" s="1138"/>
      <c r="F522" s="1138"/>
      <c r="G522" s="1138"/>
      <c r="H522" s="1165"/>
      <c r="I522" s="1165"/>
      <c r="J522" s="232"/>
      <c r="K522" s="232"/>
      <c r="L522" s="232"/>
      <c r="M522" s="232"/>
      <c r="N522" s="232"/>
      <c r="O522" s="232"/>
      <c r="P522" s="232"/>
      <c r="Q522" s="232"/>
      <c r="R522" s="232"/>
      <c r="S522" s="232"/>
      <c r="T522" s="232"/>
    </row>
    <row r="523" spans="1:56" ht="52" customHeight="1">
      <c r="A523" s="1139"/>
      <c r="B523" s="1139"/>
      <c r="C523" s="1138"/>
      <c r="D523" s="1138"/>
      <c r="E523" s="1138"/>
      <c r="F523" s="1138"/>
      <c r="G523" s="1138"/>
      <c r="H523" s="1165"/>
      <c r="I523" s="1165"/>
      <c r="J523" s="232"/>
      <c r="K523" s="232"/>
      <c r="L523" s="232"/>
      <c r="M523" s="232"/>
      <c r="N523" s="232"/>
      <c r="O523" s="232"/>
      <c r="P523" s="232"/>
      <c r="Q523" s="232"/>
      <c r="R523" s="232"/>
      <c r="S523" s="232"/>
      <c r="T523" s="232"/>
      <c r="AQ523" s="471"/>
      <c r="AR523" s="471"/>
      <c r="AS523" s="471"/>
      <c r="AT523" s="471"/>
      <c r="AU523" s="471"/>
      <c r="AV523" s="471"/>
      <c r="AW523" s="471"/>
      <c r="AX523" s="471"/>
      <c r="AY523" s="471"/>
      <c r="AZ523" s="471"/>
      <c r="BA523" s="471"/>
      <c r="BB523" s="471"/>
      <c r="BC523" s="471"/>
      <c r="BD523" s="471"/>
    </row>
    <row r="524" spans="1:56" s="429" customFormat="1" ht="52" customHeight="1">
      <c r="AN524" s="472"/>
      <c r="AP524" s="430"/>
    </row>
    <row r="525" spans="1:56" s="429" customFormat="1" ht="52" customHeight="1">
      <c r="AN525" s="472"/>
      <c r="AP525" s="430"/>
    </row>
    <row r="526" spans="1:56" s="429" customFormat="1" ht="52" customHeight="1">
      <c r="AN526" s="472"/>
      <c r="AP526" s="430"/>
    </row>
    <row r="527" spans="1:56" s="429" customFormat="1" ht="52" customHeight="1">
      <c r="AN527" s="472"/>
      <c r="AP527" s="430"/>
    </row>
    <row r="528" spans="1:56" s="429" customFormat="1" ht="52" customHeight="1">
      <c r="AN528" s="472"/>
      <c r="AP528" s="430"/>
    </row>
    <row r="529" spans="40:42" s="429" customFormat="1" ht="52" customHeight="1">
      <c r="AN529" s="472"/>
      <c r="AP529" s="430"/>
    </row>
    <row r="530" spans="40:42" s="429" customFormat="1" ht="52" customHeight="1">
      <c r="AN530" s="472"/>
      <c r="AP530" s="430"/>
    </row>
  </sheetData>
  <sheetProtection algorithmName="SHA-512" hashValue="okoeRJ0KIC/OQCN4MN3pzu6Mcnz7oVHPSPlSb/1hRU801hvt+J2MwLNG7cTrdHnlsYxYd9xaHXrfPEvsPGXeCA==" saltValue="y2MA3kn645fqI5aXOl1VxA==" spinCount="100000" sheet="1" formatRows="0"/>
  <mergeCells count="4118">
    <mergeCell ref="A191:T191"/>
    <mergeCell ref="B80:F80"/>
    <mergeCell ref="G80:L80"/>
    <mergeCell ref="B81:F81"/>
    <mergeCell ref="G81:L81"/>
    <mergeCell ref="B82:F82"/>
    <mergeCell ref="G82:L82"/>
    <mergeCell ref="XEG66:XEZ66"/>
    <mergeCell ref="XFA66:XFD66"/>
    <mergeCell ref="WRE66:WRX66"/>
    <mergeCell ref="WRY66:WSR66"/>
    <mergeCell ref="WSS66:WTL66"/>
    <mergeCell ref="WTM66:WUF66"/>
    <mergeCell ref="WUG66:WUZ66"/>
    <mergeCell ref="WVA66:WVT66"/>
    <mergeCell ref="WVU66:WWN66"/>
    <mergeCell ref="WWO66:WXH66"/>
    <mergeCell ref="WXI66:WYB66"/>
    <mergeCell ref="WYC66:WYV66"/>
    <mergeCell ref="WYW66:WZP66"/>
    <mergeCell ref="WZQ66:XAJ66"/>
    <mergeCell ref="XAK66:XBD66"/>
    <mergeCell ref="XBE66:XBX66"/>
    <mergeCell ref="XBY66:XCR66"/>
    <mergeCell ref="XCS66:XDL66"/>
    <mergeCell ref="XDM66:XEF66"/>
    <mergeCell ref="WEC66:WEV66"/>
    <mergeCell ref="WEW66:WFP66"/>
    <mergeCell ref="WFQ66:WGJ66"/>
    <mergeCell ref="WGK66:WHD66"/>
    <mergeCell ref="WHE66:WHX66"/>
    <mergeCell ref="WHY66:WIR66"/>
    <mergeCell ref="WIS66:WJL66"/>
    <mergeCell ref="WJM66:WKF66"/>
    <mergeCell ref="WKG66:WKZ66"/>
    <mergeCell ref="WLA66:WLT66"/>
    <mergeCell ref="WLU66:WMN66"/>
    <mergeCell ref="WMO66:WNH66"/>
    <mergeCell ref="WNI66:WOB66"/>
    <mergeCell ref="WOC66:WOV66"/>
    <mergeCell ref="WOW66:WPP66"/>
    <mergeCell ref="WPQ66:WQJ66"/>
    <mergeCell ref="WQK66:WRD66"/>
    <mergeCell ref="VRA66:VRT66"/>
    <mergeCell ref="VRU66:VSN66"/>
    <mergeCell ref="VSO66:VTH66"/>
    <mergeCell ref="VTI66:VUB66"/>
    <mergeCell ref="VUC66:VUV66"/>
    <mergeCell ref="VUW66:VVP66"/>
    <mergeCell ref="VVQ66:VWJ66"/>
    <mergeCell ref="VWK66:VXD66"/>
    <mergeCell ref="VXE66:VXX66"/>
    <mergeCell ref="VXY66:VYR66"/>
    <mergeCell ref="VYS66:VZL66"/>
    <mergeCell ref="VZM66:WAF66"/>
    <mergeCell ref="WAG66:WAZ66"/>
    <mergeCell ref="WBA66:WBT66"/>
    <mergeCell ref="WBU66:WCN66"/>
    <mergeCell ref="WCO66:WDH66"/>
    <mergeCell ref="WDI66:WEB66"/>
    <mergeCell ref="VDY66:VER66"/>
    <mergeCell ref="VES66:VFL66"/>
    <mergeCell ref="VFM66:VGF66"/>
    <mergeCell ref="VGG66:VGZ66"/>
    <mergeCell ref="VHA66:VHT66"/>
    <mergeCell ref="VHU66:VIN66"/>
    <mergeCell ref="VIO66:VJH66"/>
    <mergeCell ref="VJI66:VKB66"/>
    <mergeCell ref="VKC66:VKV66"/>
    <mergeCell ref="VKW66:VLP66"/>
    <mergeCell ref="VLQ66:VMJ66"/>
    <mergeCell ref="VMK66:VND66"/>
    <mergeCell ref="VNE66:VNX66"/>
    <mergeCell ref="VNY66:VOR66"/>
    <mergeCell ref="VOS66:VPL66"/>
    <mergeCell ref="VPM66:VQF66"/>
    <mergeCell ref="VQG66:VQZ66"/>
    <mergeCell ref="UQW66:URP66"/>
    <mergeCell ref="URQ66:USJ66"/>
    <mergeCell ref="USK66:UTD66"/>
    <mergeCell ref="UTE66:UTX66"/>
    <mergeCell ref="UTY66:UUR66"/>
    <mergeCell ref="UUS66:UVL66"/>
    <mergeCell ref="UVM66:UWF66"/>
    <mergeCell ref="UWG66:UWZ66"/>
    <mergeCell ref="UXA66:UXT66"/>
    <mergeCell ref="UXU66:UYN66"/>
    <mergeCell ref="UYO66:UZH66"/>
    <mergeCell ref="UZI66:VAB66"/>
    <mergeCell ref="VAC66:VAV66"/>
    <mergeCell ref="VAW66:VBP66"/>
    <mergeCell ref="VBQ66:VCJ66"/>
    <mergeCell ref="VCK66:VDD66"/>
    <mergeCell ref="VDE66:VDX66"/>
    <mergeCell ref="UDU66:UEN66"/>
    <mergeCell ref="UEO66:UFH66"/>
    <mergeCell ref="UFI66:UGB66"/>
    <mergeCell ref="UGC66:UGV66"/>
    <mergeCell ref="UGW66:UHP66"/>
    <mergeCell ref="UHQ66:UIJ66"/>
    <mergeCell ref="UIK66:UJD66"/>
    <mergeCell ref="UJE66:UJX66"/>
    <mergeCell ref="UJY66:UKR66"/>
    <mergeCell ref="UKS66:ULL66"/>
    <mergeCell ref="ULM66:UMF66"/>
    <mergeCell ref="UMG66:UMZ66"/>
    <mergeCell ref="UNA66:UNT66"/>
    <mergeCell ref="UNU66:UON66"/>
    <mergeCell ref="UOO66:UPH66"/>
    <mergeCell ref="UPI66:UQB66"/>
    <mergeCell ref="UQC66:UQV66"/>
    <mergeCell ref="TQS66:TRL66"/>
    <mergeCell ref="TRM66:TSF66"/>
    <mergeCell ref="TSG66:TSZ66"/>
    <mergeCell ref="TTA66:TTT66"/>
    <mergeCell ref="TTU66:TUN66"/>
    <mergeCell ref="TUO66:TVH66"/>
    <mergeCell ref="TVI66:TWB66"/>
    <mergeCell ref="TWC66:TWV66"/>
    <mergeCell ref="TWW66:TXP66"/>
    <mergeCell ref="TXQ66:TYJ66"/>
    <mergeCell ref="TYK66:TZD66"/>
    <mergeCell ref="TZE66:TZX66"/>
    <mergeCell ref="TZY66:UAR66"/>
    <mergeCell ref="UAS66:UBL66"/>
    <mergeCell ref="UBM66:UCF66"/>
    <mergeCell ref="UCG66:UCZ66"/>
    <mergeCell ref="UDA66:UDT66"/>
    <mergeCell ref="TDQ66:TEJ66"/>
    <mergeCell ref="TEK66:TFD66"/>
    <mergeCell ref="TFE66:TFX66"/>
    <mergeCell ref="TFY66:TGR66"/>
    <mergeCell ref="TGS66:THL66"/>
    <mergeCell ref="THM66:TIF66"/>
    <mergeCell ref="TIG66:TIZ66"/>
    <mergeCell ref="TJA66:TJT66"/>
    <mergeCell ref="TJU66:TKN66"/>
    <mergeCell ref="TKO66:TLH66"/>
    <mergeCell ref="TLI66:TMB66"/>
    <mergeCell ref="TMC66:TMV66"/>
    <mergeCell ref="TMW66:TNP66"/>
    <mergeCell ref="TNQ66:TOJ66"/>
    <mergeCell ref="TOK66:TPD66"/>
    <mergeCell ref="TPE66:TPX66"/>
    <mergeCell ref="TPY66:TQR66"/>
    <mergeCell ref="SQO66:SRH66"/>
    <mergeCell ref="SRI66:SSB66"/>
    <mergeCell ref="SSC66:SSV66"/>
    <mergeCell ref="SSW66:STP66"/>
    <mergeCell ref="STQ66:SUJ66"/>
    <mergeCell ref="SUK66:SVD66"/>
    <mergeCell ref="SVE66:SVX66"/>
    <mergeCell ref="SVY66:SWR66"/>
    <mergeCell ref="SWS66:SXL66"/>
    <mergeCell ref="SXM66:SYF66"/>
    <mergeCell ref="SYG66:SYZ66"/>
    <mergeCell ref="SZA66:SZT66"/>
    <mergeCell ref="SZU66:TAN66"/>
    <mergeCell ref="TAO66:TBH66"/>
    <mergeCell ref="TBI66:TCB66"/>
    <mergeCell ref="TCC66:TCV66"/>
    <mergeCell ref="TCW66:TDP66"/>
    <mergeCell ref="SDM66:SEF66"/>
    <mergeCell ref="SEG66:SEZ66"/>
    <mergeCell ref="SFA66:SFT66"/>
    <mergeCell ref="SFU66:SGN66"/>
    <mergeCell ref="SGO66:SHH66"/>
    <mergeCell ref="SHI66:SIB66"/>
    <mergeCell ref="SIC66:SIV66"/>
    <mergeCell ref="SIW66:SJP66"/>
    <mergeCell ref="SJQ66:SKJ66"/>
    <mergeCell ref="SKK66:SLD66"/>
    <mergeCell ref="SLE66:SLX66"/>
    <mergeCell ref="SLY66:SMR66"/>
    <mergeCell ref="SMS66:SNL66"/>
    <mergeCell ref="SNM66:SOF66"/>
    <mergeCell ref="SOG66:SOZ66"/>
    <mergeCell ref="SPA66:SPT66"/>
    <mergeCell ref="SPU66:SQN66"/>
    <mergeCell ref="RQK66:RRD66"/>
    <mergeCell ref="RRE66:RRX66"/>
    <mergeCell ref="RRY66:RSR66"/>
    <mergeCell ref="RSS66:RTL66"/>
    <mergeCell ref="RTM66:RUF66"/>
    <mergeCell ref="RUG66:RUZ66"/>
    <mergeCell ref="RVA66:RVT66"/>
    <mergeCell ref="RVU66:RWN66"/>
    <mergeCell ref="RWO66:RXH66"/>
    <mergeCell ref="RXI66:RYB66"/>
    <mergeCell ref="RYC66:RYV66"/>
    <mergeCell ref="RYW66:RZP66"/>
    <mergeCell ref="RZQ66:SAJ66"/>
    <mergeCell ref="SAK66:SBD66"/>
    <mergeCell ref="SBE66:SBX66"/>
    <mergeCell ref="SBY66:SCR66"/>
    <mergeCell ref="SCS66:SDL66"/>
    <mergeCell ref="RDI66:REB66"/>
    <mergeCell ref="REC66:REV66"/>
    <mergeCell ref="REW66:RFP66"/>
    <mergeCell ref="RFQ66:RGJ66"/>
    <mergeCell ref="RGK66:RHD66"/>
    <mergeCell ref="RHE66:RHX66"/>
    <mergeCell ref="RHY66:RIR66"/>
    <mergeCell ref="RIS66:RJL66"/>
    <mergeCell ref="RJM66:RKF66"/>
    <mergeCell ref="RKG66:RKZ66"/>
    <mergeCell ref="RLA66:RLT66"/>
    <mergeCell ref="RLU66:RMN66"/>
    <mergeCell ref="RMO66:RNH66"/>
    <mergeCell ref="RNI66:ROB66"/>
    <mergeCell ref="ROC66:ROV66"/>
    <mergeCell ref="ROW66:RPP66"/>
    <mergeCell ref="RPQ66:RQJ66"/>
    <mergeCell ref="QQG66:QQZ66"/>
    <mergeCell ref="QRA66:QRT66"/>
    <mergeCell ref="QRU66:QSN66"/>
    <mergeCell ref="QSO66:QTH66"/>
    <mergeCell ref="QTI66:QUB66"/>
    <mergeCell ref="QUC66:QUV66"/>
    <mergeCell ref="QUW66:QVP66"/>
    <mergeCell ref="QVQ66:QWJ66"/>
    <mergeCell ref="QWK66:QXD66"/>
    <mergeCell ref="QXE66:QXX66"/>
    <mergeCell ref="QXY66:QYR66"/>
    <mergeCell ref="QYS66:QZL66"/>
    <mergeCell ref="QZM66:RAF66"/>
    <mergeCell ref="RAG66:RAZ66"/>
    <mergeCell ref="RBA66:RBT66"/>
    <mergeCell ref="RBU66:RCN66"/>
    <mergeCell ref="RCO66:RDH66"/>
    <mergeCell ref="QDE66:QDX66"/>
    <mergeCell ref="QDY66:QER66"/>
    <mergeCell ref="QES66:QFL66"/>
    <mergeCell ref="QFM66:QGF66"/>
    <mergeCell ref="QGG66:QGZ66"/>
    <mergeCell ref="QHA66:QHT66"/>
    <mergeCell ref="QHU66:QIN66"/>
    <mergeCell ref="QIO66:QJH66"/>
    <mergeCell ref="QJI66:QKB66"/>
    <mergeCell ref="QKC66:QKV66"/>
    <mergeCell ref="QKW66:QLP66"/>
    <mergeCell ref="QLQ66:QMJ66"/>
    <mergeCell ref="QMK66:QND66"/>
    <mergeCell ref="QNE66:QNX66"/>
    <mergeCell ref="QNY66:QOR66"/>
    <mergeCell ref="QOS66:QPL66"/>
    <mergeCell ref="QPM66:QQF66"/>
    <mergeCell ref="PQC66:PQV66"/>
    <mergeCell ref="PQW66:PRP66"/>
    <mergeCell ref="PRQ66:PSJ66"/>
    <mergeCell ref="PSK66:PTD66"/>
    <mergeCell ref="PTE66:PTX66"/>
    <mergeCell ref="PTY66:PUR66"/>
    <mergeCell ref="PUS66:PVL66"/>
    <mergeCell ref="PVM66:PWF66"/>
    <mergeCell ref="PWG66:PWZ66"/>
    <mergeCell ref="PXA66:PXT66"/>
    <mergeCell ref="PXU66:PYN66"/>
    <mergeCell ref="PYO66:PZH66"/>
    <mergeCell ref="PZI66:QAB66"/>
    <mergeCell ref="QAC66:QAV66"/>
    <mergeCell ref="QAW66:QBP66"/>
    <mergeCell ref="QBQ66:QCJ66"/>
    <mergeCell ref="QCK66:QDD66"/>
    <mergeCell ref="PDA66:PDT66"/>
    <mergeCell ref="PDU66:PEN66"/>
    <mergeCell ref="PEO66:PFH66"/>
    <mergeCell ref="PFI66:PGB66"/>
    <mergeCell ref="PGC66:PGV66"/>
    <mergeCell ref="PGW66:PHP66"/>
    <mergeCell ref="PHQ66:PIJ66"/>
    <mergeCell ref="PIK66:PJD66"/>
    <mergeCell ref="PJE66:PJX66"/>
    <mergeCell ref="PJY66:PKR66"/>
    <mergeCell ref="PKS66:PLL66"/>
    <mergeCell ref="PLM66:PMF66"/>
    <mergeCell ref="PMG66:PMZ66"/>
    <mergeCell ref="PNA66:PNT66"/>
    <mergeCell ref="PNU66:PON66"/>
    <mergeCell ref="POO66:PPH66"/>
    <mergeCell ref="PPI66:PQB66"/>
    <mergeCell ref="OPY66:OQR66"/>
    <mergeCell ref="OQS66:ORL66"/>
    <mergeCell ref="ORM66:OSF66"/>
    <mergeCell ref="OSG66:OSZ66"/>
    <mergeCell ref="OTA66:OTT66"/>
    <mergeCell ref="OTU66:OUN66"/>
    <mergeCell ref="OUO66:OVH66"/>
    <mergeCell ref="OVI66:OWB66"/>
    <mergeCell ref="OWC66:OWV66"/>
    <mergeCell ref="OWW66:OXP66"/>
    <mergeCell ref="OXQ66:OYJ66"/>
    <mergeCell ref="OYK66:OZD66"/>
    <mergeCell ref="OZE66:OZX66"/>
    <mergeCell ref="OZY66:PAR66"/>
    <mergeCell ref="PAS66:PBL66"/>
    <mergeCell ref="PBM66:PCF66"/>
    <mergeCell ref="PCG66:PCZ66"/>
    <mergeCell ref="OCW66:ODP66"/>
    <mergeCell ref="ODQ66:OEJ66"/>
    <mergeCell ref="OEK66:OFD66"/>
    <mergeCell ref="OFE66:OFX66"/>
    <mergeCell ref="OFY66:OGR66"/>
    <mergeCell ref="OGS66:OHL66"/>
    <mergeCell ref="OHM66:OIF66"/>
    <mergeCell ref="OIG66:OIZ66"/>
    <mergeCell ref="OJA66:OJT66"/>
    <mergeCell ref="OJU66:OKN66"/>
    <mergeCell ref="OKO66:OLH66"/>
    <mergeCell ref="OLI66:OMB66"/>
    <mergeCell ref="OMC66:OMV66"/>
    <mergeCell ref="OMW66:ONP66"/>
    <mergeCell ref="ONQ66:OOJ66"/>
    <mergeCell ref="OOK66:OPD66"/>
    <mergeCell ref="OPE66:OPX66"/>
    <mergeCell ref="NPU66:NQN66"/>
    <mergeCell ref="NQO66:NRH66"/>
    <mergeCell ref="NRI66:NSB66"/>
    <mergeCell ref="NSC66:NSV66"/>
    <mergeCell ref="NSW66:NTP66"/>
    <mergeCell ref="NTQ66:NUJ66"/>
    <mergeCell ref="NUK66:NVD66"/>
    <mergeCell ref="NVE66:NVX66"/>
    <mergeCell ref="NVY66:NWR66"/>
    <mergeCell ref="NWS66:NXL66"/>
    <mergeCell ref="NXM66:NYF66"/>
    <mergeCell ref="NYG66:NYZ66"/>
    <mergeCell ref="NZA66:NZT66"/>
    <mergeCell ref="NZU66:OAN66"/>
    <mergeCell ref="OAO66:OBH66"/>
    <mergeCell ref="OBI66:OCB66"/>
    <mergeCell ref="OCC66:OCV66"/>
    <mergeCell ref="NCS66:NDL66"/>
    <mergeCell ref="NDM66:NEF66"/>
    <mergeCell ref="NEG66:NEZ66"/>
    <mergeCell ref="NFA66:NFT66"/>
    <mergeCell ref="NFU66:NGN66"/>
    <mergeCell ref="NGO66:NHH66"/>
    <mergeCell ref="NHI66:NIB66"/>
    <mergeCell ref="NIC66:NIV66"/>
    <mergeCell ref="NIW66:NJP66"/>
    <mergeCell ref="NJQ66:NKJ66"/>
    <mergeCell ref="NKK66:NLD66"/>
    <mergeCell ref="NLE66:NLX66"/>
    <mergeCell ref="NLY66:NMR66"/>
    <mergeCell ref="NMS66:NNL66"/>
    <mergeCell ref="NNM66:NOF66"/>
    <mergeCell ref="NOG66:NOZ66"/>
    <mergeCell ref="NPA66:NPT66"/>
    <mergeCell ref="MPQ66:MQJ66"/>
    <mergeCell ref="MQK66:MRD66"/>
    <mergeCell ref="MRE66:MRX66"/>
    <mergeCell ref="MRY66:MSR66"/>
    <mergeCell ref="MSS66:MTL66"/>
    <mergeCell ref="MTM66:MUF66"/>
    <mergeCell ref="MUG66:MUZ66"/>
    <mergeCell ref="MVA66:MVT66"/>
    <mergeCell ref="MVU66:MWN66"/>
    <mergeCell ref="MWO66:MXH66"/>
    <mergeCell ref="MXI66:MYB66"/>
    <mergeCell ref="MYC66:MYV66"/>
    <mergeCell ref="MYW66:MZP66"/>
    <mergeCell ref="MZQ66:NAJ66"/>
    <mergeCell ref="NAK66:NBD66"/>
    <mergeCell ref="NBE66:NBX66"/>
    <mergeCell ref="NBY66:NCR66"/>
    <mergeCell ref="MCO66:MDH66"/>
    <mergeCell ref="MDI66:MEB66"/>
    <mergeCell ref="MEC66:MEV66"/>
    <mergeCell ref="MEW66:MFP66"/>
    <mergeCell ref="MFQ66:MGJ66"/>
    <mergeCell ref="MGK66:MHD66"/>
    <mergeCell ref="MHE66:MHX66"/>
    <mergeCell ref="MHY66:MIR66"/>
    <mergeCell ref="MIS66:MJL66"/>
    <mergeCell ref="MJM66:MKF66"/>
    <mergeCell ref="MKG66:MKZ66"/>
    <mergeCell ref="MLA66:MLT66"/>
    <mergeCell ref="MLU66:MMN66"/>
    <mergeCell ref="MMO66:MNH66"/>
    <mergeCell ref="MNI66:MOB66"/>
    <mergeCell ref="MOC66:MOV66"/>
    <mergeCell ref="MOW66:MPP66"/>
    <mergeCell ref="LPM66:LQF66"/>
    <mergeCell ref="LQG66:LQZ66"/>
    <mergeCell ref="LRA66:LRT66"/>
    <mergeCell ref="LRU66:LSN66"/>
    <mergeCell ref="LSO66:LTH66"/>
    <mergeCell ref="LTI66:LUB66"/>
    <mergeCell ref="LUC66:LUV66"/>
    <mergeCell ref="LUW66:LVP66"/>
    <mergeCell ref="LVQ66:LWJ66"/>
    <mergeCell ref="LWK66:LXD66"/>
    <mergeCell ref="LXE66:LXX66"/>
    <mergeCell ref="LXY66:LYR66"/>
    <mergeCell ref="LYS66:LZL66"/>
    <mergeCell ref="LZM66:MAF66"/>
    <mergeCell ref="MAG66:MAZ66"/>
    <mergeCell ref="MBA66:MBT66"/>
    <mergeCell ref="MBU66:MCN66"/>
    <mergeCell ref="LCK66:LDD66"/>
    <mergeCell ref="LDE66:LDX66"/>
    <mergeCell ref="LDY66:LER66"/>
    <mergeCell ref="LES66:LFL66"/>
    <mergeCell ref="LFM66:LGF66"/>
    <mergeCell ref="LGG66:LGZ66"/>
    <mergeCell ref="LHA66:LHT66"/>
    <mergeCell ref="LHU66:LIN66"/>
    <mergeCell ref="LIO66:LJH66"/>
    <mergeCell ref="LJI66:LKB66"/>
    <mergeCell ref="LKC66:LKV66"/>
    <mergeCell ref="LKW66:LLP66"/>
    <mergeCell ref="LLQ66:LMJ66"/>
    <mergeCell ref="LMK66:LND66"/>
    <mergeCell ref="LNE66:LNX66"/>
    <mergeCell ref="LNY66:LOR66"/>
    <mergeCell ref="LOS66:LPL66"/>
    <mergeCell ref="KPI66:KQB66"/>
    <mergeCell ref="KQC66:KQV66"/>
    <mergeCell ref="KQW66:KRP66"/>
    <mergeCell ref="KRQ66:KSJ66"/>
    <mergeCell ref="KSK66:KTD66"/>
    <mergeCell ref="KTE66:KTX66"/>
    <mergeCell ref="KTY66:KUR66"/>
    <mergeCell ref="KUS66:KVL66"/>
    <mergeCell ref="KVM66:KWF66"/>
    <mergeCell ref="KWG66:KWZ66"/>
    <mergeCell ref="KXA66:KXT66"/>
    <mergeCell ref="KXU66:KYN66"/>
    <mergeCell ref="KYO66:KZH66"/>
    <mergeCell ref="KZI66:LAB66"/>
    <mergeCell ref="LAC66:LAV66"/>
    <mergeCell ref="LAW66:LBP66"/>
    <mergeCell ref="LBQ66:LCJ66"/>
    <mergeCell ref="KCG66:KCZ66"/>
    <mergeCell ref="KDA66:KDT66"/>
    <mergeCell ref="KDU66:KEN66"/>
    <mergeCell ref="KEO66:KFH66"/>
    <mergeCell ref="KFI66:KGB66"/>
    <mergeCell ref="KGC66:KGV66"/>
    <mergeCell ref="KGW66:KHP66"/>
    <mergeCell ref="KHQ66:KIJ66"/>
    <mergeCell ref="KIK66:KJD66"/>
    <mergeCell ref="KJE66:KJX66"/>
    <mergeCell ref="KJY66:KKR66"/>
    <mergeCell ref="KKS66:KLL66"/>
    <mergeCell ref="KLM66:KMF66"/>
    <mergeCell ref="KMG66:KMZ66"/>
    <mergeCell ref="KNA66:KNT66"/>
    <mergeCell ref="KNU66:KON66"/>
    <mergeCell ref="KOO66:KPH66"/>
    <mergeCell ref="JPE66:JPX66"/>
    <mergeCell ref="JPY66:JQR66"/>
    <mergeCell ref="JQS66:JRL66"/>
    <mergeCell ref="JRM66:JSF66"/>
    <mergeCell ref="JSG66:JSZ66"/>
    <mergeCell ref="JTA66:JTT66"/>
    <mergeCell ref="JTU66:JUN66"/>
    <mergeCell ref="JUO66:JVH66"/>
    <mergeCell ref="JVI66:JWB66"/>
    <mergeCell ref="JWC66:JWV66"/>
    <mergeCell ref="JWW66:JXP66"/>
    <mergeCell ref="JXQ66:JYJ66"/>
    <mergeCell ref="JYK66:JZD66"/>
    <mergeCell ref="JZE66:JZX66"/>
    <mergeCell ref="JZY66:KAR66"/>
    <mergeCell ref="KAS66:KBL66"/>
    <mergeCell ref="KBM66:KCF66"/>
    <mergeCell ref="JCC66:JCV66"/>
    <mergeCell ref="JCW66:JDP66"/>
    <mergeCell ref="JDQ66:JEJ66"/>
    <mergeCell ref="JEK66:JFD66"/>
    <mergeCell ref="JFE66:JFX66"/>
    <mergeCell ref="JFY66:JGR66"/>
    <mergeCell ref="JGS66:JHL66"/>
    <mergeCell ref="JHM66:JIF66"/>
    <mergeCell ref="JIG66:JIZ66"/>
    <mergeCell ref="JJA66:JJT66"/>
    <mergeCell ref="JJU66:JKN66"/>
    <mergeCell ref="JKO66:JLH66"/>
    <mergeCell ref="JLI66:JMB66"/>
    <mergeCell ref="JMC66:JMV66"/>
    <mergeCell ref="JMW66:JNP66"/>
    <mergeCell ref="JNQ66:JOJ66"/>
    <mergeCell ref="JOK66:JPD66"/>
    <mergeCell ref="IPA66:IPT66"/>
    <mergeCell ref="IPU66:IQN66"/>
    <mergeCell ref="IQO66:IRH66"/>
    <mergeCell ref="IRI66:ISB66"/>
    <mergeCell ref="ISC66:ISV66"/>
    <mergeCell ref="ISW66:ITP66"/>
    <mergeCell ref="ITQ66:IUJ66"/>
    <mergeCell ref="IUK66:IVD66"/>
    <mergeCell ref="IVE66:IVX66"/>
    <mergeCell ref="IVY66:IWR66"/>
    <mergeCell ref="IWS66:IXL66"/>
    <mergeCell ref="IXM66:IYF66"/>
    <mergeCell ref="IYG66:IYZ66"/>
    <mergeCell ref="IZA66:IZT66"/>
    <mergeCell ref="IZU66:JAN66"/>
    <mergeCell ref="JAO66:JBH66"/>
    <mergeCell ref="JBI66:JCB66"/>
    <mergeCell ref="IBY66:ICR66"/>
    <mergeCell ref="ICS66:IDL66"/>
    <mergeCell ref="IDM66:IEF66"/>
    <mergeCell ref="IEG66:IEZ66"/>
    <mergeCell ref="IFA66:IFT66"/>
    <mergeCell ref="IFU66:IGN66"/>
    <mergeCell ref="IGO66:IHH66"/>
    <mergeCell ref="IHI66:IIB66"/>
    <mergeCell ref="IIC66:IIV66"/>
    <mergeCell ref="IIW66:IJP66"/>
    <mergeCell ref="IJQ66:IKJ66"/>
    <mergeCell ref="IKK66:ILD66"/>
    <mergeCell ref="ILE66:ILX66"/>
    <mergeCell ref="ILY66:IMR66"/>
    <mergeCell ref="IMS66:INL66"/>
    <mergeCell ref="INM66:IOF66"/>
    <mergeCell ref="IOG66:IOZ66"/>
    <mergeCell ref="HOW66:HPP66"/>
    <mergeCell ref="HPQ66:HQJ66"/>
    <mergeCell ref="HQK66:HRD66"/>
    <mergeCell ref="HRE66:HRX66"/>
    <mergeCell ref="HRY66:HSR66"/>
    <mergeCell ref="HSS66:HTL66"/>
    <mergeCell ref="HTM66:HUF66"/>
    <mergeCell ref="HUG66:HUZ66"/>
    <mergeCell ref="HVA66:HVT66"/>
    <mergeCell ref="HVU66:HWN66"/>
    <mergeCell ref="HWO66:HXH66"/>
    <mergeCell ref="HXI66:HYB66"/>
    <mergeCell ref="HYC66:HYV66"/>
    <mergeCell ref="HYW66:HZP66"/>
    <mergeCell ref="HZQ66:IAJ66"/>
    <mergeCell ref="IAK66:IBD66"/>
    <mergeCell ref="IBE66:IBX66"/>
    <mergeCell ref="HBU66:HCN66"/>
    <mergeCell ref="HCO66:HDH66"/>
    <mergeCell ref="HDI66:HEB66"/>
    <mergeCell ref="HEC66:HEV66"/>
    <mergeCell ref="HEW66:HFP66"/>
    <mergeCell ref="HFQ66:HGJ66"/>
    <mergeCell ref="HGK66:HHD66"/>
    <mergeCell ref="HHE66:HHX66"/>
    <mergeCell ref="HHY66:HIR66"/>
    <mergeCell ref="HIS66:HJL66"/>
    <mergeCell ref="HJM66:HKF66"/>
    <mergeCell ref="HKG66:HKZ66"/>
    <mergeCell ref="HLA66:HLT66"/>
    <mergeCell ref="HLU66:HMN66"/>
    <mergeCell ref="HMO66:HNH66"/>
    <mergeCell ref="HNI66:HOB66"/>
    <mergeCell ref="HOC66:HOV66"/>
    <mergeCell ref="GOS66:GPL66"/>
    <mergeCell ref="GPM66:GQF66"/>
    <mergeCell ref="GQG66:GQZ66"/>
    <mergeCell ref="GRA66:GRT66"/>
    <mergeCell ref="GRU66:GSN66"/>
    <mergeCell ref="GSO66:GTH66"/>
    <mergeCell ref="GTI66:GUB66"/>
    <mergeCell ref="GUC66:GUV66"/>
    <mergeCell ref="GUW66:GVP66"/>
    <mergeCell ref="GVQ66:GWJ66"/>
    <mergeCell ref="GWK66:GXD66"/>
    <mergeCell ref="GXE66:GXX66"/>
    <mergeCell ref="GXY66:GYR66"/>
    <mergeCell ref="GYS66:GZL66"/>
    <mergeCell ref="GZM66:HAF66"/>
    <mergeCell ref="HAG66:HAZ66"/>
    <mergeCell ref="HBA66:HBT66"/>
    <mergeCell ref="GBQ66:GCJ66"/>
    <mergeCell ref="GCK66:GDD66"/>
    <mergeCell ref="GDE66:GDX66"/>
    <mergeCell ref="GDY66:GER66"/>
    <mergeCell ref="GES66:GFL66"/>
    <mergeCell ref="GFM66:GGF66"/>
    <mergeCell ref="GGG66:GGZ66"/>
    <mergeCell ref="GHA66:GHT66"/>
    <mergeCell ref="GHU66:GIN66"/>
    <mergeCell ref="GIO66:GJH66"/>
    <mergeCell ref="GJI66:GKB66"/>
    <mergeCell ref="GKC66:GKV66"/>
    <mergeCell ref="GKW66:GLP66"/>
    <mergeCell ref="GLQ66:GMJ66"/>
    <mergeCell ref="GMK66:GND66"/>
    <mergeCell ref="GNE66:GNX66"/>
    <mergeCell ref="GNY66:GOR66"/>
    <mergeCell ref="FOO66:FPH66"/>
    <mergeCell ref="FPI66:FQB66"/>
    <mergeCell ref="FQC66:FQV66"/>
    <mergeCell ref="FQW66:FRP66"/>
    <mergeCell ref="FRQ66:FSJ66"/>
    <mergeCell ref="FSK66:FTD66"/>
    <mergeCell ref="FTE66:FTX66"/>
    <mergeCell ref="FTY66:FUR66"/>
    <mergeCell ref="FUS66:FVL66"/>
    <mergeCell ref="FVM66:FWF66"/>
    <mergeCell ref="FWG66:FWZ66"/>
    <mergeCell ref="FXA66:FXT66"/>
    <mergeCell ref="FXU66:FYN66"/>
    <mergeCell ref="FYO66:FZH66"/>
    <mergeCell ref="FZI66:GAB66"/>
    <mergeCell ref="GAC66:GAV66"/>
    <mergeCell ref="GAW66:GBP66"/>
    <mergeCell ref="FBM66:FCF66"/>
    <mergeCell ref="FCG66:FCZ66"/>
    <mergeCell ref="FDA66:FDT66"/>
    <mergeCell ref="FDU66:FEN66"/>
    <mergeCell ref="FEO66:FFH66"/>
    <mergeCell ref="FFI66:FGB66"/>
    <mergeCell ref="FGC66:FGV66"/>
    <mergeCell ref="FGW66:FHP66"/>
    <mergeCell ref="FHQ66:FIJ66"/>
    <mergeCell ref="FIK66:FJD66"/>
    <mergeCell ref="FJE66:FJX66"/>
    <mergeCell ref="FJY66:FKR66"/>
    <mergeCell ref="FKS66:FLL66"/>
    <mergeCell ref="FLM66:FMF66"/>
    <mergeCell ref="FMG66:FMZ66"/>
    <mergeCell ref="FNA66:FNT66"/>
    <mergeCell ref="FNU66:FON66"/>
    <mergeCell ref="EOK66:EPD66"/>
    <mergeCell ref="EPE66:EPX66"/>
    <mergeCell ref="EPY66:EQR66"/>
    <mergeCell ref="EQS66:ERL66"/>
    <mergeCell ref="ERM66:ESF66"/>
    <mergeCell ref="ESG66:ESZ66"/>
    <mergeCell ref="ETA66:ETT66"/>
    <mergeCell ref="ETU66:EUN66"/>
    <mergeCell ref="EUO66:EVH66"/>
    <mergeCell ref="EVI66:EWB66"/>
    <mergeCell ref="EWC66:EWV66"/>
    <mergeCell ref="EWW66:EXP66"/>
    <mergeCell ref="EXQ66:EYJ66"/>
    <mergeCell ref="EYK66:EZD66"/>
    <mergeCell ref="EZE66:EZX66"/>
    <mergeCell ref="EZY66:FAR66"/>
    <mergeCell ref="FAS66:FBL66"/>
    <mergeCell ref="EBI66:ECB66"/>
    <mergeCell ref="ECC66:ECV66"/>
    <mergeCell ref="ECW66:EDP66"/>
    <mergeCell ref="EDQ66:EEJ66"/>
    <mergeCell ref="EEK66:EFD66"/>
    <mergeCell ref="EFE66:EFX66"/>
    <mergeCell ref="EFY66:EGR66"/>
    <mergeCell ref="EGS66:EHL66"/>
    <mergeCell ref="EHM66:EIF66"/>
    <mergeCell ref="EIG66:EIZ66"/>
    <mergeCell ref="EJA66:EJT66"/>
    <mergeCell ref="EJU66:EKN66"/>
    <mergeCell ref="EKO66:ELH66"/>
    <mergeCell ref="ELI66:EMB66"/>
    <mergeCell ref="EMC66:EMV66"/>
    <mergeCell ref="EMW66:ENP66"/>
    <mergeCell ref="ENQ66:EOJ66"/>
    <mergeCell ref="DOG66:DOZ66"/>
    <mergeCell ref="DPA66:DPT66"/>
    <mergeCell ref="DPU66:DQN66"/>
    <mergeCell ref="DQO66:DRH66"/>
    <mergeCell ref="DRI66:DSB66"/>
    <mergeCell ref="DSC66:DSV66"/>
    <mergeCell ref="DSW66:DTP66"/>
    <mergeCell ref="DTQ66:DUJ66"/>
    <mergeCell ref="DUK66:DVD66"/>
    <mergeCell ref="DVE66:DVX66"/>
    <mergeCell ref="DVY66:DWR66"/>
    <mergeCell ref="DWS66:DXL66"/>
    <mergeCell ref="DXM66:DYF66"/>
    <mergeCell ref="DYG66:DYZ66"/>
    <mergeCell ref="DZA66:DZT66"/>
    <mergeCell ref="DZU66:EAN66"/>
    <mergeCell ref="EAO66:EBH66"/>
    <mergeCell ref="DBE66:DBX66"/>
    <mergeCell ref="DBY66:DCR66"/>
    <mergeCell ref="DCS66:DDL66"/>
    <mergeCell ref="DDM66:DEF66"/>
    <mergeCell ref="DEG66:DEZ66"/>
    <mergeCell ref="DFA66:DFT66"/>
    <mergeCell ref="DFU66:DGN66"/>
    <mergeCell ref="DGO66:DHH66"/>
    <mergeCell ref="DHI66:DIB66"/>
    <mergeCell ref="DIC66:DIV66"/>
    <mergeCell ref="DIW66:DJP66"/>
    <mergeCell ref="DJQ66:DKJ66"/>
    <mergeCell ref="DKK66:DLD66"/>
    <mergeCell ref="DLE66:DLX66"/>
    <mergeCell ref="DLY66:DMR66"/>
    <mergeCell ref="DMS66:DNL66"/>
    <mergeCell ref="DNM66:DOF66"/>
    <mergeCell ref="COC66:COV66"/>
    <mergeCell ref="COW66:CPP66"/>
    <mergeCell ref="CPQ66:CQJ66"/>
    <mergeCell ref="CQK66:CRD66"/>
    <mergeCell ref="CRE66:CRX66"/>
    <mergeCell ref="CRY66:CSR66"/>
    <mergeCell ref="CSS66:CTL66"/>
    <mergeCell ref="CTM66:CUF66"/>
    <mergeCell ref="CUG66:CUZ66"/>
    <mergeCell ref="CVA66:CVT66"/>
    <mergeCell ref="CVU66:CWN66"/>
    <mergeCell ref="CWO66:CXH66"/>
    <mergeCell ref="CXI66:CYB66"/>
    <mergeCell ref="CYC66:CYV66"/>
    <mergeCell ref="CYW66:CZP66"/>
    <mergeCell ref="CZQ66:DAJ66"/>
    <mergeCell ref="DAK66:DBD66"/>
    <mergeCell ref="CBA66:CBT66"/>
    <mergeCell ref="CBU66:CCN66"/>
    <mergeCell ref="CCO66:CDH66"/>
    <mergeCell ref="CDI66:CEB66"/>
    <mergeCell ref="CEC66:CEV66"/>
    <mergeCell ref="CEW66:CFP66"/>
    <mergeCell ref="CFQ66:CGJ66"/>
    <mergeCell ref="CGK66:CHD66"/>
    <mergeCell ref="CHE66:CHX66"/>
    <mergeCell ref="CHY66:CIR66"/>
    <mergeCell ref="CIS66:CJL66"/>
    <mergeCell ref="CJM66:CKF66"/>
    <mergeCell ref="CKG66:CKZ66"/>
    <mergeCell ref="CLA66:CLT66"/>
    <mergeCell ref="CLU66:CMN66"/>
    <mergeCell ref="CMO66:CNH66"/>
    <mergeCell ref="CNI66:COB66"/>
    <mergeCell ref="BNY66:BOR66"/>
    <mergeCell ref="BOS66:BPL66"/>
    <mergeCell ref="BPM66:BQF66"/>
    <mergeCell ref="BQG66:BQZ66"/>
    <mergeCell ref="BRA66:BRT66"/>
    <mergeCell ref="BRU66:BSN66"/>
    <mergeCell ref="BSO66:BTH66"/>
    <mergeCell ref="BTI66:BUB66"/>
    <mergeCell ref="BUC66:BUV66"/>
    <mergeCell ref="BUW66:BVP66"/>
    <mergeCell ref="BVQ66:BWJ66"/>
    <mergeCell ref="BWK66:BXD66"/>
    <mergeCell ref="BXE66:BXX66"/>
    <mergeCell ref="BXY66:BYR66"/>
    <mergeCell ref="BYS66:BZL66"/>
    <mergeCell ref="BZM66:CAF66"/>
    <mergeCell ref="CAG66:CAZ66"/>
    <mergeCell ref="BAW66:BBP66"/>
    <mergeCell ref="BBQ66:BCJ66"/>
    <mergeCell ref="BCK66:BDD66"/>
    <mergeCell ref="BDE66:BDX66"/>
    <mergeCell ref="BDY66:BER66"/>
    <mergeCell ref="BES66:BFL66"/>
    <mergeCell ref="BFM66:BGF66"/>
    <mergeCell ref="BGG66:BGZ66"/>
    <mergeCell ref="BHA66:BHT66"/>
    <mergeCell ref="BHU66:BIN66"/>
    <mergeCell ref="BIO66:BJH66"/>
    <mergeCell ref="BJI66:BKB66"/>
    <mergeCell ref="BKC66:BKV66"/>
    <mergeCell ref="BKW66:BLP66"/>
    <mergeCell ref="BLQ66:BMJ66"/>
    <mergeCell ref="BMK66:BND66"/>
    <mergeCell ref="BNE66:BNX66"/>
    <mergeCell ref="ANU66:AON66"/>
    <mergeCell ref="AOO66:APH66"/>
    <mergeCell ref="API66:AQB66"/>
    <mergeCell ref="AQC66:AQV66"/>
    <mergeCell ref="AQW66:ARP66"/>
    <mergeCell ref="ARQ66:ASJ66"/>
    <mergeCell ref="ASK66:ATD66"/>
    <mergeCell ref="ATE66:ATX66"/>
    <mergeCell ref="ATY66:AUR66"/>
    <mergeCell ref="AUS66:AVL66"/>
    <mergeCell ref="AVM66:AWF66"/>
    <mergeCell ref="AWG66:AWZ66"/>
    <mergeCell ref="AXA66:AXT66"/>
    <mergeCell ref="AXU66:AYN66"/>
    <mergeCell ref="AYO66:AZH66"/>
    <mergeCell ref="AZI66:BAB66"/>
    <mergeCell ref="BAC66:BAV66"/>
    <mergeCell ref="AAS66:ABL66"/>
    <mergeCell ref="ABM66:ACF66"/>
    <mergeCell ref="ACG66:ACZ66"/>
    <mergeCell ref="ADA66:ADT66"/>
    <mergeCell ref="ADU66:AEN66"/>
    <mergeCell ref="AEO66:AFH66"/>
    <mergeCell ref="AFI66:AGB66"/>
    <mergeCell ref="AGC66:AGV66"/>
    <mergeCell ref="AGW66:AHP66"/>
    <mergeCell ref="AHQ66:AIJ66"/>
    <mergeCell ref="AIK66:AJD66"/>
    <mergeCell ref="AJE66:AJX66"/>
    <mergeCell ref="AJY66:AKR66"/>
    <mergeCell ref="AKS66:ALL66"/>
    <mergeCell ref="ALM66:AMF66"/>
    <mergeCell ref="AMG66:AMZ66"/>
    <mergeCell ref="ANA66:ANT66"/>
    <mergeCell ref="NQ66:OJ66"/>
    <mergeCell ref="OK66:PD66"/>
    <mergeCell ref="PE66:PX66"/>
    <mergeCell ref="PY66:QR66"/>
    <mergeCell ref="QS66:RL66"/>
    <mergeCell ref="RM66:SF66"/>
    <mergeCell ref="SG66:SZ66"/>
    <mergeCell ref="TA66:TT66"/>
    <mergeCell ref="TU66:UN66"/>
    <mergeCell ref="UO66:VH66"/>
    <mergeCell ref="VI66:WB66"/>
    <mergeCell ref="WC66:WV66"/>
    <mergeCell ref="WW66:XP66"/>
    <mergeCell ref="XQ66:YJ66"/>
    <mergeCell ref="YK66:ZD66"/>
    <mergeCell ref="ZE66:ZX66"/>
    <mergeCell ref="ZY66:AAR66"/>
    <mergeCell ref="WVA55:WVT55"/>
    <mergeCell ref="WVU55:WWN55"/>
    <mergeCell ref="WWO55:WXH55"/>
    <mergeCell ref="WXI55:WYB55"/>
    <mergeCell ref="WYC55:WYV55"/>
    <mergeCell ref="WYW55:WZP55"/>
    <mergeCell ref="WZQ55:XAJ55"/>
    <mergeCell ref="XAK55:XBD55"/>
    <mergeCell ref="XBE55:XBX55"/>
    <mergeCell ref="XBY55:XCR55"/>
    <mergeCell ref="XCS55:XDL55"/>
    <mergeCell ref="XDM55:XEF55"/>
    <mergeCell ref="XEG55:XEZ55"/>
    <mergeCell ref="XFA55:XFD55"/>
    <mergeCell ref="U66:AN66"/>
    <mergeCell ref="AO66:BH66"/>
    <mergeCell ref="BI66:CB66"/>
    <mergeCell ref="CC66:CV66"/>
    <mergeCell ref="CW66:DP66"/>
    <mergeCell ref="DQ66:EJ66"/>
    <mergeCell ref="EK66:FD66"/>
    <mergeCell ref="FE66:FX66"/>
    <mergeCell ref="FY66:GR66"/>
    <mergeCell ref="GS66:HL66"/>
    <mergeCell ref="HM66:IF66"/>
    <mergeCell ref="IG66:IZ66"/>
    <mergeCell ref="JA66:JT66"/>
    <mergeCell ref="JU66:KN66"/>
    <mergeCell ref="KO66:LH66"/>
    <mergeCell ref="LI66:MB66"/>
    <mergeCell ref="MC66:MV66"/>
    <mergeCell ref="MW66:NP66"/>
    <mergeCell ref="WHY55:WIR55"/>
    <mergeCell ref="WIS55:WJL55"/>
    <mergeCell ref="WJM55:WKF55"/>
    <mergeCell ref="WKG55:WKZ55"/>
    <mergeCell ref="WLA55:WLT55"/>
    <mergeCell ref="WLU55:WMN55"/>
    <mergeCell ref="WMO55:WNH55"/>
    <mergeCell ref="WNI55:WOB55"/>
    <mergeCell ref="WOC55:WOV55"/>
    <mergeCell ref="WOW55:WPP55"/>
    <mergeCell ref="WPQ55:WQJ55"/>
    <mergeCell ref="WQK55:WRD55"/>
    <mergeCell ref="WRE55:WRX55"/>
    <mergeCell ref="WRY55:WSR55"/>
    <mergeCell ref="WSS55:WTL55"/>
    <mergeCell ref="WTM55:WUF55"/>
    <mergeCell ref="WUG55:WUZ55"/>
    <mergeCell ref="VUW55:VVP55"/>
    <mergeCell ref="VVQ55:VWJ55"/>
    <mergeCell ref="VWK55:VXD55"/>
    <mergeCell ref="VXE55:VXX55"/>
    <mergeCell ref="VXY55:VYR55"/>
    <mergeCell ref="VYS55:VZL55"/>
    <mergeCell ref="VZM55:WAF55"/>
    <mergeCell ref="WAG55:WAZ55"/>
    <mergeCell ref="WBA55:WBT55"/>
    <mergeCell ref="WBU55:WCN55"/>
    <mergeCell ref="WCO55:WDH55"/>
    <mergeCell ref="WDI55:WEB55"/>
    <mergeCell ref="WEC55:WEV55"/>
    <mergeCell ref="WEW55:WFP55"/>
    <mergeCell ref="WFQ55:WGJ55"/>
    <mergeCell ref="WGK55:WHD55"/>
    <mergeCell ref="WHE55:WHX55"/>
    <mergeCell ref="VHU55:VIN55"/>
    <mergeCell ref="VIO55:VJH55"/>
    <mergeCell ref="VJI55:VKB55"/>
    <mergeCell ref="VKC55:VKV55"/>
    <mergeCell ref="VKW55:VLP55"/>
    <mergeCell ref="VLQ55:VMJ55"/>
    <mergeCell ref="VMK55:VND55"/>
    <mergeCell ref="VNE55:VNX55"/>
    <mergeCell ref="VNY55:VOR55"/>
    <mergeCell ref="VOS55:VPL55"/>
    <mergeCell ref="VPM55:VQF55"/>
    <mergeCell ref="VQG55:VQZ55"/>
    <mergeCell ref="VRA55:VRT55"/>
    <mergeCell ref="VRU55:VSN55"/>
    <mergeCell ref="VSO55:VTH55"/>
    <mergeCell ref="VTI55:VUB55"/>
    <mergeCell ref="VUC55:VUV55"/>
    <mergeCell ref="UUS55:UVL55"/>
    <mergeCell ref="UVM55:UWF55"/>
    <mergeCell ref="UWG55:UWZ55"/>
    <mergeCell ref="UXA55:UXT55"/>
    <mergeCell ref="UXU55:UYN55"/>
    <mergeCell ref="UYO55:UZH55"/>
    <mergeCell ref="UZI55:VAB55"/>
    <mergeCell ref="VAC55:VAV55"/>
    <mergeCell ref="VAW55:VBP55"/>
    <mergeCell ref="VBQ55:VCJ55"/>
    <mergeCell ref="VCK55:VDD55"/>
    <mergeCell ref="VDE55:VDX55"/>
    <mergeCell ref="VDY55:VER55"/>
    <mergeCell ref="VES55:VFL55"/>
    <mergeCell ref="VFM55:VGF55"/>
    <mergeCell ref="VGG55:VGZ55"/>
    <mergeCell ref="VHA55:VHT55"/>
    <mergeCell ref="UHQ55:UIJ55"/>
    <mergeCell ref="UIK55:UJD55"/>
    <mergeCell ref="UJE55:UJX55"/>
    <mergeCell ref="UJY55:UKR55"/>
    <mergeCell ref="UKS55:ULL55"/>
    <mergeCell ref="ULM55:UMF55"/>
    <mergeCell ref="UMG55:UMZ55"/>
    <mergeCell ref="UNA55:UNT55"/>
    <mergeCell ref="UNU55:UON55"/>
    <mergeCell ref="UOO55:UPH55"/>
    <mergeCell ref="UPI55:UQB55"/>
    <mergeCell ref="UQC55:UQV55"/>
    <mergeCell ref="UQW55:URP55"/>
    <mergeCell ref="URQ55:USJ55"/>
    <mergeCell ref="USK55:UTD55"/>
    <mergeCell ref="UTE55:UTX55"/>
    <mergeCell ref="UTY55:UUR55"/>
    <mergeCell ref="TUO55:TVH55"/>
    <mergeCell ref="TVI55:TWB55"/>
    <mergeCell ref="TWC55:TWV55"/>
    <mergeCell ref="TWW55:TXP55"/>
    <mergeCell ref="TXQ55:TYJ55"/>
    <mergeCell ref="TYK55:TZD55"/>
    <mergeCell ref="TZE55:TZX55"/>
    <mergeCell ref="TZY55:UAR55"/>
    <mergeCell ref="UAS55:UBL55"/>
    <mergeCell ref="UBM55:UCF55"/>
    <mergeCell ref="UCG55:UCZ55"/>
    <mergeCell ref="UDA55:UDT55"/>
    <mergeCell ref="UDU55:UEN55"/>
    <mergeCell ref="UEO55:UFH55"/>
    <mergeCell ref="UFI55:UGB55"/>
    <mergeCell ref="UGC55:UGV55"/>
    <mergeCell ref="UGW55:UHP55"/>
    <mergeCell ref="THM55:TIF55"/>
    <mergeCell ref="TIG55:TIZ55"/>
    <mergeCell ref="TJA55:TJT55"/>
    <mergeCell ref="TJU55:TKN55"/>
    <mergeCell ref="TKO55:TLH55"/>
    <mergeCell ref="TLI55:TMB55"/>
    <mergeCell ref="TMC55:TMV55"/>
    <mergeCell ref="TMW55:TNP55"/>
    <mergeCell ref="TNQ55:TOJ55"/>
    <mergeCell ref="TOK55:TPD55"/>
    <mergeCell ref="TPE55:TPX55"/>
    <mergeCell ref="TPY55:TQR55"/>
    <mergeCell ref="TQS55:TRL55"/>
    <mergeCell ref="TRM55:TSF55"/>
    <mergeCell ref="TSG55:TSZ55"/>
    <mergeCell ref="TTA55:TTT55"/>
    <mergeCell ref="TTU55:TUN55"/>
    <mergeCell ref="SUK55:SVD55"/>
    <mergeCell ref="SVE55:SVX55"/>
    <mergeCell ref="SVY55:SWR55"/>
    <mergeCell ref="SWS55:SXL55"/>
    <mergeCell ref="SXM55:SYF55"/>
    <mergeCell ref="SYG55:SYZ55"/>
    <mergeCell ref="SZA55:SZT55"/>
    <mergeCell ref="SZU55:TAN55"/>
    <mergeCell ref="TAO55:TBH55"/>
    <mergeCell ref="TBI55:TCB55"/>
    <mergeCell ref="TCC55:TCV55"/>
    <mergeCell ref="TCW55:TDP55"/>
    <mergeCell ref="TDQ55:TEJ55"/>
    <mergeCell ref="TEK55:TFD55"/>
    <mergeCell ref="TFE55:TFX55"/>
    <mergeCell ref="TFY55:TGR55"/>
    <mergeCell ref="TGS55:THL55"/>
    <mergeCell ref="SHI55:SIB55"/>
    <mergeCell ref="SIC55:SIV55"/>
    <mergeCell ref="SIW55:SJP55"/>
    <mergeCell ref="SJQ55:SKJ55"/>
    <mergeCell ref="SKK55:SLD55"/>
    <mergeCell ref="SLE55:SLX55"/>
    <mergeCell ref="SLY55:SMR55"/>
    <mergeCell ref="SMS55:SNL55"/>
    <mergeCell ref="SNM55:SOF55"/>
    <mergeCell ref="SOG55:SOZ55"/>
    <mergeCell ref="SPA55:SPT55"/>
    <mergeCell ref="SPU55:SQN55"/>
    <mergeCell ref="SQO55:SRH55"/>
    <mergeCell ref="SRI55:SSB55"/>
    <mergeCell ref="SSC55:SSV55"/>
    <mergeCell ref="SSW55:STP55"/>
    <mergeCell ref="STQ55:SUJ55"/>
    <mergeCell ref="RUG55:RUZ55"/>
    <mergeCell ref="RVA55:RVT55"/>
    <mergeCell ref="RVU55:RWN55"/>
    <mergeCell ref="RWO55:RXH55"/>
    <mergeCell ref="RXI55:RYB55"/>
    <mergeCell ref="RYC55:RYV55"/>
    <mergeCell ref="RYW55:RZP55"/>
    <mergeCell ref="RZQ55:SAJ55"/>
    <mergeCell ref="SAK55:SBD55"/>
    <mergeCell ref="SBE55:SBX55"/>
    <mergeCell ref="SBY55:SCR55"/>
    <mergeCell ref="SCS55:SDL55"/>
    <mergeCell ref="SDM55:SEF55"/>
    <mergeCell ref="SEG55:SEZ55"/>
    <mergeCell ref="SFA55:SFT55"/>
    <mergeCell ref="SFU55:SGN55"/>
    <mergeCell ref="SGO55:SHH55"/>
    <mergeCell ref="RHE55:RHX55"/>
    <mergeCell ref="RHY55:RIR55"/>
    <mergeCell ref="RIS55:RJL55"/>
    <mergeCell ref="RJM55:RKF55"/>
    <mergeCell ref="RKG55:RKZ55"/>
    <mergeCell ref="RLA55:RLT55"/>
    <mergeCell ref="RLU55:RMN55"/>
    <mergeCell ref="RMO55:RNH55"/>
    <mergeCell ref="RNI55:ROB55"/>
    <mergeCell ref="ROC55:ROV55"/>
    <mergeCell ref="ROW55:RPP55"/>
    <mergeCell ref="RPQ55:RQJ55"/>
    <mergeCell ref="RQK55:RRD55"/>
    <mergeCell ref="RRE55:RRX55"/>
    <mergeCell ref="RRY55:RSR55"/>
    <mergeCell ref="RSS55:RTL55"/>
    <mergeCell ref="RTM55:RUF55"/>
    <mergeCell ref="QUC55:QUV55"/>
    <mergeCell ref="QUW55:QVP55"/>
    <mergeCell ref="QVQ55:QWJ55"/>
    <mergeCell ref="QWK55:QXD55"/>
    <mergeCell ref="QXE55:QXX55"/>
    <mergeCell ref="QXY55:QYR55"/>
    <mergeCell ref="QYS55:QZL55"/>
    <mergeCell ref="QZM55:RAF55"/>
    <mergeCell ref="RAG55:RAZ55"/>
    <mergeCell ref="RBA55:RBT55"/>
    <mergeCell ref="RBU55:RCN55"/>
    <mergeCell ref="RCO55:RDH55"/>
    <mergeCell ref="RDI55:REB55"/>
    <mergeCell ref="REC55:REV55"/>
    <mergeCell ref="REW55:RFP55"/>
    <mergeCell ref="RFQ55:RGJ55"/>
    <mergeCell ref="RGK55:RHD55"/>
    <mergeCell ref="QHA55:QHT55"/>
    <mergeCell ref="QHU55:QIN55"/>
    <mergeCell ref="QIO55:QJH55"/>
    <mergeCell ref="QJI55:QKB55"/>
    <mergeCell ref="QKC55:QKV55"/>
    <mergeCell ref="QKW55:QLP55"/>
    <mergeCell ref="QLQ55:QMJ55"/>
    <mergeCell ref="QMK55:QND55"/>
    <mergeCell ref="QNE55:QNX55"/>
    <mergeCell ref="QNY55:QOR55"/>
    <mergeCell ref="QOS55:QPL55"/>
    <mergeCell ref="QPM55:QQF55"/>
    <mergeCell ref="QQG55:QQZ55"/>
    <mergeCell ref="QRA55:QRT55"/>
    <mergeCell ref="QRU55:QSN55"/>
    <mergeCell ref="QSO55:QTH55"/>
    <mergeCell ref="QTI55:QUB55"/>
    <mergeCell ref="PTY55:PUR55"/>
    <mergeCell ref="PUS55:PVL55"/>
    <mergeCell ref="PVM55:PWF55"/>
    <mergeCell ref="PWG55:PWZ55"/>
    <mergeCell ref="PXA55:PXT55"/>
    <mergeCell ref="PXU55:PYN55"/>
    <mergeCell ref="PYO55:PZH55"/>
    <mergeCell ref="PZI55:QAB55"/>
    <mergeCell ref="QAC55:QAV55"/>
    <mergeCell ref="QAW55:QBP55"/>
    <mergeCell ref="QBQ55:QCJ55"/>
    <mergeCell ref="QCK55:QDD55"/>
    <mergeCell ref="QDE55:QDX55"/>
    <mergeCell ref="QDY55:QER55"/>
    <mergeCell ref="QES55:QFL55"/>
    <mergeCell ref="QFM55:QGF55"/>
    <mergeCell ref="QGG55:QGZ55"/>
    <mergeCell ref="PGW55:PHP55"/>
    <mergeCell ref="PHQ55:PIJ55"/>
    <mergeCell ref="PIK55:PJD55"/>
    <mergeCell ref="PJE55:PJX55"/>
    <mergeCell ref="PJY55:PKR55"/>
    <mergeCell ref="PKS55:PLL55"/>
    <mergeCell ref="PLM55:PMF55"/>
    <mergeCell ref="PMG55:PMZ55"/>
    <mergeCell ref="PNA55:PNT55"/>
    <mergeCell ref="PNU55:PON55"/>
    <mergeCell ref="POO55:PPH55"/>
    <mergeCell ref="PPI55:PQB55"/>
    <mergeCell ref="PQC55:PQV55"/>
    <mergeCell ref="PQW55:PRP55"/>
    <mergeCell ref="PRQ55:PSJ55"/>
    <mergeCell ref="PSK55:PTD55"/>
    <mergeCell ref="PTE55:PTX55"/>
    <mergeCell ref="OTU55:OUN55"/>
    <mergeCell ref="OUO55:OVH55"/>
    <mergeCell ref="OVI55:OWB55"/>
    <mergeCell ref="OWC55:OWV55"/>
    <mergeCell ref="OWW55:OXP55"/>
    <mergeCell ref="OXQ55:OYJ55"/>
    <mergeCell ref="OYK55:OZD55"/>
    <mergeCell ref="OZE55:OZX55"/>
    <mergeCell ref="OZY55:PAR55"/>
    <mergeCell ref="PAS55:PBL55"/>
    <mergeCell ref="PBM55:PCF55"/>
    <mergeCell ref="PCG55:PCZ55"/>
    <mergeCell ref="PDA55:PDT55"/>
    <mergeCell ref="PDU55:PEN55"/>
    <mergeCell ref="PEO55:PFH55"/>
    <mergeCell ref="PFI55:PGB55"/>
    <mergeCell ref="PGC55:PGV55"/>
    <mergeCell ref="OGS55:OHL55"/>
    <mergeCell ref="OHM55:OIF55"/>
    <mergeCell ref="OIG55:OIZ55"/>
    <mergeCell ref="OJA55:OJT55"/>
    <mergeCell ref="OJU55:OKN55"/>
    <mergeCell ref="OKO55:OLH55"/>
    <mergeCell ref="OLI55:OMB55"/>
    <mergeCell ref="OMC55:OMV55"/>
    <mergeCell ref="OMW55:ONP55"/>
    <mergeCell ref="ONQ55:OOJ55"/>
    <mergeCell ref="OOK55:OPD55"/>
    <mergeCell ref="OPE55:OPX55"/>
    <mergeCell ref="OPY55:OQR55"/>
    <mergeCell ref="OQS55:ORL55"/>
    <mergeCell ref="ORM55:OSF55"/>
    <mergeCell ref="OSG55:OSZ55"/>
    <mergeCell ref="OTA55:OTT55"/>
    <mergeCell ref="NTQ55:NUJ55"/>
    <mergeCell ref="NUK55:NVD55"/>
    <mergeCell ref="NVE55:NVX55"/>
    <mergeCell ref="NVY55:NWR55"/>
    <mergeCell ref="NWS55:NXL55"/>
    <mergeCell ref="NXM55:NYF55"/>
    <mergeCell ref="NYG55:NYZ55"/>
    <mergeCell ref="NZA55:NZT55"/>
    <mergeCell ref="NZU55:OAN55"/>
    <mergeCell ref="OAO55:OBH55"/>
    <mergeCell ref="OBI55:OCB55"/>
    <mergeCell ref="OCC55:OCV55"/>
    <mergeCell ref="OCW55:ODP55"/>
    <mergeCell ref="ODQ55:OEJ55"/>
    <mergeCell ref="OEK55:OFD55"/>
    <mergeCell ref="OFE55:OFX55"/>
    <mergeCell ref="OFY55:OGR55"/>
    <mergeCell ref="NGO55:NHH55"/>
    <mergeCell ref="NHI55:NIB55"/>
    <mergeCell ref="NIC55:NIV55"/>
    <mergeCell ref="NIW55:NJP55"/>
    <mergeCell ref="NJQ55:NKJ55"/>
    <mergeCell ref="NKK55:NLD55"/>
    <mergeCell ref="NLE55:NLX55"/>
    <mergeCell ref="NLY55:NMR55"/>
    <mergeCell ref="NMS55:NNL55"/>
    <mergeCell ref="NNM55:NOF55"/>
    <mergeCell ref="NOG55:NOZ55"/>
    <mergeCell ref="NPA55:NPT55"/>
    <mergeCell ref="NPU55:NQN55"/>
    <mergeCell ref="NQO55:NRH55"/>
    <mergeCell ref="NRI55:NSB55"/>
    <mergeCell ref="NSC55:NSV55"/>
    <mergeCell ref="NSW55:NTP55"/>
    <mergeCell ref="MTM55:MUF55"/>
    <mergeCell ref="MUG55:MUZ55"/>
    <mergeCell ref="MVA55:MVT55"/>
    <mergeCell ref="MVU55:MWN55"/>
    <mergeCell ref="MWO55:MXH55"/>
    <mergeCell ref="MXI55:MYB55"/>
    <mergeCell ref="MYC55:MYV55"/>
    <mergeCell ref="MYW55:MZP55"/>
    <mergeCell ref="MZQ55:NAJ55"/>
    <mergeCell ref="NAK55:NBD55"/>
    <mergeCell ref="NBE55:NBX55"/>
    <mergeCell ref="NBY55:NCR55"/>
    <mergeCell ref="NCS55:NDL55"/>
    <mergeCell ref="NDM55:NEF55"/>
    <mergeCell ref="NEG55:NEZ55"/>
    <mergeCell ref="NFA55:NFT55"/>
    <mergeCell ref="NFU55:NGN55"/>
    <mergeCell ref="MGK55:MHD55"/>
    <mergeCell ref="MHE55:MHX55"/>
    <mergeCell ref="MHY55:MIR55"/>
    <mergeCell ref="MIS55:MJL55"/>
    <mergeCell ref="MJM55:MKF55"/>
    <mergeCell ref="MKG55:MKZ55"/>
    <mergeCell ref="MLA55:MLT55"/>
    <mergeCell ref="MLU55:MMN55"/>
    <mergeCell ref="MMO55:MNH55"/>
    <mergeCell ref="MNI55:MOB55"/>
    <mergeCell ref="MOC55:MOV55"/>
    <mergeCell ref="MOW55:MPP55"/>
    <mergeCell ref="MPQ55:MQJ55"/>
    <mergeCell ref="MQK55:MRD55"/>
    <mergeCell ref="MRE55:MRX55"/>
    <mergeCell ref="MRY55:MSR55"/>
    <mergeCell ref="MSS55:MTL55"/>
    <mergeCell ref="LTI55:LUB55"/>
    <mergeCell ref="LUC55:LUV55"/>
    <mergeCell ref="LUW55:LVP55"/>
    <mergeCell ref="LVQ55:LWJ55"/>
    <mergeCell ref="LWK55:LXD55"/>
    <mergeCell ref="LXE55:LXX55"/>
    <mergeCell ref="LXY55:LYR55"/>
    <mergeCell ref="LYS55:LZL55"/>
    <mergeCell ref="LZM55:MAF55"/>
    <mergeCell ref="MAG55:MAZ55"/>
    <mergeCell ref="MBA55:MBT55"/>
    <mergeCell ref="MBU55:MCN55"/>
    <mergeCell ref="MCO55:MDH55"/>
    <mergeCell ref="MDI55:MEB55"/>
    <mergeCell ref="MEC55:MEV55"/>
    <mergeCell ref="MEW55:MFP55"/>
    <mergeCell ref="MFQ55:MGJ55"/>
    <mergeCell ref="LGG55:LGZ55"/>
    <mergeCell ref="LHA55:LHT55"/>
    <mergeCell ref="LHU55:LIN55"/>
    <mergeCell ref="LIO55:LJH55"/>
    <mergeCell ref="LJI55:LKB55"/>
    <mergeCell ref="LKC55:LKV55"/>
    <mergeCell ref="LKW55:LLP55"/>
    <mergeCell ref="LLQ55:LMJ55"/>
    <mergeCell ref="LMK55:LND55"/>
    <mergeCell ref="LNE55:LNX55"/>
    <mergeCell ref="LNY55:LOR55"/>
    <mergeCell ref="LOS55:LPL55"/>
    <mergeCell ref="LPM55:LQF55"/>
    <mergeCell ref="LQG55:LQZ55"/>
    <mergeCell ref="LRA55:LRT55"/>
    <mergeCell ref="LRU55:LSN55"/>
    <mergeCell ref="LSO55:LTH55"/>
    <mergeCell ref="KTE55:KTX55"/>
    <mergeCell ref="KTY55:KUR55"/>
    <mergeCell ref="KUS55:KVL55"/>
    <mergeCell ref="KVM55:KWF55"/>
    <mergeCell ref="KWG55:KWZ55"/>
    <mergeCell ref="KXA55:KXT55"/>
    <mergeCell ref="KXU55:KYN55"/>
    <mergeCell ref="KYO55:KZH55"/>
    <mergeCell ref="KZI55:LAB55"/>
    <mergeCell ref="LAC55:LAV55"/>
    <mergeCell ref="LAW55:LBP55"/>
    <mergeCell ref="LBQ55:LCJ55"/>
    <mergeCell ref="LCK55:LDD55"/>
    <mergeCell ref="LDE55:LDX55"/>
    <mergeCell ref="LDY55:LER55"/>
    <mergeCell ref="LES55:LFL55"/>
    <mergeCell ref="LFM55:LGF55"/>
    <mergeCell ref="KGC55:KGV55"/>
    <mergeCell ref="KGW55:KHP55"/>
    <mergeCell ref="KHQ55:KIJ55"/>
    <mergeCell ref="KIK55:KJD55"/>
    <mergeCell ref="KJE55:KJX55"/>
    <mergeCell ref="KJY55:KKR55"/>
    <mergeCell ref="KKS55:KLL55"/>
    <mergeCell ref="KLM55:KMF55"/>
    <mergeCell ref="KMG55:KMZ55"/>
    <mergeCell ref="KNA55:KNT55"/>
    <mergeCell ref="KNU55:KON55"/>
    <mergeCell ref="KOO55:KPH55"/>
    <mergeCell ref="KPI55:KQB55"/>
    <mergeCell ref="KQC55:KQV55"/>
    <mergeCell ref="KQW55:KRP55"/>
    <mergeCell ref="KRQ55:KSJ55"/>
    <mergeCell ref="KSK55:KTD55"/>
    <mergeCell ref="JTA55:JTT55"/>
    <mergeCell ref="JTU55:JUN55"/>
    <mergeCell ref="JUO55:JVH55"/>
    <mergeCell ref="JVI55:JWB55"/>
    <mergeCell ref="JWC55:JWV55"/>
    <mergeCell ref="JWW55:JXP55"/>
    <mergeCell ref="JXQ55:JYJ55"/>
    <mergeCell ref="JYK55:JZD55"/>
    <mergeCell ref="JZE55:JZX55"/>
    <mergeCell ref="JZY55:KAR55"/>
    <mergeCell ref="KAS55:KBL55"/>
    <mergeCell ref="KBM55:KCF55"/>
    <mergeCell ref="KCG55:KCZ55"/>
    <mergeCell ref="KDA55:KDT55"/>
    <mergeCell ref="KDU55:KEN55"/>
    <mergeCell ref="KEO55:KFH55"/>
    <mergeCell ref="KFI55:KGB55"/>
    <mergeCell ref="JFY55:JGR55"/>
    <mergeCell ref="JGS55:JHL55"/>
    <mergeCell ref="JHM55:JIF55"/>
    <mergeCell ref="JIG55:JIZ55"/>
    <mergeCell ref="JJA55:JJT55"/>
    <mergeCell ref="JJU55:JKN55"/>
    <mergeCell ref="JKO55:JLH55"/>
    <mergeCell ref="JLI55:JMB55"/>
    <mergeCell ref="JMC55:JMV55"/>
    <mergeCell ref="JMW55:JNP55"/>
    <mergeCell ref="JNQ55:JOJ55"/>
    <mergeCell ref="JOK55:JPD55"/>
    <mergeCell ref="JPE55:JPX55"/>
    <mergeCell ref="JPY55:JQR55"/>
    <mergeCell ref="JQS55:JRL55"/>
    <mergeCell ref="JRM55:JSF55"/>
    <mergeCell ref="JSG55:JSZ55"/>
    <mergeCell ref="ISW55:ITP55"/>
    <mergeCell ref="ITQ55:IUJ55"/>
    <mergeCell ref="IUK55:IVD55"/>
    <mergeCell ref="IVE55:IVX55"/>
    <mergeCell ref="IVY55:IWR55"/>
    <mergeCell ref="IWS55:IXL55"/>
    <mergeCell ref="IXM55:IYF55"/>
    <mergeCell ref="IYG55:IYZ55"/>
    <mergeCell ref="IZA55:IZT55"/>
    <mergeCell ref="IZU55:JAN55"/>
    <mergeCell ref="JAO55:JBH55"/>
    <mergeCell ref="JBI55:JCB55"/>
    <mergeCell ref="JCC55:JCV55"/>
    <mergeCell ref="JCW55:JDP55"/>
    <mergeCell ref="JDQ55:JEJ55"/>
    <mergeCell ref="JEK55:JFD55"/>
    <mergeCell ref="JFE55:JFX55"/>
    <mergeCell ref="IFU55:IGN55"/>
    <mergeCell ref="IGO55:IHH55"/>
    <mergeCell ref="IHI55:IIB55"/>
    <mergeCell ref="IIC55:IIV55"/>
    <mergeCell ref="IIW55:IJP55"/>
    <mergeCell ref="IJQ55:IKJ55"/>
    <mergeCell ref="IKK55:ILD55"/>
    <mergeCell ref="ILE55:ILX55"/>
    <mergeCell ref="ILY55:IMR55"/>
    <mergeCell ref="IMS55:INL55"/>
    <mergeCell ref="INM55:IOF55"/>
    <mergeCell ref="IOG55:IOZ55"/>
    <mergeCell ref="IPA55:IPT55"/>
    <mergeCell ref="IPU55:IQN55"/>
    <mergeCell ref="IQO55:IRH55"/>
    <mergeCell ref="IRI55:ISB55"/>
    <mergeCell ref="ISC55:ISV55"/>
    <mergeCell ref="HSS55:HTL55"/>
    <mergeCell ref="HTM55:HUF55"/>
    <mergeCell ref="HUG55:HUZ55"/>
    <mergeCell ref="HVA55:HVT55"/>
    <mergeCell ref="HVU55:HWN55"/>
    <mergeCell ref="HWO55:HXH55"/>
    <mergeCell ref="HXI55:HYB55"/>
    <mergeCell ref="HYC55:HYV55"/>
    <mergeCell ref="HYW55:HZP55"/>
    <mergeCell ref="HZQ55:IAJ55"/>
    <mergeCell ref="IAK55:IBD55"/>
    <mergeCell ref="IBE55:IBX55"/>
    <mergeCell ref="IBY55:ICR55"/>
    <mergeCell ref="ICS55:IDL55"/>
    <mergeCell ref="IDM55:IEF55"/>
    <mergeCell ref="IEG55:IEZ55"/>
    <mergeCell ref="IFA55:IFT55"/>
    <mergeCell ref="HFQ55:HGJ55"/>
    <mergeCell ref="HGK55:HHD55"/>
    <mergeCell ref="HHE55:HHX55"/>
    <mergeCell ref="HHY55:HIR55"/>
    <mergeCell ref="HIS55:HJL55"/>
    <mergeCell ref="HJM55:HKF55"/>
    <mergeCell ref="HKG55:HKZ55"/>
    <mergeCell ref="HLA55:HLT55"/>
    <mergeCell ref="HLU55:HMN55"/>
    <mergeCell ref="HMO55:HNH55"/>
    <mergeCell ref="HNI55:HOB55"/>
    <mergeCell ref="HOC55:HOV55"/>
    <mergeCell ref="HOW55:HPP55"/>
    <mergeCell ref="HPQ55:HQJ55"/>
    <mergeCell ref="HQK55:HRD55"/>
    <mergeCell ref="HRE55:HRX55"/>
    <mergeCell ref="HRY55:HSR55"/>
    <mergeCell ref="GSO55:GTH55"/>
    <mergeCell ref="GTI55:GUB55"/>
    <mergeCell ref="GUC55:GUV55"/>
    <mergeCell ref="GUW55:GVP55"/>
    <mergeCell ref="GVQ55:GWJ55"/>
    <mergeCell ref="GWK55:GXD55"/>
    <mergeCell ref="GXE55:GXX55"/>
    <mergeCell ref="GXY55:GYR55"/>
    <mergeCell ref="GYS55:GZL55"/>
    <mergeCell ref="GZM55:HAF55"/>
    <mergeCell ref="HAG55:HAZ55"/>
    <mergeCell ref="HBA55:HBT55"/>
    <mergeCell ref="HBU55:HCN55"/>
    <mergeCell ref="HCO55:HDH55"/>
    <mergeCell ref="HDI55:HEB55"/>
    <mergeCell ref="HEC55:HEV55"/>
    <mergeCell ref="HEW55:HFP55"/>
    <mergeCell ref="GFM55:GGF55"/>
    <mergeCell ref="GGG55:GGZ55"/>
    <mergeCell ref="GHA55:GHT55"/>
    <mergeCell ref="GHU55:GIN55"/>
    <mergeCell ref="GIO55:GJH55"/>
    <mergeCell ref="GJI55:GKB55"/>
    <mergeCell ref="GKC55:GKV55"/>
    <mergeCell ref="GKW55:GLP55"/>
    <mergeCell ref="GLQ55:GMJ55"/>
    <mergeCell ref="GMK55:GND55"/>
    <mergeCell ref="GNE55:GNX55"/>
    <mergeCell ref="GNY55:GOR55"/>
    <mergeCell ref="GOS55:GPL55"/>
    <mergeCell ref="GPM55:GQF55"/>
    <mergeCell ref="GQG55:GQZ55"/>
    <mergeCell ref="GRA55:GRT55"/>
    <mergeCell ref="GRU55:GSN55"/>
    <mergeCell ref="FSK55:FTD55"/>
    <mergeCell ref="FTE55:FTX55"/>
    <mergeCell ref="FTY55:FUR55"/>
    <mergeCell ref="FUS55:FVL55"/>
    <mergeCell ref="FVM55:FWF55"/>
    <mergeCell ref="FWG55:FWZ55"/>
    <mergeCell ref="FXA55:FXT55"/>
    <mergeCell ref="FXU55:FYN55"/>
    <mergeCell ref="FYO55:FZH55"/>
    <mergeCell ref="FZI55:GAB55"/>
    <mergeCell ref="GAC55:GAV55"/>
    <mergeCell ref="GAW55:GBP55"/>
    <mergeCell ref="GBQ55:GCJ55"/>
    <mergeCell ref="GCK55:GDD55"/>
    <mergeCell ref="GDE55:GDX55"/>
    <mergeCell ref="GDY55:GER55"/>
    <mergeCell ref="GES55:GFL55"/>
    <mergeCell ref="FFI55:FGB55"/>
    <mergeCell ref="FGC55:FGV55"/>
    <mergeCell ref="FGW55:FHP55"/>
    <mergeCell ref="FHQ55:FIJ55"/>
    <mergeCell ref="FIK55:FJD55"/>
    <mergeCell ref="FJE55:FJX55"/>
    <mergeCell ref="FJY55:FKR55"/>
    <mergeCell ref="FKS55:FLL55"/>
    <mergeCell ref="FLM55:FMF55"/>
    <mergeCell ref="FMG55:FMZ55"/>
    <mergeCell ref="FNA55:FNT55"/>
    <mergeCell ref="FNU55:FON55"/>
    <mergeCell ref="FOO55:FPH55"/>
    <mergeCell ref="FPI55:FQB55"/>
    <mergeCell ref="FQC55:FQV55"/>
    <mergeCell ref="FQW55:FRP55"/>
    <mergeCell ref="FRQ55:FSJ55"/>
    <mergeCell ref="ESG55:ESZ55"/>
    <mergeCell ref="ETA55:ETT55"/>
    <mergeCell ref="ETU55:EUN55"/>
    <mergeCell ref="EUO55:EVH55"/>
    <mergeCell ref="EVI55:EWB55"/>
    <mergeCell ref="EWC55:EWV55"/>
    <mergeCell ref="EWW55:EXP55"/>
    <mergeCell ref="EXQ55:EYJ55"/>
    <mergeCell ref="EYK55:EZD55"/>
    <mergeCell ref="EZE55:EZX55"/>
    <mergeCell ref="EZY55:FAR55"/>
    <mergeCell ref="FAS55:FBL55"/>
    <mergeCell ref="FBM55:FCF55"/>
    <mergeCell ref="FCG55:FCZ55"/>
    <mergeCell ref="FDA55:FDT55"/>
    <mergeCell ref="FDU55:FEN55"/>
    <mergeCell ref="FEO55:FFH55"/>
    <mergeCell ref="EFE55:EFX55"/>
    <mergeCell ref="EFY55:EGR55"/>
    <mergeCell ref="EGS55:EHL55"/>
    <mergeCell ref="EHM55:EIF55"/>
    <mergeCell ref="EIG55:EIZ55"/>
    <mergeCell ref="EJA55:EJT55"/>
    <mergeCell ref="EJU55:EKN55"/>
    <mergeCell ref="EKO55:ELH55"/>
    <mergeCell ref="ELI55:EMB55"/>
    <mergeCell ref="EMC55:EMV55"/>
    <mergeCell ref="EMW55:ENP55"/>
    <mergeCell ref="ENQ55:EOJ55"/>
    <mergeCell ref="EOK55:EPD55"/>
    <mergeCell ref="EPE55:EPX55"/>
    <mergeCell ref="EPY55:EQR55"/>
    <mergeCell ref="EQS55:ERL55"/>
    <mergeCell ref="ERM55:ESF55"/>
    <mergeCell ref="DSC55:DSV55"/>
    <mergeCell ref="DSW55:DTP55"/>
    <mergeCell ref="DTQ55:DUJ55"/>
    <mergeCell ref="DUK55:DVD55"/>
    <mergeCell ref="DVE55:DVX55"/>
    <mergeCell ref="DVY55:DWR55"/>
    <mergeCell ref="DWS55:DXL55"/>
    <mergeCell ref="DXM55:DYF55"/>
    <mergeCell ref="DYG55:DYZ55"/>
    <mergeCell ref="DZA55:DZT55"/>
    <mergeCell ref="DZU55:EAN55"/>
    <mergeCell ref="EAO55:EBH55"/>
    <mergeCell ref="EBI55:ECB55"/>
    <mergeCell ref="ECC55:ECV55"/>
    <mergeCell ref="ECW55:EDP55"/>
    <mergeCell ref="EDQ55:EEJ55"/>
    <mergeCell ref="EEK55:EFD55"/>
    <mergeCell ref="DFA55:DFT55"/>
    <mergeCell ref="DFU55:DGN55"/>
    <mergeCell ref="DGO55:DHH55"/>
    <mergeCell ref="DHI55:DIB55"/>
    <mergeCell ref="DIC55:DIV55"/>
    <mergeCell ref="DIW55:DJP55"/>
    <mergeCell ref="DJQ55:DKJ55"/>
    <mergeCell ref="DKK55:DLD55"/>
    <mergeCell ref="DLE55:DLX55"/>
    <mergeCell ref="DLY55:DMR55"/>
    <mergeCell ref="DMS55:DNL55"/>
    <mergeCell ref="DNM55:DOF55"/>
    <mergeCell ref="DOG55:DOZ55"/>
    <mergeCell ref="DPA55:DPT55"/>
    <mergeCell ref="DPU55:DQN55"/>
    <mergeCell ref="DQO55:DRH55"/>
    <mergeCell ref="DRI55:DSB55"/>
    <mergeCell ref="CRY55:CSR55"/>
    <mergeCell ref="CSS55:CTL55"/>
    <mergeCell ref="CTM55:CUF55"/>
    <mergeCell ref="CUG55:CUZ55"/>
    <mergeCell ref="CVA55:CVT55"/>
    <mergeCell ref="CVU55:CWN55"/>
    <mergeCell ref="CWO55:CXH55"/>
    <mergeCell ref="CXI55:CYB55"/>
    <mergeCell ref="CYC55:CYV55"/>
    <mergeCell ref="CYW55:CZP55"/>
    <mergeCell ref="CZQ55:DAJ55"/>
    <mergeCell ref="DAK55:DBD55"/>
    <mergeCell ref="DBE55:DBX55"/>
    <mergeCell ref="DBY55:DCR55"/>
    <mergeCell ref="DCS55:DDL55"/>
    <mergeCell ref="DDM55:DEF55"/>
    <mergeCell ref="DEG55:DEZ55"/>
    <mergeCell ref="CEW55:CFP55"/>
    <mergeCell ref="CFQ55:CGJ55"/>
    <mergeCell ref="CGK55:CHD55"/>
    <mergeCell ref="CHE55:CHX55"/>
    <mergeCell ref="CHY55:CIR55"/>
    <mergeCell ref="CIS55:CJL55"/>
    <mergeCell ref="CJM55:CKF55"/>
    <mergeCell ref="CKG55:CKZ55"/>
    <mergeCell ref="CLA55:CLT55"/>
    <mergeCell ref="CLU55:CMN55"/>
    <mergeCell ref="CMO55:CNH55"/>
    <mergeCell ref="CNI55:COB55"/>
    <mergeCell ref="COC55:COV55"/>
    <mergeCell ref="COW55:CPP55"/>
    <mergeCell ref="CPQ55:CQJ55"/>
    <mergeCell ref="CQK55:CRD55"/>
    <mergeCell ref="CRE55:CRX55"/>
    <mergeCell ref="BRU55:BSN55"/>
    <mergeCell ref="BSO55:BTH55"/>
    <mergeCell ref="BTI55:BUB55"/>
    <mergeCell ref="BUC55:BUV55"/>
    <mergeCell ref="BUW55:BVP55"/>
    <mergeCell ref="BVQ55:BWJ55"/>
    <mergeCell ref="BWK55:BXD55"/>
    <mergeCell ref="BXE55:BXX55"/>
    <mergeCell ref="BXY55:BYR55"/>
    <mergeCell ref="BYS55:BZL55"/>
    <mergeCell ref="BZM55:CAF55"/>
    <mergeCell ref="CAG55:CAZ55"/>
    <mergeCell ref="CBA55:CBT55"/>
    <mergeCell ref="CBU55:CCN55"/>
    <mergeCell ref="CCO55:CDH55"/>
    <mergeCell ref="CDI55:CEB55"/>
    <mergeCell ref="CEC55:CEV55"/>
    <mergeCell ref="BES55:BFL55"/>
    <mergeCell ref="BFM55:BGF55"/>
    <mergeCell ref="BGG55:BGZ55"/>
    <mergeCell ref="BHA55:BHT55"/>
    <mergeCell ref="BHU55:BIN55"/>
    <mergeCell ref="BIO55:BJH55"/>
    <mergeCell ref="BJI55:BKB55"/>
    <mergeCell ref="BKC55:BKV55"/>
    <mergeCell ref="BKW55:BLP55"/>
    <mergeCell ref="BLQ55:BMJ55"/>
    <mergeCell ref="BMK55:BND55"/>
    <mergeCell ref="BNE55:BNX55"/>
    <mergeCell ref="BNY55:BOR55"/>
    <mergeCell ref="BOS55:BPL55"/>
    <mergeCell ref="BPM55:BQF55"/>
    <mergeCell ref="BQG55:BQZ55"/>
    <mergeCell ref="BRA55:BRT55"/>
    <mergeCell ref="ARQ55:ASJ55"/>
    <mergeCell ref="ASK55:ATD55"/>
    <mergeCell ref="ATE55:ATX55"/>
    <mergeCell ref="ATY55:AUR55"/>
    <mergeCell ref="AUS55:AVL55"/>
    <mergeCell ref="AVM55:AWF55"/>
    <mergeCell ref="AWG55:AWZ55"/>
    <mergeCell ref="AXA55:AXT55"/>
    <mergeCell ref="AXU55:AYN55"/>
    <mergeCell ref="AYO55:AZH55"/>
    <mergeCell ref="AZI55:BAB55"/>
    <mergeCell ref="BAC55:BAV55"/>
    <mergeCell ref="BAW55:BBP55"/>
    <mergeCell ref="BBQ55:BCJ55"/>
    <mergeCell ref="BCK55:BDD55"/>
    <mergeCell ref="BDE55:BDX55"/>
    <mergeCell ref="BDY55:BER55"/>
    <mergeCell ref="AEO55:AFH55"/>
    <mergeCell ref="AFI55:AGB55"/>
    <mergeCell ref="AGC55:AGV55"/>
    <mergeCell ref="AGW55:AHP55"/>
    <mergeCell ref="AHQ55:AIJ55"/>
    <mergeCell ref="AIK55:AJD55"/>
    <mergeCell ref="AJE55:AJX55"/>
    <mergeCell ref="AJY55:AKR55"/>
    <mergeCell ref="AKS55:ALL55"/>
    <mergeCell ref="ALM55:AMF55"/>
    <mergeCell ref="AMG55:AMZ55"/>
    <mergeCell ref="ANA55:ANT55"/>
    <mergeCell ref="ANU55:AON55"/>
    <mergeCell ref="AOO55:APH55"/>
    <mergeCell ref="API55:AQB55"/>
    <mergeCell ref="AQC55:AQV55"/>
    <mergeCell ref="AQW55:ARP55"/>
    <mergeCell ref="RM55:SF55"/>
    <mergeCell ref="SG55:SZ55"/>
    <mergeCell ref="TA55:TT55"/>
    <mergeCell ref="TU55:UN55"/>
    <mergeCell ref="UO55:VH55"/>
    <mergeCell ref="VI55:WB55"/>
    <mergeCell ref="WC55:WV55"/>
    <mergeCell ref="WW55:XP55"/>
    <mergeCell ref="XQ55:YJ55"/>
    <mergeCell ref="YK55:ZD55"/>
    <mergeCell ref="ZE55:ZX55"/>
    <mergeCell ref="ZY55:AAR55"/>
    <mergeCell ref="AAS55:ABL55"/>
    <mergeCell ref="ABM55:ACF55"/>
    <mergeCell ref="ACG55:ACZ55"/>
    <mergeCell ref="ADA55:ADT55"/>
    <mergeCell ref="ADU55:AEN55"/>
    <mergeCell ref="WYW40:WZP40"/>
    <mergeCell ref="WZQ40:XAJ40"/>
    <mergeCell ref="XAK40:XBD40"/>
    <mergeCell ref="XBE40:XBX40"/>
    <mergeCell ref="XBY40:XCR40"/>
    <mergeCell ref="XCS40:XDL40"/>
    <mergeCell ref="XDM40:XEF40"/>
    <mergeCell ref="XEG40:XEZ40"/>
    <mergeCell ref="XFA40:XFD40"/>
    <mergeCell ref="U55:AN55"/>
    <mergeCell ref="AO55:BH55"/>
    <mergeCell ref="BI55:CB55"/>
    <mergeCell ref="CC55:CV55"/>
    <mergeCell ref="CW55:DP55"/>
    <mergeCell ref="DQ55:EJ55"/>
    <mergeCell ref="EK55:FD55"/>
    <mergeCell ref="FE55:FX55"/>
    <mergeCell ref="FY55:GR55"/>
    <mergeCell ref="GS55:HL55"/>
    <mergeCell ref="HM55:IF55"/>
    <mergeCell ref="IG55:IZ55"/>
    <mergeCell ref="JA55:JT55"/>
    <mergeCell ref="JU55:KN55"/>
    <mergeCell ref="KO55:LH55"/>
    <mergeCell ref="LI55:MB55"/>
    <mergeCell ref="MC55:MV55"/>
    <mergeCell ref="MW55:NP55"/>
    <mergeCell ref="NQ55:OJ55"/>
    <mergeCell ref="OK55:PD55"/>
    <mergeCell ref="PE55:PX55"/>
    <mergeCell ref="PY55:QR55"/>
    <mergeCell ref="QS55:RL55"/>
    <mergeCell ref="WLU40:WMN40"/>
    <mergeCell ref="WMO40:WNH40"/>
    <mergeCell ref="WNI40:WOB40"/>
    <mergeCell ref="WOC40:WOV40"/>
    <mergeCell ref="WOW40:WPP40"/>
    <mergeCell ref="WPQ40:WQJ40"/>
    <mergeCell ref="WQK40:WRD40"/>
    <mergeCell ref="WRE40:WRX40"/>
    <mergeCell ref="WRY40:WSR40"/>
    <mergeCell ref="WSS40:WTL40"/>
    <mergeCell ref="WTM40:WUF40"/>
    <mergeCell ref="WUG40:WUZ40"/>
    <mergeCell ref="WVA40:WVT40"/>
    <mergeCell ref="WVU40:WWN40"/>
    <mergeCell ref="WWO40:WXH40"/>
    <mergeCell ref="WXI40:WYB40"/>
    <mergeCell ref="WYC40:WYV40"/>
    <mergeCell ref="VYS40:VZL40"/>
    <mergeCell ref="VZM40:WAF40"/>
    <mergeCell ref="WAG40:WAZ40"/>
    <mergeCell ref="WBA40:WBT40"/>
    <mergeCell ref="WBU40:WCN40"/>
    <mergeCell ref="WCO40:WDH40"/>
    <mergeCell ref="WDI40:WEB40"/>
    <mergeCell ref="WEC40:WEV40"/>
    <mergeCell ref="WEW40:WFP40"/>
    <mergeCell ref="WFQ40:WGJ40"/>
    <mergeCell ref="WGK40:WHD40"/>
    <mergeCell ref="WHE40:WHX40"/>
    <mergeCell ref="WHY40:WIR40"/>
    <mergeCell ref="WIS40:WJL40"/>
    <mergeCell ref="WJM40:WKF40"/>
    <mergeCell ref="WKG40:WKZ40"/>
    <mergeCell ref="WLA40:WLT40"/>
    <mergeCell ref="VLQ40:VMJ40"/>
    <mergeCell ref="VMK40:VND40"/>
    <mergeCell ref="VNE40:VNX40"/>
    <mergeCell ref="VNY40:VOR40"/>
    <mergeCell ref="VOS40:VPL40"/>
    <mergeCell ref="VPM40:VQF40"/>
    <mergeCell ref="VQG40:VQZ40"/>
    <mergeCell ref="VRA40:VRT40"/>
    <mergeCell ref="VRU40:VSN40"/>
    <mergeCell ref="VSO40:VTH40"/>
    <mergeCell ref="VTI40:VUB40"/>
    <mergeCell ref="VUC40:VUV40"/>
    <mergeCell ref="VUW40:VVP40"/>
    <mergeCell ref="VVQ40:VWJ40"/>
    <mergeCell ref="VWK40:VXD40"/>
    <mergeCell ref="VXE40:VXX40"/>
    <mergeCell ref="VXY40:VYR40"/>
    <mergeCell ref="UYO40:UZH40"/>
    <mergeCell ref="UZI40:VAB40"/>
    <mergeCell ref="VAC40:VAV40"/>
    <mergeCell ref="VAW40:VBP40"/>
    <mergeCell ref="VBQ40:VCJ40"/>
    <mergeCell ref="VCK40:VDD40"/>
    <mergeCell ref="VDE40:VDX40"/>
    <mergeCell ref="VDY40:VER40"/>
    <mergeCell ref="VES40:VFL40"/>
    <mergeCell ref="VFM40:VGF40"/>
    <mergeCell ref="VGG40:VGZ40"/>
    <mergeCell ref="VHA40:VHT40"/>
    <mergeCell ref="VHU40:VIN40"/>
    <mergeCell ref="VIO40:VJH40"/>
    <mergeCell ref="VJI40:VKB40"/>
    <mergeCell ref="VKC40:VKV40"/>
    <mergeCell ref="VKW40:VLP40"/>
    <mergeCell ref="ULM40:UMF40"/>
    <mergeCell ref="UMG40:UMZ40"/>
    <mergeCell ref="UNA40:UNT40"/>
    <mergeCell ref="UNU40:UON40"/>
    <mergeCell ref="UOO40:UPH40"/>
    <mergeCell ref="UPI40:UQB40"/>
    <mergeCell ref="UQC40:UQV40"/>
    <mergeCell ref="UQW40:URP40"/>
    <mergeCell ref="URQ40:USJ40"/>
    <mergeCell ref="USK40:UTD40"/>
    <mergeCell ref="UTE40:UTX40"/>
    <mergeCell ref="UTY40:UUR40"/>
    <mergeCell ref="UUS40:UVL40"/>
    <mergeCell ref="UVM40:UWF40"/>
    <mergeCell ref="UWG40:UWZ40"/>
    <mergeCell ref="UXA40:UXT40"/>
    <mergeCell ref="UXU40:UYN40"/>
    <mergeCell ref="TYK40:TZD40"/>
    <mergeCell ref="TZE40:TZX40"/>
    <mergeCell ref="TZY40:UAR40"/>
    <mergeCell ref="UAS40:UBL40"/>
    <mergeCell ref="UBM40:UCF40"/>
    <mergeCell ref="UCG40:UCZ40"/>
    <mergeCell ref="UDA40:UDT40"/>
    <mergeCell ref="UDU40:UEN40"/>
    <mergeCell ref="UEO40:UFH40"/>
    <mergeCell ref="UFI40:UGB40"/>
    <mergeCell ref="UGC40:UGV40"/>
    <mergeCell ref="UGW40:UHP40"/>
    <mergeCell ref="UHQ40:UIJ40"/>
    <mergeCell ref="UIK40:UJD40"/>
    <mergeCell ref="UJE40:UJX40"/>
    <mergeCell ref="UJY40:UKR40"/>
    <mergeCell ref="UKS40:ULL40"/>
    <mergeCell ref="TLI40:TMB40"/>
    <mergeCell ref="TMC40:TMV40"/>
    <mergeCell ref="TMW40:TNP40"/>
    <mergeCell ref="TNQ40:TOJ40"/>
    <mergeCell ref="TOK40:TPD40"/>
    <mergeCell ref="TPE40:TPX40"/>
    <mergeCell ref="TPY40:TQR40"/>
    <mergeCell ref="TQS40:TRL40"/>
    <mergeCell ref="TRM40:TSF40"/>
    <mergeCell ref="TSG40:TSZ40"/>
    <mergeCell ref="TTA40:TTT40"/>
    <mergeCell ref="TTU40:TUN40"/>
    <mergeCell ref="TUO40:TVH40"/>
    <mergeCell ref="TVI40:TWB40"/>
    <mergeCell ref="TWC40:TWV40"/>
    <mergeCell ref="TWW40:TXP40"/>
    <mergeCell ref="TXQ40:TYJ40"/>
    <mergeCell ref="SYG40:SYZ40"/>
    <mergeCell ref="SZA40:SZT40"/>
    <mergeCell ref="SZU40:TAN40"/>
    <mergeCell ref="TAO40:TBH40"/>
    <mergeCell ref="TBI40:TCB40"/>
    <mergeCell ref="TCC40:TCV40"/>
    <mergeCell ref="TCW40:TDP40"/>
    <mergeCell ref="TDQ40:TEJ40"/>
    <mergeCell ref="TEK40:TFD40"/>
    <mergeCell ref="TFE40:TFX40"/>
    <mergeCell ref="TFY40:TGR40"/>
    <mergeCell ref="TGS40:THL40"/>
    <mergeCell ref="THM40:TIF40"/>
    <mergeCell ref="TIG40:TIZ40"/>
    <mergeCell ref="TJA40:TJT40"/>
    <mergeCell ref="TJU40:TKN40"/>
    <mergeCell ref="TKO40:TLH40"/>
    <mergeCell ref="SLE40:SLX40"/>
    <mergeCell ref="SLY40:SMR40"/>
    <mergeCell ref="SMS40:SNL40"/>
    <mergeCell ref="SNM40:SOF40"/>
    <mergeCell ref="SOG40:SOZ40"/>
    <mergeCell ref="SPA40:SPT40"/>
    <mergeCell ref="SPU40:SQN40"/>
    <mergeCell ref="SQO40:SRH40"/>
    <mergeCell ref="SRI40:SSB40"/>
    <mergeCell ref="SSC40:SSV40"/>
    <mergeCell ref="SSW40:STP40"/>
    <mergeCell ref="STQ40:SUJ40"/>
    <mergeCell ref="SUK40:SVD40"/>
    <mergeCell ref="SVE40:SVX40"/>
    <mergeCell ref="SVY40:SWR40"/>
    <mergeCell ref="SWS40:SXL40"/>
    <mergeCell ref="SXM40:SYF40"/>
    <mergeCell ref="RYC40:RYV40"/>
    <mergeCell ref="RYW40:RZP40"/>
    <mergeCell ref="RZQ40:SAJ40"/>
    <mergeCell ref="SAK40:SBD40"/>
    <mergeCell ref="SBE40:SBX40"/>
    <mergeCell ref="SBY40:SCR40"/>
    <mergeCell ref="SCS40:SDL40"/>
    <mergeCell ref="SDM40:SEF40"/>
    <mergeCell ref="SEG40:SEZ40"/>
    <mergeCell ref="SFA40:SFT40"/>
    <mergeCell ref="SFU40:SGN40"/>
    <mergeCell ref="SGO40:SHH40"/>
    <mergeCell ref="SHI40:SIB40"/>
    <mergeCell ref="SIC40:SIV40"/>
    <mergeCell ref="SIW40:SJP40"/>
    <mergeCell ref="SJQ40:SKJ40"/>
    <mergeCell ref="SKK40:SLD40"/>
    <mergeCell ref="RLA40:RLT40"/>
    <mergeCell ref="RLU40:RMN40"/>
    <mergeCell ref="RMO40:RNH40"/>
    <mergeCell ref="RNI40:ROB40"/>
    <mergeCell ref="ROC40:ROV40"/>
    <mergeCell ref="ROW40:RPP40"/>
    <mergeCell ref="RPQ40:RQJ40"/>
    <mergeCell ref="RQK40:RRD40"/>
    <mergeCell ref="RRE40:RRX40"/>
    <mergeCell ref="RRY40:RSR40"/>
    <mergeCell ref="RSS40:RTL40"/>
    <mergeCell ref="RTM40:RUF40"/>
    <mergeCell ref="RUG40:RUZ40"/>
    <mergeCell ref="RVA40:RVT40"/>
    <mergeCell ref="RVU40:RWN40"/>
    <mergeCell ref="RWO40:RXH40"/>
    <mergeCell ref="RXI40:RYB40"/>
    <mergeCell ref="QXY40:QYR40"/>
    <mergeCell ref="QYS40:QZL40"/>
    <mergeCell ref="QZM40:RAF40"/>
    <mergeCell ref="RAG40:RAZ40"/>
    <mergeCell ref="RBA40:RBT40"/>
    <mergeCell ref="RBU40:RCN40"/>
    <mergeCell ref="RCO40:RDH40"/>
    <mergeCell ref="RDI40:REB40"/>
    <mergeCell ref="REC40:REV40"/>
    <mergeCell ref="REW40:RFP40"/>
    <mergeCell ref="RFQ40:RGJ40"/>
    <mergeCell ref="RGK40:RHD40"/>
    <mergeCell ref="RHE40:RHX40"/>
    <mergeCell ref="RHY40:RIR40"/>
    <mergeCell ref="RIS40:RJL40"/>
    <mergeCell ref="RJM40:RKF40"/>
    <mergeCell ref="RKG40:RKZ40"/>
    <mergeCell ref="QKW40:QLP40"/>
    <mergeCell ref="QLQ40:QMJ40"/>
    <mergeCell ref="QMK40:QND40"/>
    <mergeCell ref="QNE40:QNX40"/>
    <mergeCell ref="QNY40:QOR40"/>
    <mergeCell ref="QOS40:QPL40"/>
    <mergeCell ref="QPM40:QQF40"/>
    <mergeCell ref="QQG40:QQZ40"/>
    <mergeCell ref="QRA40:QRT40"/>
    <mergeCell ref="QRU40:QSN40"/>
    <mergeCell ref="QSO40:QTH40"/>
    <mergeCell ref="QTI40:QUB40"/>
    <mergeCell ref="QUC40:QUV40"/>
    <mergeCell ref="QUW40:QVP40"/>
    <mergeCell ref="QVQ40:QWJ40"/>
    <mergeCell ref="QWK40:QXD40"/>
    <mergeCell ref="QXE40:QXX40"/>
    <mergeCell ref="PXU40:PYN40"/>
    <mergeCell ref="PYO40:PZH40"/>
    <mergeCell ref="PZI40:QAB40"/>
    <mergeCell ref="QAC40:QAV40"/>
    <mergeCell ref="QAW40:QBP40"/>
    <mergeCell ref="QBQ40:QCJ40"/>
    <mergeCell ref="QCK40:QDD40"/>
    <mergeCell ref="QDE40:QDX40"/>
    <mergeCell ref="QDY40:QER40"/>
    <mergeCell ref="QES40:QFL40"/>
    <mergeCell ref="QFM40:QGF40"/>
    <mergeCell ref="QGG40:QGZ40"/>
    <mergeCell ref="QHA40:QHT40"/>
    <mergeCell ref="QHU40:QIN40"/>
    <mergeCell ref="QIO40:QJH40"/>
    <mergeCell ref="QJI40:QKB40"/>
    <mergeCell ref="QKC40:QKV40"/>
    <mergeCell ref="PKS40:PLL40"/>
    <mergeCell ref="PLM40:PMF40"/>
    <mergeCell ref="PMG40:PMZ40"/>
    <mergeCell ref="PNA40:PNT40"/>
    <mergeCell ref="PNU40:PON40"/>
    <mergeCell ref="POO40:PPH40"/>
    <mergeCell ref="PPI40:PQB40"/>
    <mergeCell ref="PQC40:PQV40"/>
    <mergeCell ref="PQW40:PRP40"/>
    <mergeCell ref="PRQ40:PSJ40"/>
    <mergeCell ref="PSK40:PTD40"/>
    <mergeCell ref="PTE40:PTX40"/>
    <mergeCell ref="PTY40:PUR40"/>
    <mergeCell ref="PUS40:PVL40"/>
    <mergeCell ref="PVM40:PWF40"/>
    <mergeCell ref="PWG40:PWZ40"/>
    <mergeCell ref="PXA40:PXT40"/>
    <mergeCell ref="OXQ40:OYJ40"/>
    <mergeCell ref="OYK40:OZD40"/>
    <mergeCell ref="OZE40:OZX40"/>
    <mergeCell ref="OZY40:PAR40"/>
    <mergeCell ref="PAS40:PBL40"/>
    <mergeCell ref="PBM40:PCF40"/>
    <mergeCell ref="PCG40:PCZ40"/>
    <mergeCell ref="PDA40:PDT40"/>
    <mergeCell ref="PDU40:PEN40"/>
    <mergeCell ref="PEO40:PFH40"/>
    <mergeCell ref="PFI40:PGB40"/>
    <mergeCell ref="PGC40:PGV40"/>
    <mergeCell ref="PGW40:PHP40"/>
    <mergeCell ref="PHQ40:PIJ40"/>
    <mergeCell ref="PIK40:PJD40"/>
    <mergeCell ref="PJE40:PJX40"/>
    <mergeCell ref="PJY40:PKR40"/>
    <mergeCell ref="OKO40:OLH40"/>
    <mergeCell ref="OLI40:OMB40"/>
    <mergeCell ref="OMC40:OMV40"/>
    <mergeCell ref="OMW40:ONP40"/>
    <mergeCell ref="ONQ40:OOJ40"/>
    <mergeCell ref="OOK40:OPD40"/>
    <mergeCell ref="OPE40:OPX40"/>
    <mergeCell ref="OPY40:OQR40"/>
    <mergeCell ref="OQS40:ORL40"/>
    <mergeCell ref="ORM40:OSF40"/>
    <mergeCell ref="OSG40:OSZ40"/>
    <mergeCell ref="OTA40:OTT40"/>
    <mergeCell ref="OTU40:OUN40"/>
    <mergeCell ref="OUO40:OVH40"/>
    <mergeCell ref="OVI40:OWB40"/>
    <mergeCell ref="OWC40:OWV40"/>
    <mergeCell ref="OWW40:OXP40"/>
    <mergeCell ref="NXM40:NYF40"/>
    <mergeCell ref="NYG40:NYZ40"/>
    <mergeCell ref="NZA40:NZT40"/>
    <mergeCell ref="NZU40:OAN40"/>
    <mergeCell ref="OAO40:OBH40"/>
    <mergeCell ref="OBI40:OCB40"/>
    <mergeCell ref="OCC40:OCV40"/>
    <mergeCell ref="OCW40:ODP40"/>
    <mergeCell ref="ODQ40:OEJ40"/>
    <mergeCell ref="OEK40:OFD40"/>
    <mergeCell ref="OFE40:OFX40"/>
    <mergeCell ref="OFY40:OGR40"/>
    <mergeCell ref="OGS40:OHL40"/>
    <mergeCell ref="OHM40:OIF40"/>
    <mergeCell ref="OIG40:OIZ40"/>
    <mergeCell ref="OJA40:OJT40"/>
    <mergeCell ref="OJU40:OKN40"/>
    <mergeCell ref="NKK40:NLD40"/>
    <mergeCell ref="NLE40:NLX40"/>
    <mergeCell ref="NLY40:NMR40"/>
    <mergeCell ref="NMS40:NNL40"/>
    <mergeCell ref="NNM40:NOF40"/>
    <mergeCell ref="NOG40:NOZ40"/>
    <mergeCell ref="NPA40:NPT40"/>
    <mergeCell ref="NPU40:NQN40"/>
    <mergeCell ref="NQO40:NRH40"/>
    <mergeCell ref="NRI40:NSB40"/>
    <mergeCell ref="NSC40:NSV40"/>
    <mergeCell ref="NSW40:NTP40"/>
    <mergeCell ref="NTQ40:NUJ40"/>
    <mergeCell ref="NUK40:NVD40"/>
    <mergeCell ref="NVE40:NVX40"/>
    <mergeCell ref="NVY40:NWR40"/>
    <mergeCell ref="NWS40:NXL40"/>
    <mergeCell ref="MXI40:MYB40"/>
    <mergeCell ref="MYC40:MYV40"/>
    <mergeCell ref="MYW40:MZP40"/>
    <mergeCell ref="MZQ40:NAJ40"/>
    <mergeCell ref="NAK40:NBD40"/>
    <mergeCell ref="NBE40:NBX40"/>
    <mergeCell ref="NBY40:NCR40"/>
    <mergeCell ref="NCS40:NDL40"/>
    <mergeCell ref="NDM40:NEF40"/>
    <mergeCell ref="NEG40:NEZ40"/>
    <mergeCell ref="NFA40:NFT40"/>
    <mergeCell ref="NFU40:NGN40"/>
    <mergeCell ref="NGO40:NHH40"/>
    <mergeCell ref="NHI40:NIB40"/>
    <mergeCell ref="NIC40:NIV40"/>
    <mergeCell ref="NIW40:NJP40"/>
    <mergeCell ref="NJQ40:NKJ40"/>
    <mergeCell ref="MKG40:MKZ40"/>
    <mergeCell ref="MLA40:MLT40"/>
    <mergeCell ref="MLU40:MMN40"/>
    <mergeCell ref="MMO40:MNH40"/>
    <mergeCell ref="MNI40:MOB40"/>
    <mergeCell ref="MOC40:MOV40"/>
    <mergeCell ref="MOW40:MPP40"/>
    <mergeCell ref="MPQ40:MQJ40"/>
    <mergeCell ref="MQK40:MRD40"/>
    <mergeCell ref="MRE40:MRX40"/>
    <mergeCell ref="MRY40:MSR40"/>
    <mergeCell ref="MSS40:MTL40"/>
    <mergeCell ref="MTM40:MUF40"/>
    <mergeCell ref="MUG40:MUZ40"/>
    <mergeCell ref="MVA40:MVT40"/>
    <mergeCell ref="MVU40:MWN40"/>
    <mergeCell ref="MWO40:MXH40"/>
    <mergeCell ref="LXE40:LXX40"/>
    <mergeCell ref="LXY40:LYR40"/>
    <mergeCell ref="LYS40:LZL40"/>
    <mergeCell ref="LZM40:MAF40"/>
    <mergeCell ref="MAG40:MAZ40"/>
    <mergeCell ref="MBA40:MBT40"/>
    <mergeCell ref="MBU40:MCN40"/>
    <mergeCell ref="MCO40:MDH40"/>
    <mergeCell ref="MDI40:MEB40"/>
    <mergeCell ref="MEC40:MEV40"/>
    <mergeCell ref="MEW40:MFP40"/>
    <mergeCell ref="MFQ40:MGJ40"/>
    <mergeCell ref="MGK40:MHD40"/>
    <mergeCell ref="MHE40:MHX40"/>
    <mergeCell ref="MHY40:MIR40"/>
    <mergeCell ref="MIS40:MJL40"/>
    <mergeCell ref="MJM40:MKF40"/>
    <mergeCell ref="LKC40:LKV40"/>
    <mergeCell ref="LKW40:LLP40"/>
    <mergeCell ref="LLQ40:LMJ40"/>
    <mergeCell ref="LMK40:LND40"/>
    <mergeCell ref="LNE40:LNX40"/>
    <mergeCell ref="LNY40:LOR40"/>
    <mergeCell ref="LOS40:LPL40"/>
    <mergeCell ref="LPM40:LQF40"/>
    <mergeCell ref="LQG40:LQZ40"/>
    <mergeCell ref="LRA40:LRT40"/>
    <mergeCell ref="LRU40:LSN40"/>
    <mergeCell ref="LSO40:LTH40"/>
    <mergeCell ref="LTI40:LUB40"/>
    <mergeCell ref="LUC40:LUV40"/>
    <mergeCell ref="LUW40:LVP40"/>
    <mergeCell ref="LVQ40:LWJ40"/>
    <mergeCell ref="LWK40:LXD40"/>
    <mergeCell ref="KXA40:KXT40"/>
    <mergeCell ref="KXU40:KYN40"/>
    <mergeCell ref="KYO40:KZH40"/>
    <mergeCell ref="KZI40:LAB40"/>
    <mergeCell ref="LAC40:LAV40"/>
    <mergeCell ref="LAW40:LBP40"/>
    <mergeCell ref="LBQ40:LCJ40"/>
    <mergeCell ref="LCK40:LDD40"/>
    <mergeCell ref="LDE40:LDX40"/>
    <mergeCell ref="LDY40:LER40"/>
    <mergeCell ref="LES40:LFL40"/>
    <mergeCell ref="LFM40:LGF40"/>
    <mergeCell ref="LGG40:LGZ40"/>
    <mergeCell ref="LHA40:LHT40"/>
    <mergeCell ref="LHU40:LIN40"/>
    <mergeCell ref="LIO40:LJH40"/>
    <mergeCell ref="LJI40:LKB40"/>
    <mergeCell ref="KJY40:KKR40"/>
    <mergeCell ref="KKS40:KLL40"/>
    <mergeCell ref="KLM40:KMF40"/>
    <mergeCell ref="KMG40:KMZ40"/>
    <mergeCell ref="KNA40:KNT40"/>
    <mergeCell ref="KNU40:KON40"/>
    <mergeCell ref="KOO40:KPH40"/>
    <mergeCell ref="KPI40:KQB40"/>
    <mergeCell ref="KQC40:KQV40"/>
    <mergeCell ref="KQW40:KRP40"/>
    <mergeCell ref="KRQ40:KSJ40"/>
    <mergeCell ref="KSK40:KTD40"/>
    <mergeCell ref="KTE40:KTX40"/>
    <mergeCell ref="KTY40:KUR40"/>
    <mergeCell ref="KUS40:KVL40"/>
    <mergeCell ref="KVM40:KWF40"/>
    <mergeCell ref="KWG40:KWZ40"/>
    <mergeCell ref="JWW40:JXP40"/>
    <mergeCell ref="JXQ40:JYJ40"/>
    <mergeCell ref="JYK40:JZD40"/>
    <mergeCell ref="JZE40:JZX40"/>
    <mergeCell ref="JZY40:KAR40"/>
    <mergeCell ref="KAS40:KBL40"/>
    <mergeCell ref="KBM40:KCF40"/>
    <mergeCell ref="KCG40:KCZ40"/>
    <mergeCell ref="KDA40:KDT40"/>
    <mergeCell ref="KDU40:KEN40"/>
    <mergeCell ref="KEO40:KFH40"/>
    <mergeCell ref="KFI40:KGB40"/>
    <mergeCell ref="KGC40:KGV40"/>
    <mergeCell ref="KGW40:KHP40"/>
    <mergeCell ref="KHQ40:KIJ40"/>
    <mergeCell ref="KIK40:KJD40"/>
    <mergeCell ref="KJE40:KJX40"/>
    <mergeCell ref="JJU40:JKN40"/>
    <mergeCell ref="JKO40:JLH40"/>
    <mergeCell ref="JLI40:JMB40"/>
    <mergeCell ref="JMC40:JMV40"/>
    <mergeCell ref="JMW40:JNP40"/>
    <mergeCell ref="JNQ40:JOJ40"/>
    <mergeCell ref="JOK40:JPD40"/>
    <mergeCell ref="JPE40:JPX40"/>
    <mergeCell ref="JPY40:JQR40"/>
    <mergeCell ref="JQS40:JRL40"/>
    <mergeCell ref="JRM40:JSF40"/>
    <mergeCell ref="JSG40:JSZ40"/>
    <mergeCell ref="JTA40:JTT40"/>
    <mergeCell ref="JTU40:JUN40"/>
    <mergeCell ref="JUO40:JVH40"/>
    <mergeCell ref="JVI40:JWB40"/>
    <mergeCell ref="JWC40:JWV40"/>
    <mergeCell ref="IWS40:IXL40"/>
    <mergeCell ref="IXM40:IYF40"/>
    <mergeCell ref="IYG40:IYZ40"/>
    <mergeCell ref="IZA40:IZT40"/>
    <mergeCell ref="IZU40:JAN40"/>
    <mergeCell ref="JAO40:JBH40"/>
    <mergeCell ref="JBI40:JCB40"/>
    <mergeCell ref="JCC40:JCV40"/>
    <mergeCell ref="JCW40:JDP40"/>
    <mergeCell ref="JDQ40:JEJ40"/>
    <mergeCell ref="JEK40:JFD40"/>
    <mergeCell ref="JFE40:JFX40"/>
    <mergeCell ref="JFY40:JGR40"/>
    <mergeCell ref="JGS40:JHL40"/>
    <mergeCell ref="JHM40:JIF40"/>
    <mergeCell ref="JIG40:JIZ40"/>
    <mergeCell ref="JJA40:JJT40"/>
    <mergeCell ref="IJQ40:IKJ40"/>
    <mergeCell ref="IKK40:ILD40"/>
    <mergeCell ref="ILE40:ILX40"/>
    <mergeCell ref="ILY40:IMR40"/>
    <mergeCell ref="IMS40:INL40"/>
    <mergeCell ref="INM40:IOF40"/>
    <mergeCell ref="IOG40:IOZ40"/>
    <mergeCell ref="IPA40:IPT40"/>
    <mergeCell ref="IPU40:IQN40"/>
    <mergeCell ref="IQO40:IRH40"/>
    <mergeCell ref="IRI40:ISB40"/>
    <mergeCell ref="ISC40:ISV40"/>
    <mergeCell ref="ISW40:ITP40"/>
    <mergeCell ref="ITQ40:IUJ40"/>
    <mergeCell ref="IUK40:IVD40"/>
    <mergeCell ref="IVE40:IVX40"/>
    <mergeCell ref="IVY40:IWR40"/>
    <mergeCell ref="HWO40:HXH40"/>
    <mergeCell ref="HXI40:HYB40"/>
    <mergeCell ref="HYC40:HYV40"/>
    <mergeCell ref="HYW40:HZP40"/>
    <mergeCell ref="HZQ40:IAJ40"/>
    <mergeCell ref="IAK40:IBD40"/>
    <mergeCell ref="IBE40:IBX40"/>
    <mergeCell ref="IBY40:ICR40"/>
    <mergeCell ref="ICS40:IDL40"/>
    <mergeCell ref="IDM40:IEF40"/>
    <mergeCell ref="IEG40:IEZ40"/>
    <mergeCell ref="IFA40:IFT40"/>
    <mergeCell ref="IFU40:IGN40"/>
    <mergeCell ref="IGO40:IHH40"/>
    <mergeCell ref="IHI40:IIB40"/>
    <mergeCell ref="IIC40:IIV40"/>
    <mergeCell ref="IIW40:IJP40"/>
    <mergeCell ref="HJM40:HKF40"/>
    <mergeCell ref="HKG40:HKZ40"/>
    <mergeCell ref="HLA40:HLT40"/>
    <mergeCell ref="HLU40:HMN40"/>
    <mergeCell ref="HMO40:HNH40"/>
    <mergeCell ref="HNI40:HOB40"/>
    <mergeCell ref="HOC40:HOV40"/>
    <mergeCell ref="HOW40:HPP40"/>
    <mergeCell ref="HPQ40:HQJ40"/>
    <mergeCell ref="HQK40:HRD40"/>
    <mergeCell ref="HRE40:HRX40"/>
    <mergeCell ref="HRY40:HSR40"/>
    <mergeCell ref="HSS40:HTL40"/>
    <mergeCell ref="HTM40:HUF40"/>
    <mergeCell ref="HUG40:HUZ40"/>
    <mergeCell ref="HVA40:HVT40"/>
    <mergeCell ref="HVU40:HWN40"/>
    <mergeCell ref="GWK40:GXD40"/>
    <mergeCell ref="GXE40:GXX40"/>
    <mergeCell ref="GXY40:GYR40"/>
    <mergeCell ref="GYS40:GZL40"/>
    <mergeCell ref="GZM40:HAF40"/>
    <mergeCell ref="HAG40:HAZ40"/>
    <mergeCell ref="HBA40:HBT40"/>
    <mergeCell ref="HBU40:HCN40"/>
    <mergeCell ref="HCO40:HDH40"/>
    <mergeCell ref="HDI40:HEB40"/>
    <mergeCell ref="HEC40:HEV40"/>
    <mergeCell ref="HEW40:HFP40"/>
    <mergeCell ref="HFQ40:HGJ40"/>
    <mergeCell ref="HGK40:HHD40"/>
    <mergeCell ref="HHE40:HHX40"/>
    <mergeCell ref="HHY40:HIR40"/>
    <mergeCell ref="HIS40:HJL40"/>
    <mergeCell ref="GJI40:GKB40"/>
    <mergeCell ref="GKC40:GKV40"/>
    <mergeCell ref="GKW40:GLP40"/>
    <mergeCell ref="GLQ40:GMJ40"/>
    <mergeCell ref="GMK40:GND40"/>
    <mergeCell ref="GNE40:GNX40"/>
    <mergeCell ref="GNY40:GOR40"/>
    <mergeCell ref="GOS40:GPL40"/>
    <mergeCell ref="GPM40:GQF40"/>
    <mergeCell ref="GQG40:GQZ40"/>
    <mergeCell ref="GRA40:GRT40"/>
    <mergeCell ref="GRU40:GSN40"/>
    <mergeCell ref="GSO40:GTH40"/>
    <mergeCell ref="GTI40:GUB40"/>
    <mergeCell ref="GUC40:GUV40"/>
    <mergeCell ref="GUW40:GVP40"/>
    <mergeCell ref="GVQ40:GWJ40"/>
    <mergeCell ref="FWG40:FWZ40"/>
    <mergeCell ref="FXA40:FXT40"/>
    <mergeCell ref="FXU40:FYN40"/>
    <mergeCell ref="FYO40:FZH40"/>
    <mergeCell ref="FZI40:GAB40"/>
    <mergeCell ref="GAC40:GAV40"/>
    <mergeCell ref="GAW40:GBP40"/>
    <mergeCell ref="GBQ40:GCJ40"/>
    <mergeCell ref="GCK40:GDD40"/>
    <mergeCell ref="GDE40:GDX40"/>
    <mergeCell ref="GDY40:GER40"/>
    <mergeCell ref="GES40:GFL40"/>
    <mergeCell ref="GFM40:GGF40"/>
    <mergeCell ref="GGG40:GGZ40"/>
    <mergeCell ref="GHA40:GHT40"/>
    <mergeCell ref="GHU40:GIN40"/>
    <mergeCell ref="GIO40:GJH40"/>
    <mergeCell ref="FJE40:FJX40"/>
    <mergeCell ref="FJY40:FKR40"/>
    <mergeCell ref="FKS40:FLL40"/>
    <mergeCell ref="FLM40:FMF40"/>
    <mergeCell ref="FMG40:FMZ40"/>
    <mergeCell ref="FNA40:FNT40"/>
    <mergeCell ref="FNU40:FON40"/>
    <mergeCell ref="FOO40:FPH40"/>
    <mergeCell ref="FPI40:FQB40"/>
    <mergeCell ref="FQC40:FQV40"/>
    <mergeCell ref="FQW40:FRP40"/>
    <mergeCell ref="FRQ40:FSJ40"/>
    <mergeCell ref="FSK40:FTD40"/>
    <mergeCell ref="FTE40:FTX40"/>
    <mergeCell ref="FTY40:FUR40"/>
    <mergeCell ref="FUS40:FVL40"/>
    <mergeCell ref="FVM40:FWF40"/>
    <mergeCell ref="EWC40:EWV40"/>
    <mergeCell ref="EWW40:EXP40"/>
    <mergeCell ref="EXQ40:EYJ40"/>
    <mergeCell ref="EYK40:EZD40"/>
    <mergeCell ref="EZE40:EZX40"/>
    <mergeCell ref="EZY40:FAR40"/>
    <mergeCell ref="FAS40:FBL40"/>
    <mergeCell ref="FBM40:FCF40"/>
    <mergeCell ref="FCG40:FCZ40"/>
    <mergeCell ref="FDA40:FDT40"/>
    <mergeCell ref="FDU40:FEN40"/>
    <mergeCell ref="FEO40:FFH40"/>
    <mergeCell ref="FFI40:FGB40"/>
    <mergeCell ref="FGC40:FGV40"/>
    <mergeCell ref="FGW40:FHP40"/>
    <mergeCell ref="FHQ40:FIJ40"/>
    <mergeCell ref="FIK40:FJD40"/>
    <mergeCell ref="EJA40:EJT40"/>
    <mergeCell ref="EJU40:EKN40"/>
    <mergeCell ref="EKO40:ELH40"/>
    <mergeCell ref="ELI40:EMB40"/>
    <mergeCell ref="EMC40:EMV40"/>
    <mergeCell ref="EMW40:ENP40"/>
    <mergeCell ref="ENQ40:EOJ40"/>
    <mergeCell ref="EOK40:EPD40"/>
    <mergeCell ref="EPE40:EPX40"/>
    <mergeCell ref="EPY40:EQR40"/>
    <mergeCell ref="EQS40:ERL40"/>
    <mergeCell ref="ERM40:ESF40"/>
    <mergeCell ref="ESG40:ESZ40"/>
    <mergeCell ref="ETA40:ETT40"/>
    <mergeCell ref="ETU40:EUN40"/>
    <mergeCell ref="EUO40:EVH40"/>
    <mergeCell ref="EVI40:EWB40"/>
    <mergeCell ref="DVY40:DWR40"/>
    <mergeCell ref="DWS40:DXL40"/>
    <mergeCell ref="DXM40:DYF40"/>
    <mergeCell ref="DYG40:DYZ40"/>
    <mergeCell ref="DZA40:DZT40"/>
    <mergeCell ref="DZU40:EAN40"/>
    <mergeCell ref="EAO40:EBH40"/>
    <mergeCell ref="EBI40:ECB40"/>
    <mergeCell ref="ECC40:ECV40"/>
    <mergeCell ref="ECW40:EDP40"/>
    <mergeCell ref="EDQ40:EEJ40"/>
    <mergeCell ref="EEK40:EFD40"/>
    <mergeCell ref="EFE40:EFX40"/>
    <mergeCell ref="EFY40:EGR40"/>
    <mergeCell ref="EGS40:EHL40"/>
    <mergeCell ref="EHM40:EIF40"/>
    <mergeCell ref="EIG40:EIZ40"/>
    <mergeCell ref="DIW40:DJP40"/>
    <mergeCell ref="DJQ40:DKJ40"/>
    <mergeCell ref="DKK40:DLD40"/>
    <mergeCell ref="DLE40:DLX40"/>
    <mergeCell ref="DLY40:DMR40"/>
    <mergeCell ref="DMS40:DNL40"/>
    <mergeCell ref="DNM40:DOF40"/>
    <mergeCell ref="DOG40:DOZ40"/>
    <mergeCell ref="DPA40:DPT40"/>
    <mergeCell ref="DPU40:DQN40"/>
    <mergeCell ref="DQO40:DRH40"/>
    <mergeCell ref="DRI40:DSB40"/>
    <mergeCell ref="DSC40:DSV40"/>
    <mergeCell ref="DSW40:DTP40"/>
    <mergeCell ref="DTQ40:DUJ40"/>
    <mergeCell ref="DUK40:DVD40"/>
    <mergeCell ref="DVE40:DVX40"/>
    <mergeCell ref="CVU40:CWN40"/>
    <mergeCell ref="CWO40:CXH40"/>
    <mergeCell ref="CXI40:CYB40"/>
    <mergeCell ref="CYC40:CYV40"/>
    <mergeCell ref="CYW40:CZP40"/>
    <mergeCell ref="CZQ40:DAJ40"/>
    <mergeCell ref="DAK40:DBD40"/>
    <mergeCell ref="DBE40:DBX40"/>
    <mergeCell ref="DBY40:DCR40"/>
    <mergeCell ref="DCS40:DDL40"/>
    <mergeCell ref="DDM40:DEF40"/>
    <mergeCell ref="DEG40:DEZ40"/>
    <mergeCell ref="DFA40:DFT40"/>
    <mergeCell ref="DFU40:DGN40"/>
    <mergeCell ref="DGO40:DHH40"/>
    <mergeCell ref="DHI40:DIB40"/>
    <mergeCell ref="DIC40:DIV40"/>
    <mergeCell ref="CIS40:CJL40"/>
    <mergeCell ref="CJM40:CKF40"/>
    <mergeCell ref="CKG40:CKZ40"/>
    <mergeCell ref="CLA40:CLT40"/>
    <mergeCell ref="CLU40:CMN40"/>
    <mergeCell ref="CMO40:CNH40"/>
    <mergeCell ref="CNI40:COB40"/>
    <mergeCell ref="COC40:COV40"/>
    <mergeCell ref="COW40:CPP40"/>
    <mergeCell ref="CPQ40:CQJ40"/>
    <mergeCell ref="CQK40:CRD40"/>
    <mergeCell ref="CRE40:CRX40"/>
    <mergeCell ref="CRY40:CSR40"/>
    <mergeCell ref="CSS40:CTL40"/>
    <mergeCell ref="CTM40:CUF40"/>
    <mergeCell ref="CUG40:CUZ40"/>
    <mergeCell ref="CVA40:CVT40"/>
    <mergeCell ref="BVQ40:BWJ40"/>
    <mergeCell ref="BWK40:BXD40"/>
    <mergeCell ref="BXE40:BXX40"/>
    <mergeCell ref="BXY40:BYR40"/>
    <mergeCell ref="BYS40:BZL40"/>
    <mergeCell ref="BZM40:CAF40"/>
    <mergeCell ref="CAG40:CAZ40"/>
    <mergeCell ref="CBA40:CBT40"/>
    <mergeCell ref="CBU40:CCN40"/>
    <mergeCell ref="CCO40:CDH40"/>
    <mergeCell ref="CDI40:CEB40"/>
    <mergeCell ref="CEC40:CEV40"/>
    <mergeCell ref="CEW40:CFP40"/>
    <mergeCell ref="CFQ40:CGJ40"/>
    <mergeCell ref="CGK40:CHD40"/>
    <mergeCell ref="CHE40:CHX40"/>
    <mergeCell ref="CHY40:CIR40"/>
    <mergeCell ref="BIO40:BJH40"/>
    <mergeCell ref="BJI40:BKB40"/>
    <mergeCell ref="BKC40:BKV40"/>
    <mergeCell ref="BKW40:BLP40"/>
    <mergeCell ref="BLQ40:BMJ40"/>
    <mergeCell ref="BMK40:BND40"/>
    <mergeCell ref="BNE40:BNX40"/>
    <mergeCell ref="BNY40:BOR40"/>
    <mergeCell ref="BOS40:BPL40"/>
    <mergeCell ref="BPM40:BQF40"/>
    <mergeCell ref="BQG40:BQZ40"/>
    <mergeCell ref="BRA40:BRT40"/>
    <mergeCell ref="BRU40:BSN40"/>
    <mergeCell ref="BSO40:BTH40"/>
    <mergeCell ref="BTI40:BUB40"/>
    <mergeCell ref="BUC40:BUV40"/>
    <mergeCell ref="BUW40:BVP40"/>
    <mergeCell ref="AVM40:AWF40"/>
    <mergeCell ref="AWG40:AWZ40"/>
    <mergeCell ref="AXA40:AXT40"/>
    <mergeCell ref="AXU40:AYN40"/>
    <mergeCell ref="AYO40:AZH40"/>
    <mergeCell ref="AZI40:BAB40"/>
    <mergeCell ref="BAC40:BAV40"/>
    <mergeCell ref="BAW40:BBP40"/>
    <mergeCell ref="BBQ40:BCJ40"/>
    <mergeCell ref="BCK40:BDD40"/>
    <mergeCell ref="BDE40:BDX40"/>
    <mergeCell ref="BDY40:BER40"/>
    <mergeCell ref="BES40:BFL40"/>
    <mergeCell ref="BFM40:BGF40"/>
    <mergeCell ref="BGG40:BGZ40"/>
    <mergeCell ref="BHA40:BHT40"/>
    <mergeCell ref="BHU40:BIN40"/>
    <mergeCell ref="AIK40:AJD40"/>
    <mergeCell ref="AJE40:AJX40"/>
    <mergeCell ref="AJY40:AKR40"/>
    <mergeCell ref="AKS40:ALL40"/>
    <mergeCell ref="ALM40:AMF40"/>
    <mergeCell ref="AMG40:AMZ40"/>
    <mergeCell ref="ANA40:ANT40"/>
    <mergeCell ref="ANU40:AON40"/>
    <mergeCell ref="AOO40:APH40"/>
    <mergeCell ref="API40:AQB40"/>
    <mergeCell ref="AQC40:AQV40"/>
    <mergeCell ref="AQW40:ARP40"/>
    <mergeCell ref="ARQ40:ASJ40"/>
    <mergeCell ref="ASK40:ATD40"/>
    <mergeCell ref="ATE40:ATX40"/>
    <mergeCell ref="ATY40:AUR40"/>
    <mergeCell ref="AUS40:AVL40"/>
    <mergeCell ref="VI40:WB40"/>
    <mergeCell ref="WC40:WV40"/>
    <mergeCell ref="WW40:XP40"/>
    <mergeCell ref="XQ40:YJ40"/>
    <mergeCell ref="YK40:ZD40"/>
    <mergeCell ref="ZE40:ZX40"/>
    <mergeCell ref="ZY40:AAR40"/>
    <mergeCell ref="AAS40:ABL40"/>
    <mergeCell ref="ABM40:ACF40"/>
    <mergeCell ref="ACG40:ACZ40"/>
    <mergeCell ref="ADA40:ADT40"/>
    <mergeCell ref="ADU40:AEN40"/>
    <mergeCell ref="AEO40:AFH40"/>
    <mergeCell ref="AFI40:AGB40"/>
    <mergeCell ref="AGC40:AGV40"/>
    <mergeCell ref="AGW40:AHP40"/>
    <mergeCell ref="AHQ40:AIJ40"/>
    <mergeCell ref="U40:AN40"/>
    <mergeCell ref="AO40:BH40"/>
    <mergeCell ref="BI40:CB40"/>
    <mergeCell ref="CC40:CV40"/>
    <mergeCell ref="CW40:DP40"/>
    <mergeCell ref="DQ40:EJ40"/>
    <mergeCell ref="EK40:FD40"/>
    <mergeCell ref="FE40:FX40"/>
    <mergeCell ref="FY40:GR40"/>
    <mergeCell ref="GS40:HL40"/>
    <mergeCell ref="HM40:IF40"/>
    <mergeCell ref="IG40:IZ40"/>
    <mergeCell ref="JA40:JT40"/>
    <mergeCell ref="JU40:KN40"/>
    <mergeCell ref="KO40:LH40"/>
    <mergeCell ref="LI40:MB40"/>
    <mergeCell ref="MC40:MV40"/>
    <mergeCell ref="MW40:NP40"/>
    <mergeCell ref="NQ40:OJ40"/>
    <mergeCell ref="OK40:PD40"/>
    <mergeCell ref="PE40:PX40"/>
    <mergeCell ref="PY40:QR40"/>
    <mergeCell ref="QS40:RL40"/>
    <mergeCell ref="RM40:SF40"/>
    <mergeCell ref="SG40:SZ40"/>
    <mergeCell ref="TA40:TT40"/>
    <mergeCell ref="TU40:UN40"/>
    <mergeCell ref="UO40:VH40"/>
    <mergeCell ref="A363:A364"/>
    <mergeCell ref="M33:T34"/>
    <mergeCell ref="M393:P393"/>
    <mergeCell ref="Q393:T393"/>
    <mergeCell ref="M394:P395"/>
    <mergeCell ref="Q394:T395"/>
    <mergeCell ref="N92:Q92"/>
    <mergeCell ref="R92:S92"/>
    <mergeCell ref="N94:Q94"/>
    <mergeCell ref="H93:I93"/>
    <mergeCell ref="J93:K93"/>
    <mergeCell ref="L93:M93"/>
    <mergeCell ref="N93:Q93"/>
    <mergeCell ref="R93:S93"/>
    <mergeCell ref="A155:T155"/>
    <mergeCell ref="G394:H394"/>
    <mergeCell ref="I394:L394"/>
    <mergeCell ref="C100:I100"/>
    <mergeCell ref="J100:S100"/>
    <mergeCell ref="A105:T105"/>
    <mergeCell ref="H113:I113"/>
    <mergeCell ref="J113:K113"/>
    <mergeCell ref="L113:M113"/>
    <mergeCell ref="N113:Q113"/>
    <mergeCell ref="R113:S113"/>
    <mergeCell ref="L112:M112"/>
    <mergeCell ref="A380:T380"/>
    <mergeCell ref="E114:G114"/>
    <mergeCell ref="H114:I114"/>
    <mergeCell ref="J114:K114"/>
    <mergeCell ref="L114:M114"/>
    <mergeCell ref="B112:D112"/>
    <mergeCell ref="E112:G112"/>
    <mergeCell ref="H112:I112"/>
    <mergeCell ref="J112:K112"/>
    <mergeCell ref="N114:Q114"/>
    <mergeCell ref="R114:S114"/>
    <mergeCell ref="B115:D115"/>
    <mergeCell ref="R116:S116"/>
    <mergeCell ref="B143:D143"/>
    <mergeCell ref="E143:G143"/>
    <mergeCell ref="H143:I143"/>
    <mergeCell ref="J143:K143"/>
    <mergeCell ref="N145:Q145"/>
    <mergeCell ref="H144:I144"/>
    <mergeCell ref="J144:K144"/>
    <mergeCell ref="L144:M144"/>
    <mergeCell ref="N144:Q144"/>
    <mergeCell ref="R144:S144"/>
    <mergeCell ref="L143:M143"/>
    <mergeCell ref="N143:Q143"/>
    <mergeCell ref="R143:S143"/>
    <mergeCell ref="A136:T136"/>
    <mergeCell ref="A4:T4"/>
    <mergeCell ref="A5:T5"/>
    <mergeCell ref="A6:T6"/>
    <mergeCell ref="B8:C8"/>
    <mergeCell ref="D8:F8"/>
    <mergeCell ref="G8:I8"/>
    <mergeCell ref="J8:L8"/>
    <mergeCell ref="M31:T31"/>
    <mergeCell ref="M32:T32"/>
    <mergeCell ref="B77:F77"/>
    <mergeCell ref="G77:L77"/>
    <mergeCell ref="M77:T77"/>
    <mergeCell ref="B35:F35"/>
    <mergeCell ref="G35:L35"/>
    <mergeCell ref="I42:J42"/>
    <mergeCell ref="H50:L50"/>
    <mergeCell ref="M9:O12"/>
    <mergeCell ref="D10:F10"/>
    <mergeCell ref="G10:I10"/>
    <mergeCell ref="J10:L10"/>
    <mergeCell ref="D11:F11"/>
    <mergeCell ref="J18:L18"/>
    <mergeCell ref="M18:O18"/>
    <mergeCell ref="J11:L11"/>
    <mergeCell ref="B62:C62"/>
    <mergeCell ref="D62:G62"/>
    <mergeCell ref="H62:L62"/>
    <mergeCell ref="B68:C68"/>
    <mergeCell ref="B70:C70"/>
    <mergeCell ref="D12:F12"/>
    <mergeCell ref="G12:I12"/>
    <mergeCell ref="J12:L12"/>
    <mergeCell ref="B3:F3"/>
    <mergeCell ref="G3:L3"/>
    <mergeCell ref="M3:T3"/>
    <mergeCell ref="B34:F34"/>
    <mergeCell ref="G34:L34"/>
    <mergeCell ref="B32:F32"/>
    <mergeCell ref="A16:T16"/>
    <mergeCell ref="B18:C18"/>
    <mergeCell ref="D18:F18"/>
    <mergeCell ref="G18:I18"/>
    <mergeCell ref="D19:F19"/>
    <mergeCell ref="G19:I19"/>
    <mergeCell ref="M19:O21"/>
    <mergeCell ref="D20:F20"/>
    <mergeCell ref="G20:I20"/>
    <mergeCell ref="J20:L20"/>
    <mergeCell ref="J19:L19"/>
    <mergeCell ref="D21:F21"/>
    <mergeCell ref="G21:I21"/>
    <mergeCell ref="M8:O8"/>
    <mergeCell ref="G11:I11"/>
    <mergeCell ref="J21:L21"/>
    <mergeCell ref="A23:T23"/>
    <mergeCell ref="B25:C25"/>
    <mergeCell ref="D25:F25"/>
    <mergeCell ref="G25:I25"/>
    <mergeCell ref="J25:L25"/>
    <mergeCell ref="M25:O25"/>
    <mergeCell ref="B19:C21"/>
    <mergeCell ref="D9:F9"/>
    <mergeCell ref="G9:I9"/>
    <mergeCell ref="J9:L9"/>
    <mergeCell ref="B14:F14"/>
    <mergeCell ref="G14:L14"/>
    <mergeCell ref="M14:T14"/>
    <mergeCell ref="B9:C12"/>
    <mergeCell ref="J26:L26"/>
    <mergeCell ref="M26:O28"/>
    <mergeCell ref="D27:F27"/>
    <mergeCell ref="G27:I27"/>
    <mergeCell ref="J27:L27"/>
    <mergeCell ref="D28:F28"/>
    <mergeCell ref="G28:I28"/>
    <mergeCell ref="J28:L28"/>
    <mergeCell ref="B29:F29"/>
    <mergeCell ref="G29:L29"/>
    <mergeCell ref="M29:T29"/>
    <mergeCell ref="B30:F30"/>
    <mergeCell ref="G30:L30"/>
    <mergeCell ref="M30:T30"/>
    <mergeCell ref="B26:C28"/>
    <mergeCell ref="D26:F26"/>
    <mergeCell ref="G26:I26"/>
    <mergeCell ref="H94:I94"/>
    <mergeCell ref="J94:K94"/>
    <mergeCell ref="L94:M94"/>
    <mergeCell ref="R96:S96"/>
    <mergeCell ref="R94:S94"/>
    <mergeCell ref="B95:D95"/>
    <mergeCell ref="E95:G95"/>
    <mergeCell ref="H95:I95"/>
    <mergeCell ref="J95:K95"/>
    <mergeCell ref="L95:M95"/>
    <mergeCell ref="N95:Q95"/>
    <mergeCell ref="R95:S95"/>
    <mergeCell ref="B94:D94"/>
    <mergeCell ref="E94:G94"/>
    <mergeCell ref="B96:D96"/>
    <mergeCell ref="E96:G96"/>
    <mergeCell ref="H96:I96"/>
    <mergeCell ref="J96:K96"/>
    <mergeCell ref="L96:M96"/>
    <mergeCell ref="N96:Q96"/>
    <mergeCell ref="G32:L32"/>
    <mergeCell ref="A37:T37"/>
    <mergeCell ref="B57:C57"/>
    <mergeCell ref="A84:T84"/>
    <mergeCell ref="G38:L38"/>
    <mergeCell ref="M38:T38"/>
    <mergeCell ref="E115:G115"/>
    <mergeCell ref="H115:I115"/>
    <mergeCell ref="J115:K115"/>
    <mergeCell ref="L115:M115"/>
    <mergeCell ref="N115:Q115"/>
    <mergeCell ref="R115:S115"/>
    <mergeCell ref="B146:D146"/>
    <mergeCell ref="E146:G146"/>
    <mergeCell ref="R128:S128"/>
    <mergeCell ref="H131:I131"/>
    <mergeCell ref="J131:K131"/>
    <mergeCell ref="L131:M131"/>
    <mergeCell ref="N131:Q131"/>
    <mergeCell ref="R131:S131"/>
    <mergeCell ref="L130:M130"/>
    <mergeCell ref="N130:Q130"/>
    <mergeCell ref="R130:S130"/>
    <mergeCell ref="J116:K116"/>
    <mergeCell ref="L116:M116"/>
    <mergeCell ref="N116:Q116"/>
    <mergeCell ref="A123:T123"/>
    <mergeCell ref="C120:I120"/>
    <mergeCell ref="J120:S120"/>
    <mergeCell ref="B116:D116"/>
    <mergeCell ref="E116:G116"/>
    <mergeCell ref="H116:I116"/>
    <mergeCell ref="N132:Q132"/>
    <mergeCell ref="R132:S132"/>
    <mergeCell ref="B131:D131"/>
    <mergeCell ref="E131:G131"/>
    <mergeCell ref="B132:D132"/>
    <mergeCell ref="E132:G132"/>
    <mergeCell ref="H132:I132"/>
    <mergeCell ref="J132:K132"/>
    <mergeCell ref="L132:M132"/>
    <mergeCell ref="L133:M133"/>
    <mergeCell ref="N133:Q133"/>
    <mergeCell ref="R133:S133"/>
    <mergeCell ref="B134:D134"/>
    <mergeCell ref="E134:G134"/>
    <mergeCell ref="H134:I134"/>
    <mergeCell ref="J134:K134"/>
    <mergeCell ref="L134:M134"/>
    <mergeCell ref="N134:Q134"/>
    <mergeCell ref="R134:S134"/>
    <mergeCell ref="R145:S145"/>
    <mergeCell ref="C121:I121"/>
    <mergeCell ref="J121:S121"/>
    <mergeCell ref="C122:I122"/>
    <mergeCell ref="J122:S122"/>
    <mergeCell ref="B124:F124"/>
    <mergeCell ref="G124:L124"/>
    <mergeCell ref="M124:T124"/>
    <mergeCell ref="R160:S160"/>
    <mergeCell ref="J147:K147"/>
    <mergeCell ref="L147:M147"/>
    <mergeCell ref="N147:Q147"/>
    <mergeCell ref="C152:I152"/>
    <mergeCell ref="J152:S152"/>
    <mergeCell ref="C153:I153"/>
    <mergeCell ref="J153:S153"/>
    <mergeCell ref="B156:F156"/>
    <mergeCell ref="G156:L156"/>
    <mergeCell ref="M156:T156"/>
    <mergeCell ref="A157:T157"/>
    <mergeCell ref="B159:D160"/>
    <mergeCell ref="E159:Q160"/>
    <mergeCell ref="R159:S159"/>
    <mergeCell ref="A125:T125"/>
    <mergeCell ref="B127:D128"/>
    <mergeCell ref="E127:Q128"/>
    <mergeCell ref="R127:S127"/>
    <mergeCell ref="T131:T134"/>
    <mergeCell ref="B133:D133"/>
    <mergeCell ref="E133:G133"/>
    <mergeCell ref="H133:I133"/>
    <mergeCell ref="J133:K133"/>
    <mergeCell ref="B130:D130"/>
    <mergeCell ref="B163:D163"/>
    <mergeCell ref="E163:G163"/>
    <mergeCell ref="C151:I151"/>
    <mergeCell ref="J151:S151"/>
    <mergeCell ref="R147:S147"/>
    <mergeCell ref="B147:D147"/>
    <mergeCell ref="E147:G147"/>
    <mergeCell ref="H147:I147"/>
    <mergeCell ref="B162:D162"/>
    <mergeCell ref="E162:G162"/>
    <mergeCell ref="H162:I162"/>
    <mergeCell ref="J162:K162"/>
    <mergeCell ref="L162:M162"/>
    <mergeCell ref="H163:I163"/>
    <mergeCell ref="J163:K163"/>
    <mergeCell ref="L163:M163"/>
    <mergeCell ref="N163:Q163"/>
    <mergeCell ref="N162:Q162"/>
    <mergeCell ref="R162:S162"/>
    <mergeCell ref="E130:G130"/>
    <mergeCell ref="H130:I130"/>
    <mergeCell ref="J130:K130"/>
    <mergeCell ref="B137:F137"/>
    <mergeCell ref="G137:L137"/>
    <mergeCell ref="M137:T137"/>
    <mergeCell ref="A138:T138"/>
    <mergeCell ref="K139:AD139"/>
    <mergeCell ref="B140:D141"/>
    <mergeCell ref="E140:Q141"/>
    <mergeCell ref="R140:S140"/>
    <mergeCell ref="T144:T149"/>
    <mergeCell ref="M175:T175"/>
    <mergeCell ref="A176:T176"/>
    <mergeCell ref="B178:D179"/>
    <mergeCell ref="E178:Q179"/>
    <mergeCell ref="N164:Q164"/>
    <mergeCell ref="R164:S164"/>
    <mergeCell ref="B165:D165"/>
    <mergeCell ref="E165:G165"/>
    <mergeCell ref="H165:I165"/>
    <mergeCell ref="J165:K165"/>
    <mergeCell ref="L165:M165"/>
    <mergeCell ref="N165:Q165"/>
    <mergeCell ref="R165:S165"/>
    <mergeCell ref="B164:D164"/>
    <mergeCell ref="B166:D166"/>
    <mergeCell ref="E166:G166"/>
    <mergeCell ref="H166:I166"/>
    <mergeCell ref="J166:K166"/>
    <mergeCell ref="L166:M166"/>
    <mergeCell ref="N166:Q166"/>
    <mergeCell ref="R166:S166"/>
    <mergeCell ref="L164:M164"/>
    <mergeCell ref="R179:S179"/>
    <mergeCell ref="J171:S171"/>
    <mergeCell ref="C172:I172"/>
    <mergeCell ref="J172:S172"/>
    <mergeCell ref="B175:F175"/>
    <mergeCell ref="G175:L175"/>
    <mergeCell ref="N186:Q186"/>
    <mergeCell ref="R186:S186"/>
    <mergeCell ref="B187:D187"/>
    <mergeCell ref="E187:G187"/>
    <mergeCell ref="H187:I187"/>
    <mergeCell ref="B185:D185"/>
    <mergeCell ref="E185:G185"/>
    <mergeCell ref="H185:I185"/>
    <mergeCell ref="J185:K185"/>
    <mergeCell ref="L185:M185"/>
    <mergeCell ref="B184:D184"/>
    <mergeCell ref="E184:G184"/>
    <mergeCell ref="H184:I184"/>
    <mergeCell ref="J184:K184"/>
    <mergeCell ref="L184:M184"/>
    <mergeCell ref="N184:Q184"/>
    <mergeCell ref="R184:S184"/>
    <mergeCell ref="N185:Q185"/>
    <mergeCell ref="J187:K187"/>
    <mergeCell ref="L187:M187"/>
    <mergeCell ref="N187:Q187"/>
    <mergeCell ref="R187:S187"/>
    <mergeCell ref="G193:L193"/>
    <mergeCell ref="M193:T193"/>
    <mergeCell ref="N181:Q181"/>
    <mergeCell ref="R181:S181"/>
    <mergeCell ref="R185:S185"/>
    <mergeCell ref="J182:K182"/>
    <mergeCell ref="L182:M182"/>
    <mergeCell ref="C190:I190"/>
    <mergeCell ref="J190:S190"/>
    <mergeCell ref="B193:F193"/>
    <mergeCell ref="C189:I189"/>
    <mergeCell ref="J189:S189"/>
    <mergeCell ref="B183:D183"/>
    <mergeCell ref="E183:G183"/>
    <mergeCell ref="H183:I183"/>
    <mergeCell ref="J183:K183"/>
    <mergeCell ref="L183:M183"/>
    <mergeCell ref="B182:D182"/>
    <mergeCell ref="E182:G182"/>
    <mergeCell ref="H182:I182"/>
    <mergeCell ref="N182:Q182"/>
    <mergeCell ref="R182:S182"/>
    <mergeCell ref="B181:D181"/>
    <mergeCell ref="E181:G181"/>
    <mergeCell ref="H181:I181"/>
    <mergeCell ref="J181:K181"/>
    <mergeCell ref="L181:M181"/>
    <mergeCell ref="B186:D186"/>
    <mergeCell ref="E186:G186"/>
    <mergeCell ref="H186:I186"/>
    <mergeCell ref="J186:K186"/>
    <mergeCell ref="L186:M186"/>
    <mergeCell ref="R199:S199"/>
    <mergeCell ref="N201:Q201"/>
    <mergeCell ref="R203:S203"/>
    <mergeCell ref="B203:D203"/>
    <mergeCell ref="E203:G203"/>
    <mergeCell ref="H203:I203"/>
    <mergeCell ref="J203:K203"/>
    <mergeCell ref="L203:M203"/>
    <mergeCell ref="R200:S200"/>
    <mergeCell ref="B201:D201"/>
    <mergeCell ref="E201:G201"/>
    <mergeCell ref="H201:I201"/>
    <mergeCell ref="J201:K201"/>
    <mergeCell ref="L201:M201"/>
    <mergeCell ref="B200:D200"/>
    <mergeCell ref="E200:G200"/>
    <mergeCell ref="R201:S201"/>
    <mergeCell ref="R202:S202"/>
    <mergeCell ref="A194:T194"/>
    <mergeCell ref="B196:D197"/>
    <mergeCell ref="T182:T187"/>
    <mergeCell ref="N183:Q183"/>
    <mergeCell ref="R183:S183"/>
    <mergeCell ref="B260:D260"/>
    <mergeCell ref="E260:G260"/>
    <mergeCell ref="H260:I260"/>
    <mergeCell ref="J260:K260"/>
    <mergeCell ref="H242:I242"/>
    <mergeCell ref="J242:K242"/>
    <mergeCell ref="L242:M242"/>
    <mergeCell ref="R240:S240"/>
    <mergeCell ref="E243:G243"/>
    <mergeCell ref="H243:I243"/>
    <mergeCell ref="J225:S225"/>
    <mergeCell ref="B221:D221"/>
    <mergeCell ref="E221:G221"/>
    <mergeCell ref="H221:I221"/>
    <mergeCell ref="J221:K221"/>
    <mergeCell ref="L221:M221"/>
    <mergeCell ref="N221:Q221"/>
    <mergeCell ref="B242:D242"/>
    <mergeCell ref="C230:I230"/>
    <mergeCell ref="J230:S230"/>
    <mergeCell ref="C231:I231"/>
    <mergeCell ref="J231:S231"/>
    <mergeCell ref="B234:F234"/>
    <mergeCell ref="G234:L234"/>
    <mergeCell ref="C227:I227"/>
    <mergeCell ref="J227:S227"/>
    <mergeCell ref="C228:I228"/>
    <mergeCell ref="J249:S249"/>
    <mergeCell ref="B254:F254"/>
    <mergeCell ref="G254:L254"/>
    <mergeCell ref="M254:T254"/>
    <mergeCell ref="J228:S228"/>
    <mergeCell ref="R221:S221"/>
    <mergeCell ref="C225:I225"/>
    <mergeCell ref="C226:I226"/>
    <mergeCell ref="J226:S226"/>
    <mergeCell ref="B243:D243"/>
    <mergeCell ref="B245:D245"/>
    <mergeCell ref="E245:G245"/>
    <mergeCell ref="H245:I245"/>
    <mergeCell ref="J245:K245"/>
    <mergeCell ref="L245:M245"/>
    <mergeCell ref="N245:Q245"/>
    <mergeCell ref="R245:S245"/>
    <mergeCell ref="B246:D246"/>
    <mergeCell ref="E246:G246"/>
    <mergeCell ref="R217:S217"/>
    <mergeCell ref="B218:D218"/>
    <mergeCell ref="H218:I218"/>
    <mergeCell ref="J218:K218"/>
    <mergeCell ref="L218:M218"/>
    <mergeCell ref="N218:Q218"/>
    <mergeCell ref="R218:S218"/>
    <mergeCell ref="B219:D219"/>
    <mergeCell ref="E219:G219"/>
    <mergeCell ref="H219:I219"/>
    <mergeCell ref="J219:K219"/>
    <mergeCell ref="L219:M219"/>
    <mergeCell ref="B217:D217"/>
    <mergeCell ref="H246:I246"/>
    <mergeCell ref="J246:K246"/>
    <mergeCell ref="L246:M246"/>
    <mergeCell ref="N246:Q246"/>
    <mergeCell ref="R246:S246"/>
    <mergeCell ref="E217:G217"/>
    <mergeCell ref="H217:I217"/>
    <mergeCell ref="J217:K217"/>
    <mergeCell ref="M234:T234"/>
    <mergeCell ref="A235:T235"/>
    <mergeCell ref="B237:D238"/>
    <mergeCell ref="N242:Q242"/>
    <mergeCell ref="R242:S242"/>
    <mergeCell ref="A233:T233"/>
    <mergeCell ref="H261:I261"/>
    <mergeCell ref="J261:K261"/>
    <mergeCell ref="L261:M261"/>
    <mergeCell ref="N261:Q261"/>
    <mergeCell ref="R261:S261"/>
    <mergeCell ref="L260:M260"/>
    <mergeCell ref="N260:Q260"/>
    <mergeCell ref="R260:S260"/>
    <mergeCell ref="N262:Q262"/>
    <mergeCell ref="R262:S262"/>
    <mergeCell ref="B263:D263"/>
    <mergeCell ref="E263:G263"/>
    <mergeCell ref="H263:I263"/>
    <mergeCell ref="J263:K263"/>
    <mergeCell ref="L263:M263"/>
    <mergeCell ref="B261:D261"/>
    <mergeCell ref="E261:G261"/>
    <mergeCell ref="R258:S258"/>
    <mergeCell ref="B241:D241"/>
    <mergeCell ref="E241:G241"/>
    <mergeCell ref="R244:S244"/>
    <mergeCell ref="R238:S238"/>
    <mergeCell ref="C250:I250"/>
    <mergeCell ref="J250:S250"/>
    <mergeCell ref="C251:I251"/>
    <mergeCell ref="J251:S251"/>
    <mergeCell ref="C249:I249"/>
    <mergeCell ref="R279:S279"/>
    <mergeCell ref="B280:D280"/>
    <mergeCell ref="E280:G280"/>
    <mergeCell ref="H280:I280"/>
    <mergeCell ref="J280:K280"/>
    <mergeCell ref="L280:M280"/>
    <mergeCell ref="R281:S281"/>
    <mergeCell ref="C248:I248"/>
    <mergeCell ref="J248:S248"/>
    <mergeCell ref="B244:D244"/>
    <mergeCell ref="E244:G244"/>
    <mergeCell ref="H244:I244"/>
    <mergeCell ref="J244:K244"/>
    <mergeCell ref="L244:M244"/>
    <mergeCell ref="N244:Q244"/>
    <mergeCell ref="N241:Q241"/>
    <mergeCell ref="R241:S241"/>
    <mergeCell ref="E279:G279"/>
    <mergeCell ref="E264:G264"/>
    <mergeCell ref="H264:I264"/>
    <mergeCell ref="R275:S275"/>
    <mergeCell ref="R276:S276"/>
    <mergeCell ref="C268:I268"/>
    <mergeCell ref="J268:S268"/>
    <mergeCell ref="C269:I269"/>
    <mergeCell ref="J269:S269"/>
    <mergeCell ref="B272:F272"/>
    <mergeCell ref="G272:L272"/>
    <mergeCell ref="M272:T272"/>
    <mergeCell ref="A273:T273"/>
    <mergeCell ref="B275:D276"/>
    <mergeCell ref="E275:Q276"/>
    <mergeCell ref="L341:M341"/>
    <mergeCell ref="L320:M320"/>
    <mergeCell ref="N320:Q320"/>
    <mergeCell ref="B317:D317"/>
    <mergeCell ref="E317:G317"/>
    <mergeCell ref="A271:T271"/>
    <mergeCell ref="R297:S297"/>
    <mergeCell ref="B297:D297"/>
    <mergeCell ref="E297:G297"/>
    <mergeCell ref="H297:I297"/>
    <mergeCell ref="J297:K297"/>
    <mergeCell ref="L297:M297"/>
    <mergeCell ref="N297:Q297"/>
    <mergeCell ref="N280:Q280"/>
    <mergeCell ref="R280:S280"/>
    <mergeCell ref="C287:I287"/>
    <mergeCell ref="J287:S287"/>
    <mergeCell ref="C286:I286"/>
    <mergeCell ref="J286:S286"/>
    <mergeCell ref="B279:D279"/>
    <mergeCell ref="H318:I318"/>
    <mergeCell ref="J318:K318"/>
    <mergeCell ref="G355:L355"/>
    <mergeCell ref="L345:M345"/>
    <mergeCell ref="N345:Q345"/>
    <mergeCell ref="R345:S345"/>
    <mergeCell ref="R343:S343"/>
    <mergeCell ref="L342:M342"/>
    <mergeCell ref="N342:Q342"/>
    <mergeCell ref="L318:M318"/>
    <mergeCell ref="C325:I325"/>
    <mergeCell ref="J325:S325"/>
    <mergeCell ref="E319:G319"/>
    <mergeCell ref="H319:I319"/>
    <mergeCell ref="J319:K319"/>
    <mergeCell ref="L319:M319"/>
    <mergeCell ref="N319:Q319"/>
    <mergeCell ref="R322:S322"/>
    <mergeCell ref="N318:Q318"/>
    <mergeCell ref="R318:S318"/>
    <mergeCell ref="R319:S319"/>
    <mergeCell ref="B339:D339"/>
    <mergeCell ref="H339:I339"/>
    <mergeCell ref="J339:K339"/>
    <mergeCell ref="L339:M339"/>
    <mergeCell ref="N339:Q339"/>
    <mergeCell ref="R339:S339"/>
    <mergeCell ref="B343:D343"/>
    <mergeCell ref="E343:G343"/>
    <mergeCell ref="H343:I343"/>
    <mergeCell ref="J343:K343"/>
    <mergeCell ref="L343:M343"/>
    <mergeCell ref="H340:I340"/>
    <mergeCell ref="J320:K320"/>
    <mergeCell ref="G358:L358"/>
    <mergeCell ref="M358:T358"/>
    <mergeCell ref="A361:T361"/>
    <mergeCell ref="B362:F362"/>
    <mergeCell ref="G362:L362"/>
    <mergeCell ref="M362:T364"/>
    <mergeCell ref="B363:F364"/>
    <mergeCell ref="H363:L363"/>
    <mergeCell ref="H364:L364"/>
    <mergeCell ref="M355:T355"/>
    <mergeCell ref="B356:F356"/>
    <mergeCell ref="G356:L356"/>
    <mergeCell ref="N343:Q343"/>
    <mergeCell ref="C347:I347"/>
    <mergeCell ref="J347:S347"/>
    <mergeCell ref="C348:I348"/>
    <mergeCell ref="J348:S348"/>
    <mergeCell ref="C349:I349"/>
    <mergeCell ref="J349:S349"/>
    <mergeCell ref="A360:T360"/>
    <mergeCell ref="C350:I350"/>
    <mergeCell ref="J350:S350"/>
    <mergeCell ref="C351:I351"/>
    <mergeCell ref="J351:S351"/>
    <mergeCell ref="A353:T353"/>
    <mergeCell ref="A354:T354"/>
    <mergeCell ref="B357:F357"/>
    <mergeCell ref="G357:L357"/>
    <mergeCell ref="M357:T357"/>
    <mergeCell ref="B358:F358"/>
    <mergeCell ref="M356:T356"/>
    <mergeCell ref="B355:F355"/>
    <mergeCell ref="B375:F375"/>
    <mergeCell ref="G375:L375"/>
    <mergeCell ref="M375:T375"/>
    <mergeCell ref="B376:F376"/>
    <mergeCell ref="G376:L376"/>
    <mergeCell ref="M376:T376"/>
    <mergeCell ref="A377:T377"/>
    <mergeCell ref="G403:H403"/>
    <mergeCell ref="I403:L403"/>
    <mergeCell ref="C404:F404"/>
    <mergeCell ref="B378:F378"/>
    <mergeCell ref="G378:L378"/>
    <mergeCell ref="B365:F365"/>
    <mergeCell ref="G365:L365"/>
    <mergeCell ref="M365:T365"/>
    <mergeCell ref="B366:F366"/>
    <mergeCell ref="G366:L366"/>
    <mergeCell ref="C393:F393"/>
    <mergeCell ref="G393:H393"/>
    <mergeCell ref="I393:L393"/>
    <mergeCell ref="M366:T366"/>
    <mergeCell ref="A367:T367"/>
    <mergeCell ref="B368:C368"/>
    <mergeCell ref="H368:I368"/>
    <mergeCell ref="B369:C369"/>
    <mergeCell ref="H369:I369"/>
    <mergeCell ref="G404:H404"/>
    <mergeCell ref="I404:L404"/>
    <mergeCell ref="A391:A410"/>
    <mergeCell ref="B391:F391"/>
    <mergeCell ref="A387:T387"/>
    <mergeCell ref="A388:T388"/>
    <mergeCell ref="C405:F405"/>
    <mergeCell ref="I398:L398"/>
    <mergeCell ref="C408:F408"/>
    <mergeCell ref="C399:F399"/>
    <mergeCell ref="G408:H408"/>
    <mergeCell ref="I408:L408"/>
    <mergeCell ref="C409:F409"/>
    <mergeCell ref="G409:H409"/>
    <mergeCell ref="I402:L402"/>
    <mergeCell ref="C403:F403"/>
    <mergeCell ref="B370:C370"/>
    <mergeCell ref="H370:I370"/>
    <mergeCell ref="G399:H399"/>
    <mergeCell ref="I399:L399"/>
    <mergeCell ref="C400:F400"/>
    <mergeCell ref="G400:H400"/>
    <mergeCell ref="I400:L400"/>
    <mergeCell ref="C401:F401"/>
    <mergeCell ref="G401:H401"/>
    <mergeCell ref="I401:L401"/>
    <mergeCell ref="G405:H405"/>
    <mergeCell ref="I405:L405"/>
    <mergeCell ref="C406:F406"/>
    <mergeCell ref="G406:H406"/>
    <mergeCell ref="I406:L406"/>
    <mergeCell ref="B371:C371"/>
    <mergeCell ref="H371:I371"/>
    <mergeCell ref="B372:C372"/>
    <mergeCell ref="H372:I372"/>
    <mergeCell ref="A374:T374"/>
    <mergeCell ref="G407:H407"/>
    <mergeCell ref="I407:L407"/>
    <mergeCell ref="G441:H441"/>
    <mergeCell ref="G431:H431"/>
    <mergeCell ref="I431:J431"/>
    <mergeCell ref="C433:F433"/>
    <mergeCell ref="K431:L431"/>
    <mergeCell ref="M431:N431"/>
    <mergeCell ref="G433:H433"/>
    <mergeCell ref="I433:J433"/>
    <mergeCell ref="K433:L433"/>
    <mergeCell ref="M433:N433"/>
    <mergeCell ref="C434:F434"/>
    <mergeCell ref="G434:H434"/>
    <mergeCell ref="K434:L434"/>
    <mergeCell ref="M434:N434"/>
    <mergeCell ref="C435:F435"/>
    <mergeCell ref="G435:H435"/>
    <mergeCell ref="I435:J435"/>
    <mergeCell ref="M441:N441"/>
    <mergeCell ref="K443:L443"/>
    <mergeCell ref="M443:N443"/>
    <mergeCell ref="G448:H448"/>
    <mergeCell ref="C449:F449"/>
    <mergeCell ref="I434:J434"/>
    <mergeCell ref="M435:N435"/>
    <mergeCell ref="G449:H449"/>
    <mergeCell ref="I449:J449"/>
    <mergeCell ref="K449:L449"/>
    <mergeCell ref="C437:F437"/>
    <mergeCell ref="G437:H437"/>
    <mergeCell ref="I437:J437"/>
    <mergeCell ref="K437:L437"/>
    <mergeCell ref="M437:N437"/>
    <mergeCell ref="C438:F438"/>
    <mergeCell ref="G438:H438"/>
    <mergeCell ref="I438:J438"/>
    <mergeCell ref="K438:L438"/>
    <mergeCell ref="M438:N438"/>
    <mergeCell ref="C439:F439"/>
    <mergeCell ref="G439:H439"/>
    <mergeCell ref="I439:J439"/>
    <mergeCell ref="K439:L439"/>
    <mergeCell ref="M439:N439"/>
    <mergeCell ref="C440:F440"/>
    <mergeCell ref="G440:H440"/>
    <mergeCell ref="I440:J440"/>
    <mergeCell ref="K440:L440"/>
    <mergeCell ref="M440:N440"/>
    <mergeCell ref="K435:L435"/>
    <mergeCell ref="G443:H443"/>
    <mergeCell ref="C441:F441"/>
    <mergeCell ref="C461:F461"/>
    <mergeCell ref="G461:H461"/>
    <mergeCell ref="I461:J461"/>
    <mergeCell ref="K461:L461"/>
    <mergeCell ref="G455:H455"/>
    <mergeCell ref="C457:F457"/>
    <mergeCell ref="C460:F460"/>
    <mergeCell ref="G460:H460"/>
    <mergeCell ref="I460:J460"/>
    <mergeCell ref="K460:L460"/>
    <mergeCell ref="C463:F463"/>
    <mergeCell ref="G463:H463"/>
    <mergeCell ref="I463:J463"/>
    <mergeCell ref="K463:L463"/>
    <mergeCell ref="C462:F462"/>
    <mergeCell ref="G462:H462"/>
    <mergeCell ref="I462:J462"/>
    <mergeCell ref="K462:L462"/>
    <mergeCell ref="C456:F456"/>
    <mergeCell ref="G456:H456"/>
    <mergeCell ref="I456:J456"/>
    <mergeCell ref="K456:L456"/>
    <mergeCell ref="C459:F459"/>
    <mergeCell ref="G459:H459"/>
    <mergeCell ref="I459:J459"/>
    <mergeCell ref="K459:L459"/>
    <mergeCell ref="C458:F458"/>
    <mergeCell ref="G458:H458"/>
    <mergeCell ref="I458:J458"/>
    <mergeCell ref="K458:L458"/>
    <mergeCell ref="C468:F468"/>
    <mergeCell ref="G468:H468"/>
    <mergeCell ref="I468:J468"/>
    <mergeCell ref="I470:J470"/>
    <mergeCell ref="K470:L470"/>
    <mergeCell ref="C471:F471"/>
    <mergeCell ref="C465:F465"/>
    <mergeCell ref="G465:H465"/>
    <mergeCell ref="I465:J465"/>
    <mergeCell ref="K465:L465"/>
    <mergeCell ref="C464:F464"/>
    <mergeCell ref="G464:H464"/>
    <mergeCell ref="I464:J464"/>
    <mergeCell ref="K464:L464"/>
    <mergeCell ref="C467:F467"/>
    <mergeCell ref="G467:H467"/>
    <mergeCell ref="I467:J467"/>
    <mergeCell ref="K467:L467"/>
    <mergeCell ref="C466:F466"/>
    <mergeCell ref="G466:H466"/>
    <mergeCell ref="I466:J466"/>
    <mergeCell ref="K466:L466"/>
    <mergeCell ref="I471:J471"/>
    <mergeCell ref="K468:L468"/>
    <mergeCell ref="K471:L471"/>
    <mergeCell ref="G471:H471"/>
    <mergeCell ref="G472:H472"/>
    <mergeCell ref="I472:J472"/>
    <mergeCell ref="K472:L472"/>
    <mergeCell ref="G478:H478"/>
    <mergeCell ref="I478:J478"/>
    <mergeCell ref="K478:L478"/>
    <mergeCell ref="C483:F483"/>
    <mergeCell ref="G483:H483"/>
    <mergeCell ref="I483:J483"/>
    <mergeCell ref="K483:L483"/>
    <mergeCell ref="C490:F490"/>
    <mergeCell ref="G490:H490"/>
    <mergeCell ref="I490:J490"/>
    <mergeCell ref="K490:L490"/>
    <mergeCell ref="C489:F489"/>
    <mergeCell ref="G489:H489"/>
    <mergeCell ref="I489:J489"/>
    <mergeCell ref="K489:L489"/>
    <mergeCell ref="C485:F485"/>
    <mergeCell ref="G485:H485"/>
    <mergeCell ref="I485:J485"/>
    <mergeCell ref="K485:L485"/>
    <mergeCell ref="C472:F472"/>
    <mergeCell ref="Z480:AA480"/>
    <mergeCell ref="C481:F481"/>
    <mergeCell ref="G481:H481"/>
    <mergeCell ref="I481:J481"/>
    <mergeCell ref="K481:L481"/>
    <mergeCell ref="C480:F480"/>
    <mergeCell ref="G480:H480"/>
    <mergeCell ref="I480:J480"/>
    <mergeCell ref="K480:L480"/>
    <mergeCell ref="C474:F474"/>
    <mergeCell ref="G474:H474"/>
    <mergeCell ref="I474:J474"/>
    <mergeCell ref="K474:L474"/>
    <mergeCell ref="C473:F473"/>
    <mergeCell ref="G473:H473"/>
    <mergeCell ref="I473:J473"/>
    <mergeCell ref="G477:H477"/>
    <mergeCell ref="K473:L473"/>
    <mergeCell ref="A476:T476"/>
    <mergeCell ref="B477:F477"/>
    <mergeCell ref="C479:F479"/>
    <mergeCell ref="G479:H479"/>
    <mergeCell ref="I479:J479"/>
    <mergeCell ref="K479:L479"/>
    <mergeCell ref="U480:Y480"/>
    <mergeCell ref="A478:A495"/>
    <mergeCell ref="B478:F478"/>
    <mergeCell ref="M478:P478"/>
    <mergeCell ref="Q478:T478"/>
    <mergeCell ref="B479:B481"/>
    <mergeCell ref="B482:B495"/>
    <mergeCell ref="C494:F494"/>
    <mergeCell ref="G493:H493"/>
    <mergeCell ref="I487:J487"/>
    <mergeCell ref="K487:L487"/>
    <mergeCell ref="C486:F486"/>
    <mergeCell ref="G486:H486"/>
    <mergeCell ref="I486:J486"/>
    <mergeCell ref="K486:L486"/>
    <mergeCell ref="C482:F482"/>
    <mergeCell ref="G482:H482"/>
    <mergeCell ref="I482:J482"/>
    <mergeCell ref="K482:L482"/>
    <mergeCell ref="C488:F488"/>
    <mergeCell ref="G488:H488"/>
    <mergeCell ref="I488:J488"/>
    <mergeCell ref="K488:L488"/>
    <mergeCell ref="C487:F487"/>
    <mergeCell ref="G487:H487"/>
    <mergeCell ref="C484:F484"/>
    <mergeCell ref="G484:H484"/>
    <mergeCell ref="I484:J484"/>
    <mergeCell ref="K484:L484"/>
    <mergeCell ref="C491:F491"/>
    <mergeCell ref="G491:H491"/>
    <mergeCell ref="I491:J491"/>
    <mergeCell ref="K491:L491"/>
    <mergeCell ref="C492:F492"/>
    <mergeCell ref="G492:H492"/>
    <mergeCell ref="I492:J492"/>
    <mergeCell ref="K492:L492"/>
    <mergeCell ref="C493:F493"/>
    <mergeCell ref="I493:J493"/>
    <mergeCell ref="K493:L493"/>
    <mergeCell ref="A496:T496"/>
    <mergeCell ref="B497:F497"/>
    <mergeCell ref="A498:A515"/>
    <mergeCell ref="B498:F498"/>
    <mergeCell ref="B499:B501"/>
    <mergeCell ref="B502:B515"/>
    <mergeCell ref="I498:J498"/>
    <mergeCell ref="K498:L498"/>
    <mergeCell ref="M498:N498"/>
    <mergeCell ref="I499:J499"/>
    <mergeCell ref="K499:L499"/>
    <mergeCell ref="M499:N499"/>
    <mergeCell ref="C499:F499"/>
    <mergeCell ref="G499:H499"/>
    <mergeCell ref="K504:L504"/>
    <mergeCell ref="M504:N504"/>
    <mergeCell ref="C505:F505"/>
    <mergeCell ref="G505:H505"/>
    <mergeCell ref="I505:J505"/>
    <mergeCell ref="K505:L505"/>
    <mergeCell ref="M505:N505"/>
    <mergeCell ref="C506:F506"/>
    <mergeCell ref="G506:H506"/>
    <mergeCell ref="I509:J509"/>
    <mergeCell ref="K509:L509"/>
    <mergeCell ref="M509:N509"/>
    <mergeCell ref="C512:F512"/>
    <mergeCell ref="G512:H512"/>
    <mergeCell ref="I506:J506"/>
    <mergeCell ref="K506:L506"/>
    <mergeCell ref="M506:N506"/>
    <mergeCell ref="C500:F500"/>
    <mergeCell ref="K500:L500"/>
    <mergeCell ref="M500:N500"/>
    <mergeCell ref="C501:F501"/>
    <mergeCell ref="G501:H501"/>
    <mergeCell ref="I501:J501"/>
    <mergeCell ref="K501:L501"/>
    <mergeCell ref="M501:N501"/>
    <mergeCell ref="C503:F503"/>
    <mergeCell ref="G503:H503"/>
    <mergeCell ref="I503:J503"/>
    <mergeCell ref="K503:L503"/>
    <mergeCell ref="M503:N503"/>
    <mergeCell ref="C504:F504"/>
    <mergeCell ref="G504:H504"/>
    <mergeCell ref="I504:J504"/>
    <mergeCell ref="C502:F502"/>
    <mergeCell ref="G502:H502"/>
    <mergeCell ref="I502:J502"/>
    <mergeCell ref="K502:L502"/>
    <mergeCell ref="M502:N502"/>
    <mergeCell ref="I507:J507"/>
    <mergeCell ref="K507:L507"/>
    <mergeCell ref="M507:N507"/>
    <mergeCell ref="A523:B523"/>
    <mergeCell ref="C523:G523"/>
    <mergeCell ref="H523:I523"/>
    <mergeCell ref="K510:L510"/>
    <mergeCell ref="M510:N510"/>
    <mergeCell ref="M1:T1"/>
    <mergeCell ref="G1:L1"/>
    <mergeCell ref="B1:F1"/>
    <mergeCell ref="B31:F31"/>
    <mergeCell ref="G31:L31"/>
    <mergeCell ref="B33:F33"/>
    <mergeCell ref="G33:L33"/>
    <mergeCell ref="I511:J511"/>
    <mergeCell ref="K511:L511"/>
    <mergeCell ref="M511:N511"/>
    <mergeCell ref="C510:F510"/>
    <mergeCell ref="G510:H510"/>
    <mergeCell ref="I510:J510"/>
    <mergeCell ref="C517:G517"/>
    <mergeCell ref="H517:I517"/>
    <mergeCell ref="C508:F508"/>
    <mergeCell ref="G508:H508"/>
    <mergeCell ref="I508:J508"/>
    <mergeCell ref="K508:L508"/>
    <mergeCell ref="M508:N508"/>
    <mergeCell ref="C509:F509"/>
    <mergeCell ref="G509:H509"/>
    <mergeCell ref="G500:H500"/>
    <mergeCell ref="I500:J500"/>
    <mergeCell ref="A2:T2"/>
    <mergeCell ref="E218:G218"/>
    <mergeCell ref="R215:S215"/>
    <mergeCell ref="J243:K243"/>
    <mergeCell ref="L243:M243"/>
    <mergeCell ref="N243:Q243"/>
    <mergeCell ref="R243:S243"/>
    <mergeCell ref="H241:I241"/>
    <mergeCell ref="J241:K241"/>
    <mergeCell ref="L241:M241"/>
    <mergeCell ref="A36:T36"/>
    <mergeCell ref="C229:I229"/>
    <mergeCell ref="J229:S229"/>
    <mergeCell ref="B240:D240"/>
    <mergeCell ref="E240:G240"/>
    <mergeCell ref="H240:I240"/>
    <mergeCell ref="J240:K240"/>
    <mergeCell ref="L240:M240"/>
    <mergeCell ref="N240:Q240"/>
    <mergeCell ref="E242:G242"/>
    <mergeCell ref="N219:Q219"/>
    <mergeCell ref="R219:S219"/>
    <mergeCell ref="B220:D220"/>
    <mergeCell ref="E220:G220"/>
    <mergeCell ref="E237:Q238"/>
    <mergeCell ref="R237:S237"/>
    <mergeCell ref="T241:T246"/>
    <mergeCell ref="H220:I220"/>
    <mergeCell ref="J220:K220"/>
    <mergeCell ref="L220:M220"/>
    <mergeCell ref="N220:Q220"/>
    <mergeCell ref="B38:F38"/>
    <mergeCell ref="J279:K279"/>
    <mergeCell ref="L279:M279"/>
    <mergeCell ref="N279:Q279"/>
    <mergeCell ref="A192:T192"/>
    <mergeCell ref="B49:C49"/>
    <mergeCell ref="H49:L49"/>
    <mergeCell ref="N299:Q299"/>
    <mergeCell ref="R299:S299"/>
    <mergeCell ref="B300:D300"/>
    <mergeCell ref="E300:G300"/>
    <mergeCell ref="H316:I316"/>
    <mergeCell ref="B282:D282"/>
    <mergeCell ref="E316:G316"/>
    <mergeCell ref="D49:G49"/>
    <mergeCell ref="D50:G50"/>
    <mergeCell ref="D51:G51"/>
    <mergeCell ref="B299:D299"/>
    <mergeCell ref="E299:G299"/>
    <mergeCell ref="B281:D281"/>
    <mergeCell ref="H299:I299"/>
    <mergeCell ref="J299:K299"/>
    <mergeCell ref="L299:M299"/>
    <mergeCell ref="H298:I298"/>
    <mergeCell ref="J298:K298"/>
    <mergeCell ref="A290:T290"/>
    <mergeCell ref="B72:C72"/>
    <mergeCell ref="D72:G72"/>
    <mergeCell ref="R301:S301"/>
    <mergeCell ref="E282:G282"/>
    <mergeCell ref="H282:I282"/>
    <mergeCell ref="N302:Q302"/>
    <mergeCell ref="R302:S302"/>
    <mergeCell ref="B316:D316"/>
    <mergeCell ref="G68:I68"/>
    <mergeCell ref="A253:T253"/>
    <mergeCell ref="L298:M298"/>
    <mergeCell ref="J317:K317"/>
    <mergeCell ref="L317:M317"/>
    <mergeCell ref="N317:Q317"/>
    <mergeCell ref="H300:I300"/>
    <mergeCell ref="J300:K300"/>
    <mergeCell ref="L300:M300"/>
    <mergeCell ref="N300:Q300"/>
    <mergeCell ref="R300:S300"/>
    <mergeCell ref="B301:D301"/>
    <mergeCell ref="E301:G301"/>
    <mergeCell ref="H301:I301"/>
    <mergeCell ref="C288:I288"/>
    <mergeCell ref="J288:S288"/>
    <mergeCell ref="C289:I289"/>
    <mergeCell ref="J289:S289"/>
    <mergeCell ref="B291:F291"/>
    <mergeCell ref="G291:L291"/>
    <mergeCell ref="M291:T291"/>
    <mergeCell ref="A292:T292"/>
    <mergeCell ref="B294:D295"/>
    <mergeCell ref="E294:Q295"/>
    <mergeCell ref="R294:S294"/>
    <mergeCell ref="T298:T303"/>
    <mergeCell ref="B302:D302"/>
    <mergeCell ref="E302:G302"/>
    <mergeCell ref="H302:I302"/>
    <mergeCell ref="R316:S316"/>
    <mergeCell ref="R295:S295"/>
    <mergeCell ref="N298:Q298"/>
    <mergeCell ref="R298:S298"/>
    <mergeCell ref="B298:D298"/>
    <mergeCell ref="E298:G298"/>
    <mergeCell ref="B39:F39"/>
    <mergeCell ref="G39:L39"/>
    <mergeCell ref="M39:T39"/>
    <mergeCell ref="A40:T40"/>
    <mergeCell ref="A41:T41"/>
    <mergeCell ref="B45:C45"/>
    <mergeCell ref="I45:J45"/>
    <mergeCell ref="K45:L45"/>
    <mergeCell ref="B46:C46"/>
    <mergeCell ref="I46:J46"/>
    <mergeCell ref="K46:L46"/>
    <mergeCell ref="A47:T47"/>
    <mergeCell ref="B52:C52"/>
    <mergeCell ref="D52:G52"/>
    <mergeCell ref="H52:L52"/>
    <mergeCell ref="I43:J43"/>
    <mergeCell ref="I44:J44"/>
    <mergeCell ref="K43:L43"/>
    <mergeCell ref="K44:L44"/>
    <mergeCell ref="B43:C43"/>
    <mergeCell ref="B44:C44"/>
    <mergeCell ref="B50:C50"/>
    <mergeCell ref="B51:C51"/>
    <mergeCell ref="H51:L51"/>
    <mergeCell ref="B42:C42"/>
    <mergeCell ref="B53:C53"/>
    <mergeCell ref="D53:G53"/>
    <mergeCell ref="H53:L53"/>
    <mergeCell ref="A55:T55"/>
    <mergeCell ref="A56:T56"/>
    <mergeCell ref="B58:C58"/>
    <mergeCell ref="G58:H58"/>
    <mergeCell ref="G59:H59"/>
    <mergeCell ref="A61:T61"/>
    <mergeCell ref="B63:C63"/>
    <mergeCell ref="D63:G63"/>
    <mergeCell ref="H63:L63"/>
    <mergeCell ref="B64:C64"/>
    <mergeCell ref="D64:G64"/>
    <mergeCell ref="H64:L64"/>
    <mergeCell ref="A66:T66"/>
    <mergeCell ref="A67:T67"/>
    <mergeCell ref="G57:H57"/>
    <mergeCell ref="B59:C59"/>
    <mergeCell ref="M50:T53"/>
    <mergeCell ref="M63:T64"/>
    <mergeCell ref="B69:C69"/>
    <mergeCell ref="G69:I69"/>
    <mergeCell ref="G70:I70"/>
    <mergeCell ref="A71:T71"/>
    <mergeCell ref="B73:C73"/>
    <mergeCell ref="D73:G73"/>
    <mergeCell ref="H73:L73"/>
    <mergeCell ref="B74:C74"/>
    <mergeCell ref="D74:G74"/>
    <mergeCell ref="H74:L74"/>
    <mergeCell ref="A76:T76"/>
    <mergeCell ref="B78:F78"/>
    <mergeCell ref="G78:L78"/>
    <mergeCell ref="M78:T78"/>
    <mergeCell ref="B79:F79"/>
    <mergeCell ref="G79:L79"/>
    <mergeCell ref="M79:T79"/>
    <mergeCell ref="H72:L72"/>
    <mergeCell ref="M73:T74"/>
    <mergeCell ref="A83:T83"/>
    <mergeCell ref="B85:F85"/>
    <mergeCell ref="G85:L85"/>
    <mergeCell ref="M85:T85"/>
    <mergeCell ref="A86:T86"/>
    <mergeCell ref="B87:U87"/>
    <mergeCell ref="B89:D90"/>
    <mergeCell ref="E89:Q90"/>
    <mergeCell ref="R89:S89"/>
    <mergeCell ref="T93:T98"/>
    <mergeCell ref="B97:D97"/>
    <mergeCell ref="E97:G97"/>
    <mergeCell ref="H97:I97"/>
    <mergeCell ref="J97:K97"/>
    <mergeCell ref="L97:M97"/>
    <mergeCell ref="N97:Q97"/>
    <mergeCell ref="R97:S97"/>
    <mergeCell ref="B98:D98"/>
    <mergeCell ref="E98:G98"/>
    <mergeCell ref="H98:I98"/>
    <mergeCell ref="J98:K98"/>
    <mergeCell ref="L98:M98"/>
    <mergeCell ref="N98:Q98"/>
    <mergeCell ref="R98:S98"/>
    <mergeCell ref="B93:D93"/>
    <mergeCell ref="E93:G93"/>
    <mergeCell ref="R90:S90"/>
    <mergeCell ref="B92:D92"/>
    <mergeCell ref="E92:G92"/>
    <mergeCell ref="H92:I92"/>
    <mergeCell ref="J92:K92"/>
    <mergeCell ref="L92:M92"/>
    <mergeCell ref="C101:I101"/>
    <mergeCell ref="J101:S101"/>
    <mergeCell ref="C102:I102"/>
    <mergeCell ref="J102:S102"/>
    <mergeCell ref="B106:F106"/>
    <mergeCell ref="G106:L106"/>
    <mergeCell ref="M106:T106"/>
    <mergeCell ref="A107:T107"/>
    <mergeCell ref="B109:D110"/>
    <mergeCell ref="E109:Q110"/>
    <mergeCell ref="R109:S109"/>
    <mergeCell ref="T113:T118"/>
    <mergeCell ref="B117:D117"/>
    <mergeCell ref="E117:G117"/>
    <mergeCell ref="H117:I117"/>
    <mergeCell ref="J117:K117"/>
    <mergeCell ref="L117:M117"/>
    <mergeCell ref="N117:Q117"/>
    <mergeCell ref="R117:S117"/>
    <mergeCell ref="B118:D118"/>
    <mergeCell ref="E118:G118"/>
    <mergeCell ref="H118:I118"/>
    <mergeCell ref="J118:K118"/>
    <mergeCell ref="L118:M118"/>
    <mergeCell ref="N118:Q118"/>
    <mergeCell ref="R118:S118"/>
    <mergeCell ref="N112:Q112"/>
    <mergeCell ref="R112:S112"/>
    <mergeCell ref="B113:D113"/>
    <mergeCell ref="E113:G113"/>
    <mergeCell ref="R110:S110"/>
    <mergeCell ref="B114:D114"/>
    <mergeCell ref="B148:D148"/>
    <mergeCell ref="E148:G148"/>
    <mergeCell ref="H148:I148"/>
    <mergeCell ref="J148:K148"/>
    <mergeCell ref="L148:M148"/>
    <mergeCell ref="N148:Q148"/>
    <mergeCell ref="R148:S148"/>
    <mergeCell ref="B149:D149"/>
    <mergeCell ref="E149:G149"/>
    <mergeCell ref="H149:I149"/>
    <mergeCell ref="J149:K149"/>
    <mergeCell ref="L149:M149"/>
    <mergeCell ref="N149:Q149"/>
    <mergeCell ref="R149:S149"/>
    <mergeCell ref="N146:Q146"/>
    <mergeCell ref="R146:S146"/>
    <mergeCell ref="H146:I146"/>
    <mergeCell ref="J146:K146"/>
    <mergeCell ref="L146:M146"/>
    <mergeCell ref="B144:D144"/>
    <mergeCell ref="E144:G144"/>
    <mergeCell ref="R141:S141"/>
    <mergeCell ref="B145:D145"/>
    <mergeCell ref="E145:G145"/>
    <mergeCell ref="H145:I145"/>
    <mergeCell ref="J145:K145"/>
    <mergeCell ref="L145:M145"/>
    <mergeCell ref="R178:S178"/>
    <mergeCell ref="A174:T174"/>
    <mergeCell ref="C170:I170"/>
    <mergeCell ref="J170:S170"/>
    <mergeCell ref="T163:T168"/>
    <mergeCell ref="B167:D167"/>
    <mergeCell ref="E167:G167"/>
    <mergeCell ref="H167:I167"/>
    <mergeCell ref="J167:K167"/>
    <mergeCell ref="L167:M167"/>
    <mergeCell ref="N167:Q167"/>
    <mergeCell ref="R167:S167"/>
    <mergeCell ref="B168:D168"/>
    <mergeCell ref="E164:G164"/>
    <mergeCell ref="H164:I164"/>
    <mergeCell ref="J164:K164"/>
    <mergeCell ref="R163:S163"/>
    <mergeCell ref="E168:G168"/>
    <mergeCell ref="H168:I168"/>
    <mergeCell ref="J168:K168"/>
    <mergeCell ref="L168:M168"/>
    <mergeCell ref="N168:Q168"/>
    <mergeCell ref="R168:S168"/>
    <mergeCell ref="C171:I171"/>
    <mergeCell ref="T200:T205"/>
    <mergeCell ref="B204:D204"/>
    <mergeCell ref="E204:G204"/>
    <mergeCell ref="H204:I204"/>
    <mergeCell ref="J204:K204"/>
    <mergeCell ref="L204:M204"/>
    <mergeCell ref="N204:Q204"/>
    <mergeCell ref="R204:S204"/>
    <mergeCell ref="B205:D205"/>
    <mergeCell ref="E205:G205"/>
    <mergeCell ref="H205:I205"/>
    <mergeCell ref="J205:K205"/>
    <mergeCell ref="L205:M205"/>
    <mergeCell ref="N205:Q205"/>
    <mergeCell ref="R205:S205"/>
    <mergeCell ref="B199:D199"/>
    <mergeCell ref="E199:G199"/>
    <mergeCell ref="H200:I200"/>
    <mergeCell ref="J200:K200"/>
    <mergeCell ref="L200:M200"/>
    <mergeCell ref="N200:Q200"/>
    <mergeCell ref="B202:D202"/>
    <mergeCell ref="E202:G202"/>
    <mergeCell ref="H202:I202"/>
    <mergeCell ref="J202:K202"/>
    <mergeCell ref="L202:M202"/>
    <mergeCell ref="N202:Q202"/>
    <mergeCell ref="N203:Q203"/>
    <mergeCell ref="H199:I199"/>
    <mergeCell ref="J199:K199"/>
    <mergeCell ref="L199:M199"/>
    <mergeCell ref="N199:Q199"/>
    <mergeCell ref="E196:Q197"/>
    <mergeCell ref="R196:S196"/>
    <mergeCell ref="R197:S197"/>
    <mergeCell ref="C207:I207"/>
    <mergeCell ref="J207:S207"/>
    <mergeCell ref="C208:I208"/>
    <mergeCell ref="J208:S208"/>
    <mergeCell ref="B211:F211"/>
    <mergeCell ref="G211:L211"/>
    <mergeCell ref="M211:T211"/>
    <mergeCell ref="A212:T212"/>
    <mergeCell ref="B214:D215"/>
    <mergeCell ref="E214:Q215"/>
    <mergeCell ref="R214:S214"/>
    <mergeCell ref="T218:T223"/>
    <mergeCell ref="B222:D222"/>
    <mergeCell ref="E222:G222"/>
    <mergeCell ref="H222:I222"/>
    <mergeCell ref="J222:K222"/>
    <mergeCell ref="L222:M222"/>
    <mergeCell ref="N222:Q222"/>
    <mergeCell ref="R222:S222"/>
    <mergeCell ref="B223:D223"/>
    <mergeCell ref="E223:G223"/>
    <mergeCell ref="H223:I223"/>
    <mergeCell ref="J223:K223"/>
    <mergeCell ref="L223:M223"/>
    <mergeCell ref="N223:Q223"/>
    <mergeCell ref="R223:S223"/>
    <mergeCell ref="R220:S220"/>
    <mergeCell ref="L217:M217"/>
    <mergeCell ref="N217:Q217"/>
    <mergeCell ref="A210:T210"/>
    <mergeCell ref="A255:T255"/>
    <mergeCell ref="B257:D258"/>
    <mergeCell ref="E257:Q258"/>
    <mergeCell ref="R257:S257"/>
    <mergeCell ref="T261:T266"/>
    <mergeCell ref="B265:D265"/>
    <mergeCell ref="E265:G265"/>
    <mergeCell ref="H265:I265"/>
    <mergeCell ref="J265:K265"/>
    <mergeCell ref="L265:M265"/>
    <mergeCell ref="N265:Q265"/>
    <mergeCell ref="R265:S265"/>
    <mergeCell ref="B266:D266"/>
    <mergeCell ref="E266:G266"/>
    <mergeCell ref="H266:I266"/>
    <mergeCell ref="J266:K266"/>
    <mergeCell ref="L266:M266"/>
    <mergeCell ref="N266:Q266"/>
    <mergeCell ref="R266:S266"/>
    <mergeCell ref="J264:K264"/>
    <mergeCell ref="L264:M264"/>
    <mergeCell ref="N264:Q264"/>
    <mergeCell ref="B262:D262"/>
    <mergeCell ref="E262:G262"/>
    <mergeCell ref="H262:I262"/>
    <mergeCell ref="J262:K262"/>
    <mergeCell ref="L262:M262"/>
    <mergeCell ref="N263:Q263"/>
    <mergeCell ref="R263:S263"/>
    <mergeCell ref="R264:S264"/>
    <mergeCell ref="B264:D264"/>
    <mergeCell ref="T279:T284"/>
    <mergeCell ref="B283:D283"/>
    <mergeCell ref="E283:G283"/>
    <mergeCell ref="H283:I283"/>
    <mergeCell ref="J283:K283"/>
    <mergeCell ref="L283:M283"/>
    <mergeCell ref="N283:Q283"/>
    <mergeCell ref="R283:S283"/>
    <mergeCell ref="B284:D284"/>
    <mergeCell ref="E284:G284"/>
    <mergeCell ref="H284:I284"/>
    <mergeCell ref="J284:K284"/>
    <mergeCell ref="L284:M284"/>
    <mergeCell ref="N284:Q284"/>
    <mergeCell ref="R284:S284"/>
    <mergeCell ref="B278:D278"/>
    <mergeCell ref="E278:G278"/>
    <mergeCell ref="H278:I278"/>
    <mergeCell ref="J278:K278"/>
    <mergeCell ref="L278:M278"/>
    <mergeCell ref="N278:Q278"/>
    <mergeCell ref="E281:G281"/>
    <mergeCell ref="H281:I281"/>
    <mergeCell ref="J281:K281"/>
    <mergeCell ref="L281:M281"/>
    <mergeCell ref="N281:Q281"/>
    <mergeCell ref="L282:M282"/>
    <mergeCell ref="N282:Q282"/>
    <mergeCell ref="R282:S282"/>
    <mergeCell ref="R278:S278"/>
    <mergeCell ref="J282:K282"/>
    <mergeCell ref="H279:I279"/>
    <mergeCell ref="R303:S303"/>
    <mergeCell ref="J301:K301"/>
    <mergeCell ref="L301:M301"/>
    <mergeCell ref="N301:Q301"/>
    <mergeCell ref="C306:I306"/>
    <mergeCell ref="J306:S306"/>
    <mergeCell ref="C307:I307"/>
    <mergeCell ref="J307:S307"/>
    <mergeCell ref="B310:F310"/>
    <mergeCell ref="G310:L310"/>
    <mergeCell ref="M310:T310"/>
    <mergeCell ref="A309:T309"/>
    <mergeCell ref="C305:I305"/>
    <mergeCell ref="J305:S305"/>
    <mergeCell ref="A311:T311"/>
    <mergeCell ref="B313:D314"/>
    <mergeCell ref="E313:Q314"/>
    <mergeCell ref="R313:S313"/>
    <mergeCell ref="J302:K302"/>
    <mergeCell ref="L302:M302"/>
    <mergeCell ref="B303:D303"/>
    <mergeCell ref="E303:G303"/>
    <mergeCell ref="H303:I303"/>
    <mergeCell ref="J303:K303"/>
    <mergeCell ref="L303:M303"/>
    <mergeCell ref="N303:Q303"/>
    <mergeCell ref="R317:S317"/>
    <mergeCell ref="B318:D318"/>
    <mergeCell ref="E318:G318"/>
    <mergeCell ref="R314:S314"/>
    <mergeCell ref="J316:K316"/>
    <mergeCell ref="L316:M316"/>
    <mergeCell ref="N316:Q316"/>
    <mergeCell ref="B319:D319"/>
    <mergeCell ref="C329:I329"/>
    <mergeCell ref="J329:S329"/>
    <mergeCell ref="C330:I330"/>
    <mergeCell ref="J330:S330"/>
    <mergeCell ref="B333:F333"/>
    <mergeCell ref="G333:L333"/>
    <mergeCell ref="M333:T333"/>
    <mergeCell ref="T317:T322"/>
    <mergeCell ref="B321:D321"/>
    <mergeCell ref="E321:G321"/>
    <mergeCell ref="H321:I321"/>
    <mergeCell ref="J321:K321"/>
    <mergeCell ref="L321:M321"/>
    <mergeCell ref="N321:Q321"/>
    <mergeCell ref="R321:S321"/>
    <mergeCell ref="B322:D322"/>
    <mergeCell ref="E322:G322"/>
    <mergeCell ref="H322:I322"/>
    <mergeCell ref="J322:K322"/>
    <mergeCell ref="L322:M322"/>
    <mergeCell ref="N322:Q322"/>
    <mergeCell ref="C328:I328"/>
    <mergeCell ref="J328:S328"/>
    <mergeCell ref="H317:I317"/>
    <mergeCell ref="E339:G339"/>
    <mergeCell ref="A332:T332"/>
    <mergeCell ref="C326:I326"/>
    <mergeCell ref="J326:S326"/>
    <mergeCell ref="E320:G320"/>
    <mergeCell ref="H320:I320"/>
    <mergeCell ref="B342:D342"/>
    <mergeCell ref="E342:G342"/>
    <mergeCell ref="H342:I342"/>
    <mergeCell ref="J342:K342"/>
    <mergeCell ref="J340:K340"/>
    <mergeCell ref="L340:M340"/>
    <mergeCell ref="N340:Q340"/>
    <mergeCell ref="R340:S340"/>
    <mergeCell ref="H341:I341"/>
    <mergeCell ref="J341:K341"/>
    <mergeCell ref="B341:D341"/>
    <mergeCell ref="E341:G341"/>
    <mergeCell ref="B340:D340"/>
    <mergeCell ref="C327:I327"/>
    <mergeCell ref="J327:S327"/>
    <mergeCell ref="R320:S320"/>
    <mergeCell ref="C324:I324"/>
    <mergeCell ref="J324:S324"/>
    <mergeCell ref="B320:D320"/>
    <mergeCell ref="N341:Q341"/>
    <mergeCell ref="R342:S342"/>
    <mergeCell ref="M390:T390"/>
    <mergeCell ref="G391:H392"/>
    <mergeCell ref="I391:L392"/>
    <mergeCell ref="M391:T392"/>
    <mergeCell ref="B392:C392"/>
    <mergeCell ref="D392:F392"/>
    <mergeCell ref="B393:B395"/>
    <mergeCell ref="B396:C396"/>
    <mergeCell ref="D396:F396"/>
    <mergeCell ref="A334:T334"/>
    <mergeCell ref="B336:D337"/>
    <mergeCell ref="E336:Q337"/>
    <mergeCell ref="R336:S336"/>
    <mergeCell ref="T340:T345"/>
    <mergeCell ref="B344:D344"/>
    <mergeCell ref="E344:G344"/>
    <mergeCell ref="H344:I344"/>
    <mergeCell ref="J344:K344"/>
    <mergeCell ref="L344:M344"/>
    <mergeCell ref="N344:Q344"/>
    <mergeCell ref="R344:S344"/>
    <mergeCell ref="B345:D345"/>
    <mergeCell ref="E345:G345"/>
    <mergeCell ref="H345:I345"/>
    <mergeCell ref="J345:K345"/>
    <mergeCell ref="C394:F394"/>
    <mergeCell ref="C395:F395"/>
    <mergeCell ref="G396:H396"/>
    <mergeCell ref="I396:L396"/>
    <mergeCell ref="R341:S341"/>
    <mergeCell ref="E340:G340"/>
    <mergeCell ref="R337:S337"/>
    <mergeCell ref="G402:H402"/>
    <mergeCell ref="C397:F397"/>
    <mergeCell ref="G397:H397"/>
    <mergeCell ref="I397:L397"/>
    <mergeCell ref="C398:F398"/>
    <mergeCell ref="G398:H398"/>
    <mergeCell ref="G442:H442"/>
    <mergeCell ref="I442:J442"/>
    <mergeCell ref="K442:L442"/>
    <mergeCell ref="M442:N442"/>
    <mergeCell ref="M378:T379"/>
    <mergeCell ref="B379:F379"/>
    <mergeCell ref="G379:L379"/>
    <mergeCell ref="B382:C382"/>
    <mergeCell ref="D382:G382"/>
    <mergeCell ref="H382:L382"/>
    <mergeCell ref="B383:C383"/>
    <mergeCell ref="D383:G383"/>
    <mergeCell ref="H383:L386"/>
    <mergeCell ref="B384:C384"/>
    <mergeCell ref="D384:G384"/>
    <mergeCell ref="B385:C385"/>
    <mergeCell ref="D385:G385"/>
    <mergeCell ref="B386:C386"/>
    <mergeCell ref="D386:G386"/>
    <mergeCell ref="B414:F414"/>
    <mergeCell ref="C407:F407"/>
    <mergeCell ref="G395:H395"/>
    <mergeCell ref="I395:L395"/>
    <mergeCell ref="A389:T389"/>
    <mergeCell ref="B390:F390"/>
    <mergeCell ref="G390:L390"/>
    <mergeCell ref="C442:F442"/>
    <mergeCell ref="C443:F443"/>
    <mergeCell ref="A430:T430"/>
    <mergeCell ref="I443:J443"/>
    <mergeCell ref="I409:L409"/>
    <mergeCell ref="C410:F410"/>
    <mergeCell ref="G410:H410"/>
    <mergeCell ref="I410:L410"/>
    <mergeCell ref="A412:T412"/>
    <mergeCell ref="B413:F413"/>
    <mergeCell ref="G413:L413"/>
    <mergeCell ref="M413:T413"/>
    <mergeCell ref="G414:I414"/>
    <mergeCell ref="J414:L414"/>
    <mergeCell ref="M414:T420"/>
    <mergeCell ref="A415:A420"/>
    <mergeCell ref="B415:F420"/>
    <mergeCell ref="G415:I415"/>
    <mergeCell ref="J415:L415"/>
    <mergeCell ref="G416:I416"/>
    <mergeCell ref="J416:L416"/>
    <mergeCell ref="G417:I417"/>
    <mergeCell ref="J417:L417"/>
    <mergeCell ref="G418:I418"/>
    <mergeCell ref="J418:L418"/>
    <mergeCell ref="G419:I419"/>
    <mergeCell ref="J419:L419"/>
    <mergeCell ref="G420:I420"/>
    <mergeCell ref="J420:L420"/>
    <mergeCell ref="B397:B410"/>
    <mergeCell ref="M397:T410"/>
    <mergeCell ref="C402:F402"/>
    <mergeCell ref="M446:N446"/>
    <mergeCell ref="C447:F447"/>
    <mergeCell ref="G447:H447"/>
    <mergeCell ref="I447:J447"/>
    <mergeCell ref="I441:J441"/>
    <mergeCell ref="K441:L441"/>
    <mergeCell ref="C450:F450"/>
    <mergeCell ref="K448:L448"/>
    <mergeCell ref="K447:L447"/>
    <mergeCell ref="M447:N447"/>
    <mergeCell ref="C448:F448"/>
    <mergeCell ref="I448:J448"/>
    <mergeCell ref="A421:T421"/>
    <mergeCell ref="B422:F422"/>
    <mergeCell ref="G422:L422"/>
    <mergeCell ref="M422:T422"/>
    <mergeCell ref="G423:L423"/>
    <mergeCell ref="M423:T425"/>
    <mergeCell ref="B424:F424"/>
    <mergeCell ref="G424:L424"/>
    <mergeCell ref="B425:F425"/>
    <mergeCell ref="G425:L425"/>
    <mergeCell ref="B426:F426"/>
    <mergeCell ref="G426:L426"/>
    <mergeCell ref="M426:T426"/>
    <mergeCell ref="B427:F427"/>
    <mergeCell ref="G427:L427"/>
    <mergeCell ref="M427:T427"/>
    <mergeCell ref="B428:F428"/>
    <mergeCell ref="G428:L428"/>
    <mergeCell ref="M428:T428"/>
    <mergeCell ref="B423:F423"/>
    <mergeCell ref="C507:F507"/>
    <mergeCell ref="G507:H507"/>
    <mergeCell ref="B461:B474"/>
    <mergeCell ref="C469:F469"/>
    <mergeCell ref="G469:H469"/>
    <mergeCell ref="I469:J469"/>
    <mergeCell ref="K469:L469"/>
    <mergeCell ref="C470:F470"/>
    <mergeCell ref="G470:H470"/>
    <mergeCell ref="A431:A450"/>
    <mergeCell ref="B431:F431"/>
    <mergeCell ref="O431:T450"/>
    <mergeCell ref="B432:C432"/>
    <mergeCell ref="D432:F432"/>
    <mergeCell ref="B433:B435"/>
    <mergeCell ref="B436:C436"/>
    <mergeCell ref="D436:F436"/>
    <mergeCell ref="B437:B450"/>
    <mergeCell ref="C444:F444"/>
    <mergeCell ref="G444:H444"/>
    <mergeCell ref="I444:J444"/>
    <mergeCell ref="K444:L444"/>
    <mergeCell ref="M444:N444"/>
    <mergeCell ref="C445:F445"/>
    <mergeCell ref="G445:H445"/>
    <mergeCell ref="I445:J445"/>
    <mergeCell ref="K445:L445"/>
    <mergeCell ref="M445:N445"/>
    <mergeCell ref="C446:F446"/>
    <mergeCell ref="G446:H446"/>
    <mergeCell ref="I446:J446"/>
    <mergeCell ref="K446:L446"/>
    <mergeCell ref="Q456:T456"/>
    <mergeCell ref="B458:B460"/>
    <mergeCell ref="A522:B522"/>
    <mergeCell ref="C522:G522"/>
    <mergeCell ref="H522:I522"/>
    <mergeCell ref="G494:H494"/>
    <mergeCell ref="I494:J494"/>
    <mergeCell ref="K494:L494"/>
    <mergeCell ref="C495:F495"/>
    <mergeCell ref="G495:H495"/>
    <mergeCell ref="I495:J495"/>
    <mergeCell ref="K495:L495"/>
    <mergeCell ref="M515:N515"/>
    <mergeCell ref="M513:N513"/>
    <mergeCell ref="K513:L513"/>
    <mergeCell ref="I513:J513"/>
    <mergeCell ref="G513:H513"/>
    <mergeCell ref="C513:F513"/>
    <mergeCell ref="M512:N512"/>
    <mergeCell ref="K512:L512"/>
    <mergeCell ref="I512:J512"/>
    <mergeCell ref="G511:H511"/>
    <mergeCell ref="C511:F511"/>
    <mergeCell ref="A517:B517"/>
    <mergeCell ref="H518:I518"/>
    <mergeCell ref="H521:I521"/>
    <mergeCell ref="C521:G521"/>
    <mergeCell ref="A521:B521"/>
    <mergeCell ref="H520:I520"/>
    <mergeCell ref="C520:G520"/>
    <mergeCell ref="A520:B520"/>
    <mergeCell ref="H519:I519"/>
    <mergeCell ref="M80:T81"/>
    <mergeCell ref="M82:T82"/>
    <mergeCell ref="J368:L368"/>
    <mergeCell ref="J369:L369"/>
    <mergeCell ref="J370:L370"/>
    <mergeCell ref="J371:L371"/>
    <mergeCell ref="J372:L372"/>
    <mergeCell ref="C519:G519"/>
    <mergeCell ref="A519:B519"/>
    <mergeCell ref="K515:L515"/>
    <mergeCell ref="I515:J515"/>
    <mergeCell ref="G515:H515"/>
    <mergeCell ref="C515:F515"/>
    <mergeCell ref="M514:N514"/>
    <mergeCell ref="K514:L514"/>
    <mergeCell ref="I514:J514"/>
    <mergeCell ref="G514:H514"/>
    <mergeCell ref="C514:F514"/>
    <mergeCell ref="A518:B518"/>
    <mergeCell ref="C518:G518"/>
    <mergeCell ref="M448:N448"/>
    <mergeCell ref="M449:N449"/>
    <mergeCell ref="G450:H450"/>
    <mergeCell ref="I450:J450"/>
    <mergeCell ref="K450:L450"/>
    <mergeCell ref="M450:N450"/>
    <mergeCell ref="A452:T452"/>
    <mergeCell ref="A453:T453"/>
    <mergeCell ref="A454:T454"/>
    <mergeCell ref="B455:F455"/>
    <mergeCell ref="A456:A474"/>
    <mergeCell ref="M456:P456"/>
  </mergeCells>
  <conditionalFormatting sqref="A3:F3 M3:XFD3">
    <cfRule type="expression" dxfId="61" priority="56">
      <formula>#REF!="Yes"</formula>
    </cfRule>
  </conditionalFormatting>
  <conditionalFormatting sqref="A391:G391 I391 A392 A393:L395 A396 G396 I396 A397:L410">
    <cfRule type="expression" dxfId="60" priority="54">
      <formula>$G$390="No"</formula>
    </cfRule>
  </conditionalFormatting>
  <conditionalFormatting sqref="A499:G510">
    <cfRule type="expression" dxfId="59" priority="11">
      <formula>$G$477=""</formula>
    </cfRule>
    <cfRule type="expression" dxfId="58" priority="12">
      <formula>$G$497=""</formula>
    </cfRule>
  </conditionalFormatting>
  <conditionalFormatting sqref="A497:N498 A477:T478 A480:T496 I499:N510 A511:N523 A479:L479">
    <cfRule type="expression" dxfId="57" priority="58">
      <formula>$G$477=""</formula>
    </cfRule>
  </conditionalFormatting>
  <conditionalFormatting sqref="A497:N498 I499:N510 A511:N515">
    <cfRule type="expression" dxfId="56" priority="59">
      <formula>$G$497=""</formula>
    </cfRule>
  </conditionalFormatting>
  <conditionalFormatting sqref="A30:T32">
    <cfRule type="expression" dxfId="55" priority="30">
      <formula>$G$29="No"</formula>
    </cfRule>
  </conditionalFormatting>
  <conditionalFormatting sqref="A355:T359 A361:T361 B362:T364 A365:T367 A368:J368 M368:T372 A369:C372 G369:J372 A373:T374 A375:A376 M375:T376 A377:T377 A378:A379 M378:T379 A380:T386">
    <cfRule type="expression" dxfId="54" priority="9">
      <formula>$G$77=No</formula>
    </cfRule>
  </conditionalFormatting>
  <conditionalFormatting sqref="A414:T420">
    <cfRule type="expression" dxfId="53" priority="53">
      <formula>$G$413="Yes"</formula>
    </cfRule>
  </conditionalFormatting>
  <conditionalFormatting sqref="A423:T428">
    <cfRule type="expression" dxfId="52" priority="57">
      <formula>$G$422="No"</formula>
    </cfRule>
  </conditionalFormatting>
  <conditionalFormatting sqref="A356:XFD357">
    <cfRule type="expression" dxfId="51" priority="28">
      <formula>$G$355="No"</formula>
    </cfRule>
  </conditionalFormatting>
  <conditionalFormatting sqref="B241:D246 H241:S246 B248:S251">
    <cfRule type="expression" dxfId="50" priority="41">
      <formula>$R$238="NA"</formula>
    </cfRule>
  </conditionalFormatting>
  <conditionalFormatting sqref="B392:F392">
    <cfRule type="expression" dxfId="49" priority="14">
      <formula>$G$422="No"</formula>
    </cfRule>
  </conditionalFormatting>
  <conditionalFormatting sqref="B396:F396">
    <cfRule type="expression" dxfId="48" priority="13">
      <formula>$G$422="No"</formula>
    </cfRule>
  </conditionalFormatting>
  <conditionalFormatting sqref="B92:S98 B100:S102">
    <cfRule type="expression" dxfId="47" priority="49">
      <formula>$R$90="NA"</formula>
    </cfRule>
  </conditionalFormatting>
  <conditionalFormatting sqref="B112:S112 B113:D118 H113:S118 B120:S122">
    <cfRule type="expression" dxfId="46" priority="48">
      <formula>$R$110="NA"</formula>
    </cfRule>
  </conditionalFormatting>
  <conditionalFormatting sqref="B130:S134">
    <cfRule type="expression" dxfId="45" priority="47">
      <formula>$R$128="NA"</formula>
    </cfRule>
  </conditionalFormatting>
  <conditionalFormatting sqref="B143:S149 B151:S153">
    <cfRule type="expression" dxfId="44" priority="46">
      <formula>$R$141="NA"</formula>
    </cfRule>
  </conditionalFormatting>
  <conditionalFormatting sqref="B162:S168 B170:S172">
    <cfRule type="expression" dxfId="43" priority="45">
      <formula>$R$160="NA"</formula>
    </cfRule>
  </conditionalFormatting>
  <conditionalFormatting sqref="B181:S181 B182:D187 H182:S187 B189:S190">
    <cfRule type="expression" dxfId="42" priority="44">
      <formula>$R$179="NA"</formula>
    </cfRule>
  </conditionalFormatting>
  <conditionalFormatting sqref="B199:S199 B200:D205 H200:S205 B207:S208">
    <cfRule type="expression" dxfId="41" priority="43">
      <formula>$R$197="NA"</formula>
    </cfRule>
  </conditionalFormatting>
  <conditionalFormatting sqref="B217:S217 B218:D223 H218:S223 B225:S231">
    <cfRule type="expression" dxfId="40" priority="42">
      <formula>$R$215="NA"</formula>
    </cfRule>
  </conditionalFormatting>
  <conditionalFormatting sqref="B260:S260 B261:D266 H261:S266 B268:S269">
    <cfRule type="expression" dxfId="39" priority="40">
      <formula>$R$258="NA"</formula>
    </cfRule>
  </conditionalFormatting>
  <conditionalFormatting sqref="B278:S278 B279:D284 H279:S284 B286:S289">
    <cfRule type="expression" dxfId="38" priority="39">
      <formula>$R$276="NA"</formula>
    </cfRule>
  </conditionalFormatting>
  <conditionalFormatting sqref="B297:S297 B298:D298 H298:S298 B299:S303 B305:S307">
    <cfRule type="expression" dxfId="37" priority="38">
      <formula>$R$295="NA"</formula>
    </cfRule>
  </conditionalFormatting>
  <conditionalFormatting sqref="B316:S322 B324:S330">
    <cfRule type="expression" dxfId="36" priority="37">
      <formula>$R$314="NA"</formula>
    </cfRule>
  </conditionalFormatting>
  <conditionalFormatting sqref="B339:S345 B347:S351">
    <cfRule type="expression" dxfId="35" priority="36">
      <formula>$R$337="NA"</formula>
    </cfRule>
  </conditionalFormatting>
  <conditionalFormatting sqref="E113:G118">
    <cfRule type="expression" dxfId="34" priority="29">
      <formula>$R$90="NA"</formula>
    </cfRule>
  </conditionalFormatting>
  <conditionalFormatting sqref="E182:G187">
    <cfRule type="expression" dxfId="33" priority="35">
      <formula>$R$141="NA"</formula>
    </cfRule>
  </conditionalFormatting>
  <conditionalFormatting sqref="E200:G205">
    <cfRule type="expression" dxfId="32" priority="22">
      <formula>$R$141="NA"</formula>
    </cfRule>
  </conditionalFormatting>
  <conditionalFormatting sqref="E218:G223">
    <cfRule type="expression" dxfId="31" priority="21">
      <formula>$R$141="NA"</formula>
    </cfRule>
  </conditionalFormatting>
  <conditionalFormatting sqref="E241:G246">
    <cfRule type="expression" dxfId="30" priority="34">
      <formula>$R$141="NA"</formula>
    </cfRule>
  </conditionalFormatting>
  <conditionalFormatting sqref="E261:G266">
    <cfRule type="expression" dxfId="29" priority="20">
      <formula>$R$141="NA"</formula>
    </cfRule>
  </conditionalFormatting>
  <conditionalFormatting sqref="E279:G284">
    <cfRule type="expression" dxfId="28" priority="19">
      <formula>$R$141="NA"</formula>
    </cfRule>
  </conditionalFormatting>
  <conditionalFormatting sqref="E298:G298">
    <cfRule type="expression" dxfId="27" priority="18">
      <formula>$R$141="NA"</formula>
    </cfRule>
  </conditionalFormatting>
  <conditionalFormatting sqref="G82 G81:L81">
    <cfRule type="expression" dxfId="26" priority="5">
      <formula>$G$80="Yes"</formula>
    </cfRule>
  </conditionalFormatting>
  <conditionalFormatting sqref="G424 G428 B431:N450">
    <cfRule type="expression" dxfId="25" priority="52" stopIfTrue="1">
      <formula>$G$422="No"</formula>
    </cfRule>
  </conditionalFormatting>
  <conditionalFormatting sqref="G426">
    <cfRule type="expression" dxfId="24" priority="51">
      <formula>$G$422="No"</formula>
    </cfRule>
  </conditionalFormatting>
  <conditionalFormatting sqref="G499:G510 I499:N510 M511:N515">
    <cfRule type="expression" dxfId="23" priority="10" stopIfTrue="1">
      <formula>$G$422="No"</formula>
    </cfRule>
  </conditionalFormatting>
  <conditionalFormatting sqref="G3:L3">
    <cfRule type="containsText" dxfId="22" priority="3" operator="containsText" text="No">
      <formula>NOT(ISERROR(SEARCH("No",G3)))</formula>
    </cfRule>
  </conditionalFormatting>
  <conditionalFormatting sqref="G32:L32">
    <cfRule type="containsText" dxfId="21" priority="2" operator="containsText" text="No">
      <formula>NOT(ISERROR(SEARCH("No",G32)))</formula>
    </cfRule>
  </conditionalFormatting>
  <conditionalFormatting sqref="G78:L78">
    <cfRule type="expression" dxfId="20" priority="4">
      <formula>$G$77="Yes"</formula>
    </cfRule>
  </conditionalFormatting>
  <conditionalFormatting sqref="G82:L82">
    <cfRule type="containsText" dxfId="19" priority="1" operator="containsText" text="No">
      <formula>NOT(ISERROR(SEARCH("No",G82)))</formula>
    </cfRule>
  </conditionalFormatting>
  <conditionalFormatting sqref="G425:L425">
    <cfRule type="expression" dxfId="18" priority="55">
      <formula>OR($G$422="No",$G$424="No")</formula>
    </cfRule>
  </conditionalFormatting>
  <conditionalFormatting sqref="G498:N498">
    <cfRule type="expression" dxfId="17" priority="50" stopIfTrue="1">
      <formula>$G$422="No"</formula>
    </cfRule>
  </conditionalFormatting>
  <conditionalFormatting sqref="M391">
    <cfRule type="expression" dxfId="16" priority="33">
      <formula>$G$390="No"</formula>
    </cfRule>
  </conditionalFormatting>
  <conditionalFormatting sqref="M393">
    <cfRule type="expression" dxfId="15" priority="7">
      <formula>$G$390="No"</formula>
    </cfRule>
  </conditionalFormatting>
  <conditionalFormatting sqref="M397">
    <cfRule type="expression" dxfId="14" priority="60">
      <formula>IF(SUM($G$397:$H$410,#REF!)&gt;0.05, TRUE, FALSE)</formula>
    </cfRule>
    <cfRule type="expression" dxfId="13" priority="61" stopIfTrue="1">
      <formula>$N$390="No"</formula>
    </cfRule>
  </conditionalFormatting>
  <conditionalFormatting sqref="M478:T478 M480:T495">
    <cfRule type="expression" dxfId="12" priority="27" stopIfTrue="1">
      <formula>$G$477=""</formula>
    </cfRule>
  </conditionalFormatting>
  <conditionalFormatting sqref="Q393">
    <cfRule type="expression" dxfId="11" priority="6">
      <formula>$G$390="No"</formula>
    </cfRule>
  </conditionalFormatting>
  <conditionalFormatting sqref="AA386:XFD388">
    <cfRule type="expression" dxfId="10" priority="31">
      <formula>list_ex12_ch&gt;0.05</formula>
    </cfRule>
  </conditionalFormatting>
  <dataValidations count="82">
    <dataValidation type="list" allowBlank="1" showErrorMessage="1" sqref="B364:C366 B377:C377" xr:uid="{C311186B-1D19-FE4E-94BA-384DEEFE37FC}">
      <formula1>"LT-INT1, LT-INT2, LT-ABS3, LT-ABS4, LT-SE1, LT-SE2"</formula1>
    </dataValidation>
    <dataValidation type="list" allowBlank="1" showErrorMessage="1" sqref="B362:C363" xr:uid="{762CD4D0-F7A4-2C43-9AE3-35719EFF24B6}">
      <formula1>"NT-INT1, NT-INT2, NT-ABS3, NT-ABS4, NT-SE1, NT-SE2"</formula1>
    </dataValidation>
    <dataValidation type="list" allowBlank="1" showInputMessage="1" showErrorMessage="1" sqref="Q450:R450 Q479:R479 Q457:R457" xr:uid="{2CF04CDA-0FA8-A341-A4A0-13D2471AD64D}">
      <formula1>"LT-ABS1, LT-ABS2, LT-RE1"</formula1>
    </dataValidation>
    <dataValidation type="list" allowBlank="1" showInputMessage="1" showErrorMessage="1" sqref="M450:N450" xr:uid="{BCBDEE26-00E6-4241-BBCA-3E6D08A3F602}">
      <formula1>"NT-ABS1, NT-ABS2, NT-RE1"</formula1>
    </dataValidation>
    <dataValidation type="list" allowBlank="1" showInputMessage="1" showErrorMessage="1" sqref="G56:H57" xr:uid="{105BB10F-71D0-BA48-8BF7-F3CDDC128822}">
      <formula1>"scope 1, scope 1 and 2"</formula1>
    </dataValidation>
    <dataValidation type="list" allowBlank="1" showInputMessage="1" showErrorMessage="1" sqref="F67" xr:uid="{670EE1C9-E9E1-284C-84E4-600E79EDFBCD}">
      <formula1>"2029, 2030"</formula1>
    </dataValidation>
    <dataValidation type="list" allowBlank="1" showInputMessage="1" showErrorMessage="1" sqref="G67 G69:I69" xr:uid="{A2441092-9FF3-E646-B9A5-871C82528849}">
      <formula1>"Increase, Maintain"</formula1>
    </dataValidation>
    <dataValidation type="list" allowBlank="1" showInputMessage="1" showErrorMessage="1" sqref="G68" xr:uid="{01880A90-9198-B548-95FA-2D733A8BEF32}">
      <formula1>"Maintain"</formula1>
    </dataValidation>
    <dataValidation type="list" allowBlank="1" showInputMessage="1" showErrorMessage="1" sqref="B67:C74" xr:uid="{EF9A55F9-5EED-D843-99BF-B5BFD798879D}">
      <formula1>"NT-RE1, LT-RE1"</formula1>
    </dataValidation>
    <dataValidation type="custom" allowBlank="1" showInputMessage="1" showErrorMessage="1" error="Error: Please ensure input is in numerical format" sqref="J9:L10" xr:uid="{BCC3E307-644C-9948-A337-F00766EC4C05}">
      <formula1>ISNUMBER(J9:J12)</formula1>
    </dataValidation>
    <dataValidation type="custom" allowBlank="1" showInputMessage="1" showErrorMessage="1" error="Error: Please ensure total = sum of emissions reported" sqref="M9:O12" xr:uid="{C30DF14A-818F-7547-8BEE-208D6A525300}">
      <formula1>M9=SUM(J9:L12)</formula1>
    </dataValidation>
    <dataValidation type="custom" allowBlank="1" showInputMessage="1" showErrorMessage="1" error="Error: Input must be in numerical format" sqref="G495:H495 G507:H509" xr:uid="{AD77BAB3-C7BB-D341-8046-B2ABE62D6D75}">
      <formula1>ISNUMBER(G495:H511)</formula1>
    </dataValidation>
    <dataValidation type="custom" allowBlank="1" showInputMessage="1" showErrorMessage="1" sqref="M495:N495 M507:N510" xr:uid="{322EF3D4-D326-8444-A9C2-1873CC1CA291}">
      <formula1>ISNUMBER(M494:M511)</formula1>
    </dataValidation>
    <dataValidation type="custom" allowBlank="1" showInputMessage="1" showErrorMessage="1" error="Removals can not be larger than exclusions." sqref="O495:P495 O507:P510" xr:uid="{51316DAA-1271-F641-80E4-C437B1808353}">
      <formula1>O495:O511&lt;=M495:M511</formula1>
    </dataValidation>
    <dataValidation type="custom" allowBlank="1" showInputMessage="1" showErrorMessage="1" sqref="Q495:R495 Q507:R510" xr:uid="{3A25967A-11EE-9A4F-B28E-CA16BFDFDD5D}">
      <formula1>ISNUMBER(Q495:Q511)</formula1>
    </dataValidation>
    <dataValidation type="list" allowBlank="1" showInputMessage="1" showErrorMessage="1" sqref="B48:C49 B61:C62" xr:uid="{0E551697-7807-9845-B5F1-0C717C0BAAA0}">
      <formula1>"NT-ABS1, NT-ABS2"</formula1>
    </dataValidation>
    <dataValidation type="list" allowBlank="1" showInputMessage="1" showErrorMessage="1" sqref="F364:F366 F68 F57 F70" xr:uid="{5891E9FE-E741-E44B-B650-ED33D4C2750B}">
      <formula1>"2040, 2041, 2042, 2043, 2044, 2045, 2046, 2047, 2048, 2049, 2050"</formula1>
    </dataValidation>
    <dataValidation type="list" allowBlank="1" showErrorMessage="1" sqref="B41:C46 B56:C57" xr:uid="{229794BC-B8B8-0248-BB66-5B3612EFBB54}">
      <formula1>"NT-ABS1,NT-ABS2,LT-ABS1,LT-ABS2"</formula1>
    </dataValidation>
    <dataValidation type="list" allowBlank="1" showInputMessage="1" showErrorMessage="1" sqref="F41:F42 F56 F362:F363" xr:uid="{796FE005-FA69-6942-9635-0CCAAB44E6E4}">
      <formula1>"2029, 2030, 2031, 2031, 2033, 2034, 2035"</formula1>
    </dataValidation>
    <dataValidation type="list" allowBlank="1" showInputMessage="1" showErrorMessage="1" sqref="E67:E70 E56:E57 E362:E366 G39:L39 E41:E42" xr:uid="{9268455E-F7C3-6A43-83D1-5B1DFB3487FB}">
      <formula1>"2023, 2024, 2025"</formula1>
    </dataValidation>
    <dataValidation type="list" allowBlank="1" showInputMessage="1" showErrorMessage="1" sqref="D67:D70 D362:D366 D60 D56:D57 D41:D42" xr:uid="{34F57F30-E878-0944-A530-B6A1CDA83F67}">
      <formula1>"2015, 2016, 2017, 2018, 2019, 2020, 2021, 2022, 2023, 2024, 2025"</formula1>
    </dataValidation>
    <dataValidation type="list" allowBlank="1" showErrorMessage="1" sqref="H41" xr:uid="{CA08060A-8219-4B44-B30E-80BAFE3EF971}">
      <formula1>"scope 1,scope 2,scope 3,scopes 1 and 2,scopes 1 and 3,scopes 2 and 3"</formula1>
    </dataValidation>
    <dataValidation type="custom" allowBlank="1" showInputMessage="1" showErrorMessage="1" error="Please ensure biogenic emissions are restricted to numerical input only" sqref="G436:H443" xr:uid="{3B5B687A-66F1-BA4B-BB9C-0464BD551681}">
      <formula1>ISNUMBER(G436:H451)</formula1>
    </dataValidation>
    <dataValidation type="custom" allowBlank="1" showInputMessage="1" showErrorMessage="1" error="Please ensure biogenic emissions are restricted to numerical input only" sqref="G429:H435" xr:uid="{5D3E987A-F148-EA4B-B16D-87597BEB2F63}">
      <formula1>ISNUMBER(G429:H443)</formula1>
    </dataValidation>
    <dataValidation type="custom" allowBlank="1" showInputMessage="1" showErrorMessage="1" error="Please ensure biogenic exclusions are restricted to numerical input only" sqref="K436:L443" xr:uid="{97C057A9-E81F-6B43-8B18-F6C9B8D6F7BA}">
      <formula1>ISNUMBER(K436:L451)</formula1>
    </dataValidation>
    <dataValidation type="custom" allowBlank="1" showInputMessage="1" showErrorMessage="1" error="Please ensure biogenic exclusions are restricted to numerical input only" sqref="K429:L435" xr:uid="{D3533A3C-F83C-2B4C-A9B3-79B538929726}">
      <formula1>ISNUMBER(K429:L443)</formula1>
    </dataValidation>
    <dataValidation type="custom" allowBlank="1" showInputMessage="1" showErrorMessage="1" error="Error: Biogenic removals cannot exceed biogenic emissions" sqref="I436:J443" xr:uid="{B0E4EA0D-55B7-B544-9714-CCCEFA1033E7}">
      <formula1>I436:J451&lt;=G436:H451</formula1>
    </dataValidation>
    <dataValidation type="custom" allowBlank="1" showInputMessage="1" showErrorMessage="1" error="Error: Biogenic removals cannot exceed biogenic emissions" sqref="I429:J435" xr:uid="{5A340F2D-27F9-DB42-8AB8-A0B57BE4A293}">
      <formula1>I429:J443&lt;=G429:H443</formula1>
    </dataValidation>
    <dataValidation type="custom" allowBlank="1" showInputMessage="1" showErrorMessage="1" error="Error: Please ensure absolute emissions are restricted to numerical input only" sqref="R129:S131" xr:uid="{D98CCA2B-C263-994D-921C-A848B604F848}">
      <formula1>ISNUMBER(R129:R132)</formula1>
    </dataValidation>
    <dataValidation type="list" allowBlank="1" showErrorMessage="1" sqref="G402 G101:G102 G152 G171 G189 G207 G230 G268 G306" xr:uid="{7E5EFAEA-0D90-C74C-868C-4F5CE8864FCA}">
      <formula1>"Primary data - supplier-specific,Primary data - product-specific,Secondary data - financial/spend,Secondary data - industry-average,Secondary data - extrapolation"</formula1>
    </dataValidation>
    <dataValidation type="list" allowBlank="1" showErrorMessage="1" sqref="J91:K96 H402 H101:H102 J111:J116 J129:J132 J142:J147 H152 J161:J166 H171 J180:J185 H189 J198:J203 H207 J216:J221 H230 J239:J244 J259:J264 H268 J277:J282 J296:J301 H306 J315:J320 J338:J343" xr:uid="{BF61C495-28AB-FE40-9258-A12111A803F9}">
      <formula1>"Global,Country/regional,Local/supplier-specific"</formula1>
    </dataValidation>
    <dataValidation type="list" allowBlank="1" showInputMessage="1" showErrorMessage="1" sqref="G14:L14" xr:uid="{FD02E052-10D8-C543-B01D-C130B3902499}">
      <formula1>"Location-based,Market-based"</formula1>
    </dataValidation>
    <dataValidation type="list" allowBlank="1" showInputMessage="1" showErrorMessage="1" sqref="G416:L416 G418:L418 G420:L420 J405:L412 G29:L29 G83:L83 G104:L104 G122:L122 G135:L135 G154:L154 G173:L173 G426:L426 G209:L209 G232:L232 G252:L252 G270:L270 G289:L289 G308:L308 G331:L331 G3:L3 G85:L85 G106:L106 G124:L124 G137:L137 G156:L156 G75:L78 G175:L175 G193:L193 G211:L211 G234:L234 G254:L254 G272:L272 G291:L291 G310:L310 G333:L333 G390:L390 G355:L355 G413:L413 G422:L422 G32:L32 G379:L379 J417:L417 J419:L419" xr:uid="{0A3566DD-572D-664C-ADE8-3D65E821EA1D}">
      <formula1>"Yes, No"</formula1>
    </dataValidation>
    <dataValidation type="list" allowBlank="1" showInputMessage="1" showErrorMessage="1" sqref="H91:I96 H111:I116 H129:I132 H142:I147 H161:I166 H180:I185 H198:I203 H216:I221 H239:I244 H259:I264 H277:I282 H296:I301 H315:I320 H338:I343" xr:uid="{B9771B04-5CBD-3440-A9C3-2AA35AA9E69C}">
      <formula1>"NA, Less than 10%, 10% to 25%, More than 25%"</formula1>
    </dataValidation>
    <dataValidation type="custom" allowBlank="1" showInputMessage="1" showErrorMessage="1" error="Error: If this scope 3 category is not applicable, please ensure input is &quot;NA&quot; (not &quot;N/A&quot;, &quot;Not applicable&quot; or anything else)" sqref="R88:S88 R158:S158 R177:S177 R256:S256 R274:S274 R293:S293 R335:S335 R108:S108 R195:S195 R213:S213 R236:S236 R312:S312 R139:S139" xr:uid="{87FE498B-A82F-B84B-9BE3-389451E2401A}">
      <formula1>OR(R88=SUM(R91:R96),R88="NA")</formula1>
    </dataValidation>
    <dataValidation type="custom" allowBlank="1" showInputMessage="1" showErrorMessage="1" error="Error: If this scope 3 category is not applicable, please ensure input is &quot;NA&quot; (not &quot;N/A&quot;, &quot;Not applicable&quot; or anything else)" sqref="R126:S126" xr:uid="{5FB1DAE6-76B1-C448-8A44-B9DA6D8CE220}">
      <formula1>OR(R126=SUM(R129:R132),R126="NA")</formula1>
    </dataValidation>
    <dataValidation type="custom" allowBlank="1" showInputMessage="1" showErrorMessage="1" error="Error: Please ensure absolute emissions are restricted to numerical input only" sqref="R91:S96 R111:S116 R142:S147 R161:S166 R180:S185 R198:S203 R216:S221 R239:S244 R259:S264 R277:S282 R296:S301 R315:S320 R338:S343 R132:S132" xr:uid="{66A6070F-966E-E64B-949B-D36892230A06}">
      <formula1>ISNUMBER(R91:R96)</formula1>
    </dataValidation>
    <dataValidation type="custom" allowBlank="1" showInputMessage="1" showErrorMessage="1" error="Error: Biogenic removals cannot exceed biogenic emissions" sqref="I425:J425 I427:J427" xr:uid="{B56376FD-B754-8146-BBE0-82B5E5C40F9D}">
      <formula1>I425:J443&lt;=G425:H443</formula1>
    </dataValidation>
    <dataValidation type="custom" allowBlank="1" showInputMessage="1" showErrorMessage="1" error="Error: Please ensure input is in numerical format" sqref="J26:L28 J19:L21 J11:L12" xr:uid="{D12FA54B-E525-084A-85E5-D2C1DFCE2064}">
      <formula1>ISNUMBER(J11:J13)</formula1>
    </dataValidation>
    <dataValidation type="custom" allowBlank="1" showInputMessage="1" showErrorMessage="1" error="Error: Please ensure total = sum of emissions reported" sqref="M19:O21 M26:O28" xr:uid="{FDA7D8C9-E6B3-BB43-9033-FAC7B15D27AE}">
      <formula1>M19=SUM(J19:L21)</formula1>
    </dataValidation>
    <dataValidation type="list" allowBlank="1" showErrorMessage="1" sqref="G414:L414 G404:L404 G353:L353 G382 J415:L415" xr:uid="{15064556-6B0C-9649-8B39-27066BCA0046}">
      <formula1>"Yes,No"</formula1>
    </dataValidation>
    <dataValidation type="decimal" allowBlank="1" showInputMessage="1" showErrorMessage="1" error="Error: Input must be a percentage" sqref="I473:J491 I451:J468 G384:H389 G391:H401" xr:uid="{5E95B477-B607-C645-A708-C98439F9A8E8}">
      <formula1>0</formula1>
      <formula2>1</formula2>
    </dataValidation>
    <dataValidation type="custom" allowBlank="1" showInputMessage="1" showErrorMessage="1" error="Please ensure biogenic emissions are restricted to numerical input only" sqref="G425:H425 G427:H427" xr:uid="{F757DEC1-1D4D-B445-8B78-1ACDEC6F4392}">
      <formula1>ISNUMBER(G425:H427)</formula1>
    </dataValidation>
    <dataValidation type="custom" allowBlank="1" showInputMessage="1" showErrorMessage="1" error="Please ensure biogenic exclusions are restricted to numerical input only" sqref="K425:L425 K427:L427" xr:uid="{A1439AE8-1DD6-5841-9020-A6A8CE7AF676}">
      <formula1>ISNUMBER(K425:L427)</formula1>
    </dataValidation>
    <dataValidation type="custom" allowBlank="1" showInputMessage="1" showErrorMessage="1" error="Error: Input must be in numerical format" sqref="G451:H468 G473:H473 G478:H491 G496:H506" xr:uid="{2A2D0661-9A66-D047-AD42-0FD57ED9AA04}">
      <formula1>ISNUMBER(G451:H468)</formula1>
    </dataValidation>
    <dataValidation type="custom" allowBlank="1" showInputMessage="1" showErrorMessage="1" error="Error: Input must be in numerical format" sqref="K454:L468 K476:L476 K497:L509 K481:L491" xr:uid="{E8A2011F-4814-5340-B5E2-1F2CCF7DFBBF}">
      <formula1>ISNUMBER(K454:L468)</formula1>
    </dataValidation>
    <dataValidation type="custom" allowBlank="1" showInputMessage="1" showErrorMessage="1" error="Error: Input must be in numerical format" sqref="M474:N478 M451:N456 M458:N468" xr:uid="{52D924B1-3B25-754E-A4B5-4B0CA9E56DE0}">
      <formula1>ISNUMBER(M451:R468)</formula1>
    </dataValidation>
    <dataValidation type="custom" allowBlank="1" showInputMessage="1" showErrorMessage="1" error="Removals can not be larger than emissions." sqref="O474:P478 O451:P456 O458:P468" xr:uid="{DAE83812-8540-A640-B8F1-0FB85CB4F559}">
      <formula1>O451:O468&lt;=M451:M468</formula1>
    </dataValidation>
    <dataValidation type="list" allowBlank="1" showInputMessage="1" showErrorMessage="1" sqref="F69 F369:F372 F60" xr:uid="{17F509AB-F65C-7642-9BAD-395CB777CFAB}">
      <formula1>"2026, 2027, 2028, 2029, 2030, 2031, 2032, 2033, 2034, 2035"</formula1>
    </dataValidation>
    <dataValidation type="list" allowBlank="1" showInputMessage="1" showErrorMessage="1" sqref="G58:H60" xr:uid="{1D3E4CD9-B39A-3449-9839-BD1CD7D071A3}">
      <formula1>"scope 1, scope 2 , scope 1 and 2 "</formula1>
    </dataValidation>
    <dataValidation type="custom" allowBlank="1" showInputMessage="1" showErrorMessage="1" error="Error: Input must be in numerical format" sqref="G474:H477" xr:uid="{66A18C4D-D1C7-0A42-802B-B522E810466E}">
      <formula1>ISNUMBER(G474:H492)</formula1>
    </dataValidation>
    <dataValidation type="custom" allowBlank="1" showInputMessage="1" showErrorMessage="1" error="Error: Input must be in numerical format" sqref="K477:L480" xr:uid="{A830B097-41FC-7943-BC03-9B0EEC1EB4D1}">
      <formula1>ISNUMBER(K477:L492)</formula1>
    </dataValidation>
    <dataValidation type="custom" allowBlank="1" showInputMessage="1" showErrorMessage="1" sqref="M496:N496 Q496:R506" xr:uid="{A8F3EA23-6209-954E-8001-5E142F43775A}">
      <formula1>ISNUMBER(M496:M513)</formula1>
    </dataValidation>
    <dataValidation type="custom" allowBlank="1" showInputMessage="1" showErrorMessage="1" error="Error: Input must be in numerical format" sqref="M480:N491" xr:uid="{2E0EE095-79D2-E547-8883-5FB71F94D8C4}">
      <formula1>ISNUMBER(M480:R496)</formula1>
    </dataValidation>
    <dataValidation type="decimal" allowBlank="1" showInputMessage="1" showErrorMessage="1" sqref="I495:J511" xr:uid="{00D1C26D-F661-B64A-9685-19E377A477FE}">
      <formula1>0</formula1>
      <formula2>1</formula2>
    </dataValidation>
    <dataValidation type="custom" allowBlank="1" showInputMessage="1" showErrorMessage="1" error="Removals can not be larger than emissions." sqref="O480:P491" xr:uid="{0B7B69CD-31C4-D249-8D57-0051B5EA5133}">
      <formula1>O480:O496&lt;=M480:M496</formula1>
    </dataValidation>
    <dataValidation type="custom" allowBlank="1" showInputMessage="1" showErrorMessage="1" error="Error: Input must be in numerical format" sqref="G511:H511" xr:uid="{30F72F9E-AB1C-7D4C-866D-EC47C7727ED7}">
      <formula1>ISNUMBER(G511:H523)</formula1>
    </dataValidation>
    <dataValidation type="custom" allowBlank="1" showInputMessage="1" showErrorMessage="1" sqref="M511:N511" xr:uid="{4D1157A5-53F9-C248-81E2-7F88327F2C6F}">
      <formula1>ISNUMBER(M510:M523)</formula1>
    </dataValidation>
    <dataValidation type="custom" allowBlank="1" showInputMessage="1" showErrorMessage="1" error="Removals can not be larger than exclusions." sqref="O511:P511" xr:uid="{0DC1CDD0-31E8-6E49-8A67-7CA77F4783C8}">
      <formula1>O511:O523&lt;=M511:M523</formula1>
    </dataValidation>
    <dataValidation type="custom" allowBlank="1" showInputMessage="1" showErrorMessage="1" sqref="Q511:R511" xr:uid="{0BB682A5-2FEB-A349-840F-8C9B9A13A147}">
      <formula1>ISNUMBER(Q511:Q523)</formula1>
    </dataValidation>
    <dataValidation type="custom" allowBlank="1" showInputMessage="1" showErrorMessage="1" error="Error: Input must be in numerical format" sqref="K510:L511" xr:uid="{D42D0218-5C54-5640-8776-BC1AAF9A70FE}">
      <formula1>ISNUMBER(K510:L523)</formula1>
    </dataValidation>
    <dataValidation type="custom" allowBlank="1" showInputMessage="1" showErrorMessage="1" sqref="M497:N506" xr:uid="{EF5ABD07-D438-E34D-938F-8605E295BAF6}">
      <formula1>ISNUMBER(M496:M514)</formula1>
    </dataValidation>
    <dataValidation type="custom" allowBlank="1" showInputMessage="1" showErrorMessage="1" error="Removals can not be larger than exclusions." sqref="O496:P506" xr:uid="{4DB22CB2-6BDD-964E-9C5B-FF86D7412868}">
      <formula1>O496:O513&lt;=M496:M513</formula1>
    </dataValidation>
    <dataValidation type="list" allowBlank="1" showInputMessage="1" showErrorMessage="1" error="Error: Input must be in numerical format" sqref="M457:N457 M479:N479" xr:uid="{FDD2663D-95CF-9344-90E4-F3FE06636727}">
      <formula1>"NT-ABS1, NT-ABS2, NT-RE1"</formula1>
    </dataValidation>
    <dataValidation type="list" allowBlank="1" showInputMessage="1" showErrorMessage="1" error="Removals can not be larger than emissions." sqref="O457:P457 O479:P479" xr:uid="{EC20A2D1-DCD2-5D47-9186-AA20B88A6003}">
      <formula1>"NT-ABS1, NT-ABS2, NT-ABS3, NT-ABS4, NT-INT1, NT-INT2, NT-SE1, NT-SE2"</formula1>
    </dataValidation>
    <dataValidation type="list" allowBlank="1" showInputMessage="1" showErrorMessage="1" sqref="S457:T457 S479:T479" xr:uid="{C4BDA0F5-9613-BF43-BCC8-0C2AF44685B3}">
      <formula1>"LT-ABS1, LT-ABS2, LT-ABS3, LT-ABS4, LT-INT1, LT-INT2, LT-SE1, LT-SE2"</formula1>
    </dataValidation>
    <dataValidation type="list" allowBlank="1" showInputMessage="1" showErrorMessage="1" sqref="G362:L362" xr:uid="{FD373262-D4D4-B040-8759-BDA8F5AD66BA}">
      <formula1>"Yes - these targets have not yet been achieved, No - these targets have been achieved"</formula1>
    </dataValidation>
    <dataValidation type="list" allowBlank="1" showErrorMessage="1" sqref="B63:C64" xr:uid="{ACCC7A14-5CAD-294E-890D-EF2F7D5F5F01}">
      <formula1>"NT-MT1, NT-M2, LT-MT1, LT-MT2"</formula1>
    </dataValidation>
    <dataValidation type="list" allowBlank="1" showErrorMessage="1" sqref="B58:C59" xr:uid="{D7CBE9F8-A6CA-C540-901A-3B1DC84E5892}">
      <formula1>"NT-MT1, NT-MT2,LT-MT1,LT-MT2"</formula1>
    </dataValidation>
    <dataValidation type="list" allowBlank="1" showInputMessage="1" showErrorMessage="1" sqref="B369:C370" xr:uid="{46948B25-413A-CA48-B04D-6620B0654AF0}">
      <formula1>"NT-ABS2, NT-ABS3, NT-INT1, NT-INT2, NT-SE1, NT-SE2"</formula1>
    </dataValidation>
    <dataValidation type="list" allowBlank="1" showInputMessage="1" showErrorMessage="1" sqref="B371:C372" xr:uid="{D7E8AA94-8C35-8C45-AD58-4FE5B81FE4A3}">
      <formula1>"LT-ABS2, LT-ABS3, LT-INT1, LT-INT2, LT-SE1, LT-SE2"</formula1>
    </dataValidation>
    <dataValidation type="list" allowBlank="1" showInputMessage="1" showErrorMessage="1" sqref="H369:I372" xr:uid="{0C50E8EA-B574-3A45-AB7D-5EB402BC7CFC}">
      <formula1>"Absolute, Physical Intensitsy, Economic Intensity, Engagement"</formula1>
    </dataValidation>
    <dataValidation type="list" allowBlank="1" showInputMessage="1" showErrorMessage="1" sqref="F43:F46" xr:uid="{008F4806-5597-9649-96B2-52DFBB9C3212}">
      <formula1>"2026, 2027, 2028, 2029, 2030, 2031, 2032, 2033, 2034, 2035, 2036, 2037, 2038, 2039, 2040, 2041, 2042, 2043, 2044, 2045, 2046, 2047, 2048, 2049, 2050"</formula1>
    </dataValidation>
    <dataValidation type="list" allowBlank="1" showErrorMessage="1" sqref="B50:C53" xr:uid="{2A7DD08B-495A-8E45-9274-03F9B1DA81E4}">
      <formula1>"NT-ABS1, NT-ABS2,LT-ABS1,LT-ABS2"</formula1>
    </dataValidation>
    <dataValidation type="list" allowBlank="1" showInputMessage="1" showErrorMessage="1" sqref="G80:G82 H80:L81" xr:uid="{D8C369E1-BBAF-EC4B-83ED-B883F6F39598}">
      <formula1>"Yes,No"</formula1>
    </dataValidation>
    <dataValidation type="list" allowBlank="1" showInputMessage="1" showErrorMessage="1" sqref="E58:E59 G366:L366" xr:uid="{F6F11C17-37B7-D84B-8413-DDE20EC9C45C}">
      <formula1>"2023,2024,2025,2026"</formula1>
    </dataValidation>
    <dataValidation type="list" allowBlank="1" showInputMessage="1" showErrorMessage="1" sqref="D58:D59" xr:uid="{BFC5C2EE-6667-0D42-A379-5FAA194F54E3}">
      <formula1>"2015, 2016, 2017, 2018, 2019, 2020, 2021, 2022, 2023, 2024, 2025,2026"</formula1>
    </dataValidation>
    <dataValidation type="list" allowBlank="1" showInputMessage="1" showErrorMessage="1" error="Error: Biogenic removals cannot exceed biogenic emissions" sqref="G428:L428" xr:uid="{3A60B2E0-7373-3240-9A8C-FC18973A01EC}">
      <formula1>"Yes, No"</formula1>
    </dataValidation>
    <dataValidation allowBlank="1" showErrorMessage="1" sqref="H382:L382 H42" xr:uid="{CDB71A1C-BC62-BC4F-B6FA-F86A1DFC3248}"/>
    <dataValidation type="list" allowBlank="1" showInputMessage="1" showErrorMessage="1" sqref="G365:L365 G38:L38" xr:uid="{318D93DA-C0F2-0043-BD38-E1CA1C6DE1B3}">
      <formula1>"2015,2016,2017,2018,2019,2020,2021,2022,2023,2024,2025,2026"</formula1>
    </dataValidation>
    <dataValidation type="list" allowBlank="1" showErrorMessage="1" sqref="H43:H46" xr:uid="{2BC23FE2-916F-5E41-8B70-B0FCEC56DDBB}">
      <formula1>"scope 1,scope 2,scope 3,scope 1 and 2,scope 1 and 3,scope 2 and 3"</formula1>
    </dataValidation>
    <dataValidation type="list" allowBlank="1" showInputMessage="1" showErrorMessage="1" sqref="F58:F59" xr:uid="{1E76C782-B10F-FF44-A1EB-BE0CF1844683}">
      <formula1>"2026, 2027, 2028, 2029, 2030, 2031, 2032, 2033, 2034, 2035,2036,2037,2038,2039,2040,2041,2042,2043,2044,2045,2046,2047,2048,2049,2050"</formula1>
    </dataValidation>
  </dataValidation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554E-7D41-EB4E-A589-0E40CC032187}">
  <sheetPr>
    <tabColor rgb="FF3289B7"/>
  </sheetPr>
  <dimension ref="A1:AA451"/>
  <sheetViews>
    <sheetView zoomScaleNormal="100" workbookViewId="0">
      <pane ySplit="1" topLeftCell="A2" activePane="bottomLeft" state="frozen"/>
      <selection pane="bottomLeft" activeCell="Q76" sqref="Q76:R76"/>
    </sheetView>
  </sheetViews>
  <sheetFormatPr baseColWidth="10" defaultRowHeight="16" zeroHeight="1" outlineLevelRow="1"/>
  <cols>
    <col min="1" max="1" width="3.5" style="107" customWidth="1"/>
    <col min="2" max="2" width="14.6640625" style="106" customWidth="1"/>
    <col min="3" max="3" width="54.1640625" style="105" bestFit="1" customWidth="1"/>
    <col min="4" max="6" width="25.83203125" style="105" customWidth="1"/>
    <col min="7" max="7" width="41.5" style="104" customWidth="1"/>
    <col min="8" max="17" width="25.83203125" style="104" customWidth="1"/>
    <col min="18" max="18" width="19" style="104" customWidth="1"/>
    <col min="19" max="19" width="25.33203125" style="104" customWidth="1"/>
    <col min="20" max="20" width="18.6640625" style="104" bestFit="1" customWidth="1"/>
    <col min="21" max="21" width="12.6640625" style="104" bestFit="1" customWidth="1"/>
    <col min="22" max="23" width="11" style="104" customWidth="1"/>
    <col min="24" max="24" width="10.5" style="106" customWidth="1"/>
    <col min="25" max="26" width="10.83203125" style="107"/>
    <col min="27" max="27" width="10.83203125" style="106"/>
    <col min="28" max="16384" width="10.83203125" style="104"/>
  </cols>
  <sheetData>
    <row r="1" spans="1:27" s="103" customFormat="1" ht="42" customHeight="1">
      <c r="A1" s="405"/>
      <c r="B1" s="1558" t="s">
        <v>615</v>
      </c>
      <c r="C1" s="1559"/>
      <c r="D1" s="1559"/>
      <c r="E1" s="1559"/>
      <c r="F1" s="1559"/>
      <c r="G1" s="1559"/>
      <c r="H1" s="1559"/>
      <c r="I1" s="1559"/>
      <c r="J1" s="1559"/>
      <c r="K1" s="1559"/>
      <c r="Y1" s="401"/>
      <c r="Z1" s="401"/>
    </row>
    <row r="2" spans="1:27" s="103" customFormat="1" ht="120" customHeight="1">
      <c r="A2" s="405"/>
      <c r="B2" s="1560" t="s">
        <v>995</v>
      </c>
      <c r="C2" s="1561"/>
      <c r="D2" s="1561"/>
      <c r="E2" s="1561"/>
      <c r="F2" s="1561"/>
      <c r="G2" s="1561"/>
      <c r="H2" s="1561"/>
      <c r="I2" s="1561"/>
      <c r="J2" s="1561"/>
      <c r="K2" s="1561"/>
      <c r="U2" s="401"/>
      <c r="V2" s="401"/>
      <c r="W2" s="401"/>
      <c r="X2" s="406"/>
      <c r="Y2" s="401"/>
      <c r="Z2" s="401"/>
    </row>
    <row r="3" spans="1:27" ht="30" customHeight="1">
      <c r="A3" s="1584" t="s">
        <v>559</v>
      </c>
      <c r="B3" s="1584"/>
      <c r="C3" s="1584"/>
      <c r="D3" s="1584"/>
      <c r="E3" s="1584"/>
      <c r="F3" s="1584"/>
      <c r="G3" s="1584"/>
      <c r="H3" s="1584"/>
      <c r="I3" s="1584"/>
      <c r="J3" s="1584"/>
      <c r="K3" s="1584"/>
      <c r="L3" s="1584"/>
      <c r="M3" s="1584"/>
      <c r="N3" s="1584"/>
      <c r="O3" s="1584"/>
      <c r="P3" s="1584"/>
      <c r="Q3" s="1584"/>
      <c r="R3" s="1584"/>
      <c r="S3" s="1584"/>
      <c r="T3" s="1584"/>
      <c r="U3" s="107"/>
      <c r="V3" s="107"/>
      <c r="W3" s="107"/>
      <c r="X3" s="114"/>
    </row>
    <row r="4" spans="1:27" s="107" customFormat="1" hidden="1" outlineLevel="1">
      <c r="B4" s="522"/>
      <c r="C4" s="1571" t="s">
        <v>552</v>
      </c>
      <c r="D4" s="1571"/>
      <c r="E4" s="111"/>
      <c r="F4" s="111"/>
      <c r="G4" s="111"/>
      <c r="H4" s="112"/>
      <c r="I4" s="524"/>
      <c r="J4" s="112"/>
      <c r="K4" s="116"/>
      <c r="L4" s="113"/>
      <c r="M4" s="113"/>
      <c r="N4" s="113"/>
      <c r="X4" s="114"/>
      <c r="AA4" s="398"/>
    </row>
    <row r="5" spans="1:27" s="106" customFormat="1" hidden="1" outlineLevel="1">
      <c r="A5" s="114"/>
      <c r="B5" s="523"/>
      <c r="C5" s="1565" t="s">
        <v>910</v>
      </c>
      <c r="D5" s="1566"/>
      <c r="E5" s="1566"/>
      <c r="F5" s="1566"/>
      <c r="G5" s="1566"/>
      <c r="H5" s="1566"/>
      <c r="I5" s="527"/>
      <c r="J5" s="525"/>
      <c r="K5" s="526"/>
      <c r="L5" s="528"/>
      <c r="M5" s="113"/>
      <c r="N5" s="113"/>
      <c r="O5" s="107"/>
      <c r="P5" s="107"/>
      <c r="Q5" s="107"/>
      <c r="R5" s="107"/>
      <c r="S5" s="107"/>
      <c r="T5" s="107"/>
      <c r="U5" s="107"/>
      <c r="V5" s="107"/>
      <c r="W5" s="107"/>
      <c r="X5" s="114"/>
      <c r="Y5" s="107"/>
      <c r="Z5" s="107"/>
    </row>
    <row r="6" spans="1:27" s="106" customFormat="1" ht="68" hidden="1" outlineLevel="1">
      <c r="A6" s="114"/>
      <c r="B6" s="115" t="s">
        <v>554</v>
      </c>
      <c r="C6" s="518" t="s">
        <v>557</v>
      </c>
      <c r="D6" s="519" t="s">
        <v>549</v>
      </c>
      <c r="E6" s="518" t="s">
        <v>551</v>
      </c>
      <c r="F6" s="518" t="s">
        <v>116</v>
      </c>
      <c r="G6" s="518" t="s">
        <v>118</v>
      </c>
      <c r="H6" s="554" t="s">
        <v>550</v>
      </c>
      <c r="I6" s="115" t="s">
        <v>556</v>
      </c>
      <c r="J6" s="115" t="s">
        <v>707</v>
      </c>
      <c r="K6" s="115" t="s">
        <v>51</v>
      </c>
      <c r="L6" s="115" t="s">
        <v>976</v>
      </c>
      <c r="M6" s="115" t="s">
        <v>975</v>
      </c>
      <c r="N6" s="115" t="s">
        <v>53</v>
      </c>
      <c r="O6" s="107"/>
      <c r="P6" s="107"/>
      <c r="Q6" s="107"/>
      <c r="R6" s="107"/>
      <c r="S6" s="107"/>
      <c r="T6" s="107"/>
      <c r="U6" s="107"/>
      <c r="V6" s="107"/>
      <c r="W6" s="107"/>
      <c r="X6" s="114"/>
      <c r="Y6" s="107"/>
      <c r="Z6" s="107"/>
    </row>
    <row r="7" spans="1:27" ht="16" hidden="1" customHeight="1" outlineLevel="1">
      <c r="A7" s="114"/>
      <c r="B7" s="516"/>
      <c r="C7" s="520"/>
      <c r="D7" s="520"/>
      <c r="E7" s="520"/>
      <c r="F7" s="521"/>
      <c r="G7" s="521"/>
      <c r="H7" s="521"/>
      <c r="I7" s="517"/>
      <c r="J7" s="388"/>
      <c r="K7" s="388"/>
      <c r="L7" s="388"/>
      <c r="M7" s="388"/>
      <c r="N7" s="388"/>
      <c r="O7" s="107"/>
      <c r="P7" s="107"/>
      <c r="Q7" s="107"/>
      <c r="R7" s="107"/>
      <c r="S7" s="107"/>
      <c r="T7" s="107"/>
      <c r="U7" s="107"/>
      <c r="V7" s="107"/>
      <c r="W7" s="107"/>
      <c r="X7" s="114"/>
    </row>
    <row r="8" spans="1:27" ht="16" hidden="1" customHeight="1" outlineLevel="1">
      <c r="A8" s="114"/>
      <c r="B8" s="516"/>
      <c r="C8" s="520"/>
      <c r="D8" s="520"/>
      <c r="E8" s="520"/>
      <c r="F8" s="521"/>
      <c r="G8" s="521"/>
      <c r="H8" s="521"/>
      <c r="I8" s="517"/>
      <c r="J8" s="388"/>
      <c r="K8" s="388"/>
      <c r="L8" s="388"/>
      <c r="M8" s="388"/>
      <c r="N8" s="388"/>
      <c r="O8" s="107"/>
      <c r="P8" s="107"/>
      <c r="Q8" s="107"/>
      <c r="R8" s="107"/>
      <c r="S8" s="107"/>
      <c r="T8" s="107"/>
      <c r="U8" s="107"/>
      <c r="V8" s="107"/>
      <c r="W8" s="107"/>
      <c r="X8" s="114"/>
    </row>
    <row r="9" spans="1:27" ht="16" hidden="1" customHeight="1" outlineLevel="1">
      <c r="A9" s="114"/>
      <c r="B9" s="516"/>
      <c r="C9" s="520"/>
      <c r="D9" s="520"/>
      <c r="E9" s="520"/>
      <c r="F9" s="521"/>
      <c r="G9" s="521"/>
      <c r="H9" s="521"/>
      <c r="I9" s="517"/>
      <c r="J9" s="388"/>
      <c r="K9" s="388"/>
      <c r="L9" s="388"/>
      <c r="M9" s="388"/>
      <c r="N9" s="388"/>
      <c r="O9" s="107"/>
      <c r="P9" s="107"/>
      <c r="Q9" s="107"/>
      <c r="R9" s="107"/>
      <c r="S9" s="107"/>
      <c r="T9" s="107"/>
      <c r="U9" s="107"/>
      <c r="V9" s="107"/>
      <c r="W9" s="107"/>
      <c r="X9" s="114"/>
    </row>
    <row r="10" spans="1:27" ht="16" hidden="1" customHeight="1" outlineLevel="1">
      <c r="A10" s="114"/>
      <c r="B10" s="516"/>
      <c r="C10" s="520"/>
      <c r="D10" s="520"/>
      <c r="E10" s="520"/>
      <c r="F10" s="521"/>
      <c r="G10" s="521"/>
      <c r="H10" s="521"/>
      <c r="I10" s="517"/>
      <c r="J10" s="388"/>
      <c r="K10" s="388"/>
      <c r="L10" s="388"/>
      <c r="M10" s="388"/>
      <c r="N10" s="388"/>
      <c r="O10" s="107"/>
      <c r="P10" s="107"/>
      <c r="Q10" s="107"/>
      <c r="R10" s="107"/>
      <c r="S10" s="107"/>
      <c r="T10" s="107"/>
      <c r="U10" s="107"/>
      <c r="V10" s="107"/>
      <c r="W10" s="107"/>
      <c r="X10" s="114"/>
    </row>
    <row r="11" spans="1:27" ht="16" hidden="1" customHeight="1" outlineLevel="1">
      <c r="A11" s="114"/>
      <c r="B11" s="516"/>
      <c r="C11" s="520"/>
      <c r="D11" s="520"/>
      <c r="E11" s="520"/>
      <c r="F11" s="521"/>
      <c r="G11" s="521"/>
      <c r="H11" s="521"/>
      <c r="I11" s="517"/>
      <c r="J11" s="388"/>
      <c r="K11" s="388"/>
      <c r="L11" s="388"/>
      <c r="M11" s="388"/>
      <c r="N11" s="388"/>
      <c r="O11" s="107"/>
      <c r="P11" s="107"/>
      <c r="Q11" s="107"/>
      <c r="R11" s="107"/>
      <c r="S11" s="107"/>
      <c r="T11" s="107"/>
      <c r="U11" s="107"/>
      <c r="V11" s="107"/>
      <c r="W11" s="107"/>
      <c r="X11" s="114"/>
    </row>
    <row r="12" spans="1:27" ht="16" hidden="1" customHeight="1" outlineLevel="1">
      <c r="A12" s="114"/>
      <c r="B12" s="516"/>
      <c r="C12" s="520"/>
      <c r="D12" s="520"/>
      <c r="E12" s="520"/>
      <c r="F12" s="521"/>
      <c r="G12" s="521"/>
      <c r="H12" s="521"/>
      <c r="I12" s="517"/>
      <c r="J12" s="388"/>
      <c r="K12" s="388"/>
      <c r="L12" s="388"/>
      <c r="M12" s="388"/>
      <c r="N12" s="388"/>
      <c r="O12" s="107"/>
      <c r="P12" s="107"/>
      <c r="Q12" s="107"/>
      <c r="R12" s="107"/>
      <c r="S12" s="107"/>
      <c r="T12" s="107"/>
      <c r="U12" s="107"/>
      <c r="V12" s="107"/>
      <c r="W12" s="107"/>
      <c r="X12" s="114"/>
    </row>
    <row r="13" spans="1:27" s="118" customFormat="1" ht="16" hidden="1" customHeight="1" outlineLevel="1">
      <c r="B13" s="404"/>
      <c r="C13" s="119"/>
      <c r="D13" s="119"/>
      <c r="E13" s="119"/>
      <c r="F13" s="389"/>
      <c r="G13" s="389"/>
      <c r="H13" s="389"/>
      <c r="I13" s="390"/>
      <c r="J13" s="390"/>
      <c r="K13" s="390"/>
      <c r="L13" s="390"/>
      <c r="M13" s="120"/>
      <c r="N13" s="120"/>
      <c r="X13" s="399"/>
      <c r="AA13" s="122"/>
    </row>
    <row r="14" spans="1:27" s="106" customFormat="1" ht="28" hidden="1" customHeight="1" outlineLevel="1">
      <c r="A14" s="107"/>
      <c r="B14" s="110"/>
      <c r="C14" s="1571" t="s">
        <v>553</v>
      </c>
      <c r="D14" s="1572"/>
      <c r="E14" s="121"/>
      <c r="F14" s="390"/>
      <c r="G14" s="390"/>
      <c r="H14" s="390"/>
      <c r="I14" s="390"/>
      <c r="J14" s="390"/>
      <c r="K14" s="390"/>
      <c r="L14" s="390"/>
      <c r="M14" s="120"/>
      <c r="N14" s="120"/>
      <c r="O14" s="118"/>
      <c r="P14" s="118"/>
      <c r="Q14" s="118"/>
      <c r="R14" s="118"/>
      <c r="S14" s="118"/>
      <c r="T14" s="118"/>
      <c r="U14" s="118"/>
      <c r="V14" s="107"/>
      <c r="W14" s="107"/>
      <c r="X14" s="114"/>
      <c r="Y14" s="107"/>
      <c r="Z14" s="107"/>
    </row>
    <row r="15" spans="1:27" s="106" customFormat="1" hidden="1" outlineLevel="1">
      <c r="A15" s="114"/>
      <c r="B15" s="523"/>
      <c r="C15" s="1565" t="s">
        <v>911</v>
      </c>
      <c r="D15" s="1566"/>
      <c r="E15" s="1566"/>
      <c r="F15" s="1566"/>
      <c r="G15" s="1566"/>
      <c r="H15" s="1566"/>
      <c r="I15" s="527"/>
      <c r="J15" s="525"/>
      <c r="K15" s="526"/>
      <c r="L15" s="568"/>
      <c r="M15" s="113"/>
      <c r="N15" s="113"/>
      <c r="O15" s="107"/>
      <c r="P15" s="107"/>
      <c r="Q15" s="107"/>
      <c r="R15" s="107"/>
      <c r="S15" s="107"/>
      <c r="T15" s="107"/>
      <c r="U15" s="107"/>
      <c r="V15" s="107"/>
      <c r="W15" s="107"/>
      <c r="X15" s="114"/>
      <c r="Y15" s="107"/>
      <c r="Z15" s="107"/>
    </row>
    <row r="16" spans="1:27" ht="70" hidden="1" customHeight="1" outlineLevel="1">
      <c r="A16" s="114"/>
      <c r="B16" s="115" t="s">
        <v>558</v>
      </c>
      <c r="C16" s="518" t="s">
        <v>557</v>
      </c>
      <c r="D16" s="518" t="s">
        <v>909</v>
      </c>
      <c r="E16" s="518" t="s">
        <v>116</v>
      </c>
      <c r="F16" s="518" t="s">
        <v>555</v>
      </c>
      <c r="G16" s="554" t="s">
        <v>550</v>
      </c>
      <c r="H16" s="115" t="s">
        <v>556</v>
      </c>
      <c r="I16" s="115" t="s">
        <v>707</v>
      </c>
      <c r="J16" s="115" t="s">
        <v>51</v>
      </c>
      <c r="K16" s="115" t="s">
        <v>976</v>
      </c>
      <c r="L16" s="115" t="s">
        <v>975</v>
      </c>
      <c r="M16" s="115" t="s">
        <v>53</v>
      </c>
      <c r="N16" s="120"/>
      <c r="O16" s="118"/>
      <c r="P16" s="118"/>
      <c r="Q16" s="118"/>
      <c r="R16" s="118"/>
      <c r="S16" s="118"/>
      <c r="T16" s="118"/>
      <c r="U16" s="118"/>
      <c r="V16" s="107"/>
      <c r="W16" s="107"/>
      <c r="X16" s="114"/>
    </row>
    <row r="17" spans="1:27" s="106" customFormat="1" ht="16" hidden="1" customHeight="1" outlineLevel="1">
      <c r="A17" s="114"/>
      <c r="B17" s="516"/>
      <c r="C17" s="520"/>
      <c r="D17" s="521"/>
      <c r="E17" s="545"/>
      <c r="F17" s="545"/>
      <c r="G17" s="545"/>
      <c r="H17" s="517"/>
      <c r="I17" s="388"/>
      <c r="J17" s="388"/>
      <c r="K17" s="388"/>
      <c r="L17" s="388"/>
      <c r="M17" s="388"/>
      <c r="N17" s="392"/>
      <c r="O17" s="393"/>
      <c r="P17" s="393"/>
      <c r="Q17" s="393"/>
      <c r="R17" s="393"/>
      <c r="S17" s="400"/>
      <c r="T17" s="118"/>
      <c r="U17" s="118"/>
      <c r="V17" s="107"/>
      <c r="W17" s="107"/>
      <c r="X17" s="114"/>
      <c r="Y17" s="107"/>
      <c r="Z17" s="107"/>
    </row>
    <row r="18" spans="1:27" s="106" customFormat="1" ht="16" hidden="1" customHeight="1" outlineLevel="1">
      <c r="A18" s="114"/>
      <c r="B18" s="516"/>
      <c r="C18" s="520"/>
      <c r="D18" s="521"/>
      <c r="E18" s="545"/>
      <c r="F18" s="545"/>
      <c r="G18" s="545"/>
      <c r="H18" s="517"/>
      <c r="I18" s="388"/>
      <c r="J18" s="388"/>
      <c r="K18" s="388"/>
      <c r="L18" s="388"/>
      <c r="M18" s="388"/>
      <c r="N18" s="392"/>
      <c r="O18" s="393"/>
      <c r="P18" s="393"/>
      <c r="Q18" s="393"/>
      <c r="R18" s="393"/>
      <c r="S18" s="400"/>
      <c r="T18" s="118"/>
      <c r="U18" s="118"/>
      <c r="V18" s="107"/>
      <c r="W18" s="107"/>
      <c r="X18" s="114"/>
      <c r="Y18" s="107"/>
      <c r="Z18" s="107"/>
    </row>
    <row r="19" spans="1:27" s="106" customFormat="1" ht="16" hidden="1" customHeight="1" outlineLevel="1">
      <c r="A19" s="114"/>
      <c r="B19" s="516"/>
      <c r="C19" s="520"/>
      <c r="D19" s="521"/>
      <c r="E19" s="545"/>
      <c r="F19" s="545"/>
      <c r="G19" s="545"/>
      <c r="H19" s="517"/>
      <c r="I19" s="388"/>
      <c r="J19" s="388"/>
      <c r="K19" s="388"/>
      <c r="L19" s="388"/>
      <c r="M19" s="388"/>
      <c r="N19" s="392"/>
      <c r="O19" s="393"/>
      <c r="P19" s="393"/>
      <c r="Q19" s="393"/>
      <c r="R19" s="393"/>
      <c r="S19" s="400"/>
      <c r="T19" s="118"/>
      <c r="U19" s="118"/>
      <c r="V19" s="107"/>
      <c r="W19" s="107"/>
      <c r="X19" s="114"/>
      <c r="Y19" s="107"/>
      <c r="Z19" s="107"/>
    </row>
    <row r="20" spans="1:27" s="106" customFormat="1" ht="16" hidden="1" customHeight="1" outlineLevel="1">
      <c r="A20" s="114"/>
      <c r="B20" s="516"/>
      <c r="C20" s="520"/>
      <c r="D20" s="521"/>
      <c r="E20" s="545"/>
      <c r="F20" s="545"/>
      <c r="G20" s="545"/>
      <c r="H20" s="517"/>
      <c r="I20" s="388"/>
      <c r="J20" s="388"/>
      <c r="K20" s="388"/>
      <c r="L20" s="388"/>
      <c r="M20" s="388"/>
      <c r="N20" s="392"/>
      <c r="O20" s="393"/>
      <c r="P20" s="393"/>
      <c r="Q20" s="393"/>
      <c r="R20" s="393"/>
      <c r="S20" s="400"/>
      <c r="T20" s="118"/>
      <c r="U20" s="118"/>
      <c r="V20" s="107"/>
      <c r="W20" s="107"/>
      <c r="X20" s="114"/>
      <c r="Y20" s="107"/>
      <c r="Z20" s="107"/>
    </row>
    <row r="21" spans="1:27" s="107" customFormat="1" ht="25" hidden="1" customHeight="1" outlineLevel="1">
      <c r="B21" s="407"/>
      <c r="C21" s="109"/>
      <c r="D21" s="108"/>
      <c r="E21" s="408"/>
      <c r="F21" s="408"/>
      <c r="G21" s="408"/>
      <c r="H21" s="409"/>
      <c r="I21" s="396"/>
      <c r="J21" s="396"/>
      <c r="K21" s="396"/>
      <c r="L21" s="396"/>
      <c r="M21" s="113"/>
      <c r="N21" s="113"/>
      <c r="S21" s="114"/>
      <c r="X21" s="114"/>
      <c r="AA21" s="398"/>
    </row>
    <row r="22" spans="1:27" s="107" customFormat="1" hidden="1" outlineLevel="1">
      <c r="B22" s="537"/>
      <c r="C22" s="1567" t="s">
        <v>612</v>
      </c>
      <c r="D22" s="1567"/>
      <c r="E22" s="387"/>
      <c r="F22" s="387"/>
      <c r="G22" s="387"/>
      <c r="H22" s="411"/>
      <c r="I22" s="411"/>
      <c r="J22" s="411"/>
      <c r="K22" s="411"/>
      <c r="L22" s="411"/>
      <c r="M22" s="411"/>
      <c r="N22" s="411"/>
      <c r="O22" s="411"/>
      <c r="P22" s="411"/>
      <c r="Q22" s="536"/>
      <c r="R22" s="117"/>
      <c r="X22" s="114"/>
      <c r="AA22" s="398"/>
    </row>
    <row r="23" spans="1:27" s="106" customFormat="1" hidden="1" outlineLevel="1">
      <c r="A23" s="114"/>
      <c r="B23" s="538"/>
      <c r="C23" s="1562" t="s">
        <v>912</v>
      </c>
      <c r="D23" s="1563"/>
      <c r="E23" s="1563"/>
      <c r="F23" s="1563"/>
      <c r="G23" s="1563"/>
      <c r="H23" s="1563"/>
      <c r="I23" s="1563"/>
      <c r="J23" s="1563"/>
      <c r="K23" s="1563"/>
      <c r="L23" s="1563"/>
      <c r="M23" s="1563"/>
      <c r="N23" s="1563"/>
      <c r="O23" s="1563"/>
      <c r="P23" s="539"/>
      <c r="Q23" s="541"/>
      <c r="R23" s="540"/>
      <c r="S23" s="540"/>
      <c r="T23" s="398"/>
      <c r="U23" s="107"/>
      <c r="V23" s="107"/>
      <c r="W23" s="107"/>
      <c r="X23" s="114"/>
      <c r="Y23" s="107"/>
      <c r="Z23" s="107"/>
    </row>
    <row r="24" spans="1:27" s="106" customFormat="1" ht="153" hidden="1" outlineLevel="1">
      <c r="A24" s="114"/>
      <c r="B24" s="115" t="s">
        <v>614</v>
      </c>
      <c r="C24" s="553" t="s">
        <v>52</v>
      </c>
      <c r="D24" s="553" t="s">
        <v>280</v>
      </c>
      <c r="E24" s="542" t="s">
        <v>59</v>
      </c>
      <c r="F24" s="542" t="s">
        <v>58</v>
      </c>
      <c r="G24" s="542" t="s">
        <v>901</v>
      </c>
      <c r="H24" s="542" t="s">
        <v>57</v>
      </c>
      <c r="I24" s="542" t="s">
        <v>81</v>
      </c>
      <c r="J24" s="542" t="s">
        <v>589</v>
      </c>
      <c r="K24" s="542" t="str" cm="1">
        <f t="array" ref="K24">_xlfn.LET(
    _xlpm.raw_list, _xlfn.VSTACK($F26, $F28, $F30),
    _xlpm.valid_list, _xlfn._xlws.FILTER(_xlpm.raw_list, (_xlpm.raw_list&lt;&gt;"") * (_xlpm.raw_list&lt;&gt;0) * (_xlpm.raw_list&lt;&gt;"Unspecified Currency"), ""),
    _xlpm.unique_list, _xlfn.UNIQUE(_xlpm.valid_list),
    _xlpm.currency_text, _xlfn.TEXTJOIN(", ", TRUE, _xlpm.unique_list),
    "Base Year Financial Exposure" &amp; IF(_xlpm.currency_text = "", "", " (" &amp; _xlpm.currency_text &amp; ")")
)</f>
        <v>Base Year Financial Exposure</v>
      </c>
      <c r="L24" s="543" t="s">
        <v>906</v>
      </c>
      <c r="M24" s="543" t="s">
        <v>902</v>
      </c>
      <c r="N24" s="542" t="s">
        <v>903</v>
      </c>
      <c r="O24" s="542" t="s">
        <v>587</v>
      </c>
      <c r="P24" s="542" t="s">
        <v>904</v>
      </c>
      <c r="Q24" s="542" t="s">
        <v>588</v>
      </c>
      <c r="R24" s="542" t="s">
        <v>905</v>
      </c>
      <c r="S24" s="542" t="str" cm="1">
        <f t="array" ref="S24">_xlfn.LET(
    _xlpm.raw_list, _xlfn.VSTACK($F26, $F28, $F30),
    _xlpm.valid_list, _xlfn._xlws.FILTER(_xlpm.raw_list, (_xlpm.raw_list&lt;&gt;"") * (_xlpm.raw_list&lt;&gt;0) * (_xlpm.raw_list&lt;&gt;"Unspecified Currency"), ""),
    _xlpm.unique_list, _xlfn.UNIQUE(_xlpm.valid_list),
    _xlpm.currency_text, _xlfn.TEXTJOIN(", ", TRUE, _xlpm.unique_list),
    "Proposed Target Year Financial Exposure" &amp; IF(_xlpm.currency_text = "", "", " (" &amp; _xlpm.currency_text &amp; ")")
)</f>
        <v>Proposed Target Year Financial Exposure</v>
      </c>
      <c r="T24" s="542" t="s">
        <v>281</v>
      </c>
      <c r="U24" s="115" t="s">
        <v>556</v>
      </c>
      <c r="V24" s="115" t="s">
        <v>707</v>
      </c>
      <c r="W24" s="115" t="s">
        <v>51</v>
      </c>
      <c r="X24" s="115" t="s">
        <v>976</v>
      </c>
      <c r="Y24" s="115" t="s">
        <v>53</v>
      </c>
    </row>
    <row r="25" spans="1:27" s="106" customFormat="1" ht="16" hidden="1" customHeight="1" outlineLevel="1">
      <c r="A25" s="114"/>
      <c r="B25" s="516"/>
      <c r="C25" s="588"/>
      <c r="D25" s="587"/>
      <c r="E25" s="587"/>
      <c r="F25" s="589"/>
      <c r="G25" s="580"/>
      <c r="H25" s="590"/>
      <c r="I25" s="591"/>
      <c r="J25" s="592"/>
      <c r="K25" s="593"/>
      <c r="L25" s="590"/>
      <c r="M25" s="580"/>
      <c r="N25" s="594"/>
      <c r="O25" s="580"/>
      <c r="P25" s="595"/>
      <c r="Q25" s="596"/>
      <c r="R25" s="591"/>
      <c r="S25" s="580"/>
      <c r="T25" s="597"/>
      <c r="U25" s="517"/>
      <c r="V25" s="388"/>
      <c r="W25" s="388"/>
      <c r="X25" s="388"/>
      <c r="Y25" s="388"/>
    </row>
    <row r="26" spans="1:27" s="106" customFormat="1" hidden="1" outlineLevel="1">
      <c r="A26" s="114"/>
      <c r="B26" s="516"/>
      <c r="C26" s="580"/>
      <c r="D26" s="598"/>
      <c r="E26" s="580"/>
      <c r="F26" s="596"/>
      <c r="G26" s="580"/>
      <c r="H26" s="598"/>
      <c r="I26" s="591"/>
      <c r="J26" s="593"/>
      <c r="K26" s="593"/>
      <c r="L26" s="598"/>
      <c r="M26" s="580"/>
      <c r="N26" s="596"/>
      <c r="O26" s="599"/>
      <c r="P26" s="580"/>
      <c r="Q26" s="600"/>
      <c r="R26" s="601"/>
      <c r="S26" s="591"/>
      <c r="T26" s="597"/>
      <c r="U26" s="517"/>
      <c r="V26" s="388"/>
      <c r="W26" s="388"/>
      <c r="X26" s="388"/>
      <c r="Y26" s="388"/>
    </row>
    <row r="27" spans="1:27" s="106" customFormat="1" hidden="1" outlineLevel="1">
      <c r="A27" s="114"/>
      <c r="B27" s="516"/>
      <c r="C27" s="581"/>
      <c r="D27" s="581"/>
      <c r="E27" s="582"/>
      <c r="F27" s="581"/>
      <c r="G27" s="581"/>
      <c r="H27" s="581"/>
      <c r="I27" s="583"/>
      <c r="J27" s="584"/>
      <c r="K27" s="583"/>
      <c r="L27" s="584"/>
      <c r="M27" s="584"/>
      <c r="N27" s="585"/>
      <c r="O27" s="584"/>
      <c r="P27" s="586"/>
      <c r="Q27" s="586"/>
      <c r="R27" s="586"/>
      <c r="S27" s="586"/>
      <c r="T27" s="586"/>
      <c r="U27" s="517"/>
      <c r="V27" s="388"/>
      <c r="W27" s="388"/>
      <c r="X27" s="388"/>
      <c r="Y27" s="388"/>
    </row>
    <row r="28" spans="1:27" s="106" customFormat="1" hidden="1" outlineLevel="1">
      <c r="A28" s="114"/>
      <c r="B28" s="516"/>
      <c r="C28" s="574"/>
      <c r="D28" s="574"/>
      <c r="E28" s="575"/>
      <c r="F28" s="574"/>
      <c r="G28" s="574"/>
      <c r="H28" s="574"/>
      <c r="I28" s="576"/>
      <c r="J28" s="577"/>
      <c r="K28" s="576"/>
      <c r="L28" s="577"/>
      <c r="M28" s="577"/>
      <c r="N28" s="578"/>
      <c r="O28" s="577"/>
      <c r="P28" s="579"/>
      <c r="Q28" s="579"/>
      <c r="R28" s="579"/>
      <c r="S28" s="579"/>
      <c r="T28" s="579"/>
      <c r="U28" s="517"/>
      <c r="V28" s="388"/>
      <c r="W28" s="388"/>
      <c r="X28" s="388"/>
      <c r="Y28" s="388"/>
    </row>
    <row r="29" spans="1:27" hidden="1" outlineLevel="1">
      <c r="A29" s="114"/>
      <c r="B29" s="516"/>
      <c r="C29" s="532"/>
      <c r="D29" s="532"/>
      <c r="E29" s="532"/>
      <c r="F29" s="532"/>
      <c r="G29" s="532"/>
      <c r="H29" s="532"/>
      <c r="I29" s="533"/>
      <c r="J29" s="534"/>
      <c r="K29" s="533"/>
      <c r="L29" s="534"/>
      <c r="M29" s="534"/>
      <c r="N29" s="544"/>
      <c r="O29" s="534"/>
      <c r="P29" s="545"/>
      <c r="Q29" s="545"/>
      <c r="R29" s="545"/>
      <c r="S29" s="545"/>
      <c r="T29" s="545"/>
      <c r="U29" s="517"/>
      <c r="V29" s="388"/>
      <c r="W29" s="388"/>
      <c r="X29" s="388"/>
      <c r="Y29" s="388"/>
    </row>
    <row r="30" spans="1:27" s="106" customFormat="1" hidden="1" outlineLevel="1">
      <c r="A30" s="114"/>
      <c r="B30" s="516"/>
      <c r="C30" s="532"/>
      <c r="D30" s="532"/>
      <c r="E30" s="535"/>
      <c r="F30" s="532"/>
      <c r="G30" s="532"/>
      <c r="H30" s="532"/>
      <c r="I30" s="533"/>
      <c r="J30" s="534"/>
      <c r="K30" s="533"/>
      <c r="L30" s="534"/>
      <c r="M30" s="534"/>
      <c r="N30" s="544"/>
      <c r="O30" s="534"/>
      <c r="P30" s="545"/>
      <c r="Q30" s="545"/>
      <c r="R30" s="545"/>
      <c r="S30" s="545"/>
      <c r="T30" s="545"/>
      <c r="U30" s="517"/>
      <c r="V30" s="388"/>
      <c r="W30" s="388"/>
      <c r="X30" s="388"/>
      <c r="Y30" s="388"/>
    </row>
    <row r="31" spans="1:27" s="107" customFormat="1" hidden="1" outlineLevel="1">
      <c r="B31" s="1568"/>
      <c r="C31" s="1568"/>
      <c r="D31" s="1568"/>
      <c r="E31" s="1568"/>
      <c r="F31" s="1568"/>
      <c r="G31" s="1568"/>
      <c r="H31" s="1568"/>
      <c r="I31" s="1568"/>
      <c r="J31" s="1568"/>
      <c r="K31" s="1568"/>
      <c r="L31" s="1568"/>
      <c r="M31" s="1568"/>
      <c r="N31" s="1568"/>
      <c r="O31" s="1568"/>
      <c r="P31" s="1568"/>
      <c r="Q31" s="1568"/>
      <c r="R31" s="1568"/>
      <c r="S31" s="412"/>
      <c r="T31" s="408"/>
      <c r="X31" s="114"/>
      <c r="AA31" s="398"/>
    </row>
    <row r="32" spans="1:27" s="107" customFormat="1" hidden="1" outlineLevel="1">
      <c r="B32" s="110"/>
      <c r="C32" s="1567" t="s">
        <v>613</v>
      </c>
      <c r="D32" s="1567"/>
      <c r="E32" s="1567"/>
      <c r="F32" s="1567"/>
      <c r="G32" s="1567"/>
      <c r="H32" s="1567"/>
      <c r="I32" s="1567"/>
      <c r="J32" s="1567"/>
      <c r="K32" s="1567"/>
      <c r="L32" s="1567"/>
      <c r="M32" s="1567"/>
      <c r="N32" s="1567"/>
      <c r="O32" s="1567"/>
      <c r="P32" s="1567"/>
      <c r="Q32" s="1567"/>
      <c r="R32" s="1567"/>
      <c r="S32" s="547"/>
      <c r="T32" s="395"/>
      <c r="X32" s="114"/>
      <c r="AA32" s="398"/>
    </row>
    <row r="33" spans="1:27" s="106" customFormat="1" hidden="1" outlineLevel="1">
      <c r="A33" s="114"/>
      <c r="B33" s="538"/>
      <c r="C33" s="1562" t="s">
        <v>913</v>
      </c>
      <c r="D33" s="1563"/>
      <c r="E33" s="1563"/>
      <c r="F33" s="1563"/>
      <c r="G33" s="1563"/>
      <c r="H33" s="1563"/>
      <c r="I33" s="1563"/>
      <c r="J33" s="1563"/>
      <c r="K33" s="1563"/>
      <c r="L33" s="1563"/>
      <c r="M33" s="1563"/>
      <c r="N33" s="1563"/>
      <c r="O33" s="1563"/>
      <c r="P33" s="539"/>
      <c r="Q33" s="541"/>
      <c r="R33" s="546"/>
      <c r="S33" s="548"/>
      <c r="T33" s="398"/>
      <c r="U33" s="107"/>
      <c r="V33" s="107"/>
      <c r="W33" s="107"/>
      <c r="X33" s="114"/>
      <c r="Y33" s="107"/>
      <c r="Z33" s="107"/>
    </row>
    <row r="34" spans="1:27" s="106" customFormat="1" ht="153" hidden="1" outlineLevel="1">
      <c r="A34" s="114"/>
      <c r="B34" s="115" t="s">
        <v>384</v>
      </c>
      <c r="C34" s="552" t="s">
        <v>52</v>
      </c>
      <c r="D34" s="552" t="s">
        <v>280</v>
      </c>
      <c r="E34" s="552" t="s">
        <v>59</v>
      </c>
      <c r="F34" s="552" t="s">
        <v>58</v>
      </c>
      <c r="G34" s="552" t="s">
        <v>57</v>
      </c>
      <c r="H34" s="552" t="s">
        <v>81</v>
      </c>
      <c r="I34" s="552" t="s">
        <v>589</v>
      </c>
      <c r="J34" s="552" t="s">
        <v>590</v>
      </c>
      <c r="K34" s="552" t="s">
        <v>591</v>
      </c>
      <c r="L34" s="552" t="s">
        <v>592</v>
      </c>
      <c r="M34" s="552" t="s">
        <v>593</v>
      </c>
      <c r="N34" s="552" t="s">
        <v>594</v>
      </c>
      <c r="O34" s="542" t="s">
        <v>586</v>
      </c>
      <c r="P34" s="542" t="s">
        <v>595</v>
      </c>
      <c r="Q34" s="542" t="s">
        <v>596</v>
      </c>
      <c r="R34" s="542" t="s">
        <v>597</v>
      </c>
      <c r="S34" s="542" t="s">
        <v>281</v>
      </c>
      <c r="T34" s="115" t="s">
        <v>972</v>
      </c>
      <c r="U34" s="115" t="s">
        <v>556</v>
      </c>
      <c r="V34" s="115" t="s">
        <v>707</v>
      </c>
      <c r="W34" s="115" t="s">
        <v>51</v>
      </c>
      <c r="X34" s="115" t="s">
        <v>976</v>
      </c>
      <c r="Y34" s="115" t="s">
        <v>975</v>
      </c>
      <c r="Z34" s="115" t="s">
        <v>53</v>
      </c>
    </row>
    <row r="35" spans="1:27" s="106" customFormat="1" hidden="1" outlineLevel="1">
      <c r="A35" s="114"/>
      <c r="B35" s="516"/>
      <c r="C35" s="532"/>
      <c r="D35" s="532"/>
      <c r="E35" s="532"/>
      <c r="F35" s="532"/>
      <c r="G35" s="532"/>
      <c r="H35" s="533"/>
      <c r="I35" s="534"/>
      <c r="J35" s="533"/>
      <c r="K35" s="534"/>
      <c r="L35" s="534"/>
      <c r="M35" s="534"/>
      <c r="N35" s="534"/>
      <c r="O35" s="545"/>
      <c r="P35" s="545"/>
      <c r="Q35" s="545"/>
      <c r="R35" s="545"/>
      <c r="S35" s="545"/>
      <c r="T35" s="517"/>
      <c r="U35" s="517"/>
      <c r="V35" s="388"/>
      <c r="W35" s="388"/>
      <c r="X35" s="388"/>
      <c r="Y35" s="388"/>
      <c r="Z35" s="388"/>
    </row>
    <row r="36" spans="1:27" s="107" customFormat="1" hidden="1" outlineLevel="1">
      <c r="B36" s="407"/>
      <c r="C36" s="108"/>
      <c r="D36" s="108"/>
      <c r="E36" s="108"/>
      <c r="F36" s="108"/>
      <c r="G36" s="108"/>
      <c r="H36" s="108"/>
      <c r="I36" s="108"/>
      <c r="J36" s="108"/>
      <c r="K36" s="108"/>
      <c r="L36" s="108"/>
      <c r="M36" s="108"/>
      <c r="N36" s="108"/>
      <c r="O36" s="408"/>
      <c r="P36" s="408"/>
      <c r="Q36" s="408"/>
      <c r="R36" s="402"/>
      <c r="S36" s="408"/>
      <c r="T36" s="395"/>
      <c r="X36" s="114"/>
      <c r="AA36" s="398"/>
    </row>
    <row r="37" spans="1:27" s="107" customFormat="1" hidden="1" outlineLevel="1">
      <c r="B37" s="110"/>
      <c r="C37" s="1567" t="s">
        <v>990</v>
      </c>
      <c r="D37" s="1567"/>
      <c r="E37" s="1567"/>
      <c r="F37" s="1567"/>
      <c r="G37" s="1567"/>
      <c r="H37" s="1567"/>
      <c r="I37" s="1567"/>
      <c r="J37" s="1567"/>
      <c r="K37" s="1567"/>
      <c r="L37" s="1567"/>
      <c r="M37" s="1567"/>
      <c r="N37" s="1567"/>
      <c r="O37" s="1567"/>
      <c r="P37" s="1567"/>
      <c r="Q37" s="1567"/>
      <c r="R37" s="1567"/>
      <c r="S37" s="117"/>
      <c r="T37" s="117"/>
      <c r="U37" s="117"/>
      <c r="V37" s="117"/>
      <c r="W37" s="117"/>
      <c r="X37" s="114"/>
      <c r="AA37" s="398"/>
    </row>
    <row r="38" spans="1:27" s="106" customFormat="1" hidden="1" outlineLevel="1">
      <c r="A38" s="114"/>
      <c r="B38" s="538"/>
      <c r="C38" s="1562" t="s">
        <v>914</v>
      </c>
      <c r="D38" s="1563"/>
      <c r="E38" s="1563"/>
      <c r="F38" s="1563"/>
      <c r="G38" s="1563"/>
      <c r="H38" s="1563"/>
      <c r="I38" s="1563"/>
      <c r="J38" s="1563"/>
      <c r="K38" s="1563"/>
      <c r="L38" s="1563"/>
      <c r="M38" s="1563"/>
      <c r="N38" s="1563"/>
      <c r="O38" s="1563"/>
      <c r="P38" s="539"/>
      <c r="Q38" s="541"/>
      <c r="R38" s="546"/>
      <c r="S38" s="548"/>
      <c r="T38" s="398"/>
      <c r="U38" s="107"/>
      <c r="V38" s="107"/>
      <c r="W38" s="107"/>
      <c r="X38" s="114"/>
      <c r="Y38" s="107"/>
      <c r="Z38" s="107"/>
    </row>
    <row r="39" spans="1:27" s="106" customFormat="1" ht="102" hidden="1" outlineLevel="1">
      <c r="A39" s="114"/>
      <c r="B39" s="115" t="s">
        <v>382</v>
      </c>
      <c r="C39" s="552" t="s">
        <v>52</v>
      </c>
      <c r="D39" s="552" t="s">
        <v>280</v>
      </c>
      <c r="E39" s="552" t="s">
        <v>59</v>
      </c>
      <c r="F39" s="552" t="s">
        <v>58</v>
      </c>
      <c r="G39" s="552" t="s">
        <v>57</v>
      </c>
      <c r="H39" s="552" t="s">
        <v>81</v>
      </c>
      <c r="I39" s="552" t="s">
        <v>589</v>
      </c>
      <c r="J39" s="552" t="s">
        <v>590</v>
      </c>
      <c r="K39" s="552" t="s">
        <v>591</v>
      </c>
      <c r="L39" s="552" t="s">
        <v>592</v>
      </c>
      <c r="M39" s="552" t="s">
        <v>593</v>
      </c>
      <c r="N39" s="552" t="s">
        <v>594</v>
      </c>
      <c r="O39" s="552" t="s">
        <v>586</v>
      </c>
      <c r="P39" s="552" t="s">
        <v>595</v>
      </c>
      <c r="Q39" s="552" t="s">
        <v>596</v>
      </c>
      <c r="R39" s="552" t="s">
        <v>597</v>
      </c>
      <c r="S39" s="552" t="s">
        <v>281</v>
      </c>
      <c r="T39" s="115" t="s">
        <v>556</v>
      </c>
      <c r="U39" s="115" t="s">
        <v>707</v>
      </c>
      <c r="V39" s="115" t="s">
        <v>51</v>
      </c>
      <c r="W39" s="115" t="s">
        <v>976</v>
      </c>
      <c r="X39" s="115" t="s">
        <v>53</v>
      </c>
      <c r="Z39" s="107"/>
    </row>
    <row r="40" spans="1:27" hidden="1" outlineLevel="1">
      <c r="A40" s="114"/>
      <c r="B40" s="516"/>
      <c r="C40" s="550"/>
      <c r="D40" s="532"/>
      <c r="E40" s="532"/>
      <c r="F40" s="532"/>
      <c r="G40" s="532"/>
      <c r="H40" s="533"/>
      <c r="I40" s="534"/>
      <c r="J40" s="535"/>
      <c r="K40" s="535"/>
      <c r="L40" s="534"/>
      <c r="M40" s="534"/>
      <c r="N40" s="534"/>
      <c r="O40" s="533"/>
      <c r="P40" s="534"/>
      <c r="Q40" s="534"/>
      <c r="R40" s="534"/>
      <c r="S40" s="534"/>
      <c r="T40" s="517"/>
      <c r="U40" s="388"/>
      <c r="V40" s="388"/>
      <c r="W40" s="388"/>
      <c r="X40" s="388"/>
    </row>
    <row r="41" spans="1:27" hidden="1" outlineLevel="1">
      <c r="A41" s="114"/>
      <c r="B41" s="516"/>
      <c r="C41" s="532"/>
      <c r="D41" s="532"/>
      <c r="E41" s="532"/>
      <c r="F41" s="532"/>
      <c r="G41" s="532"/>
      <c r="H41" s="533"/>
      <c r="I41" s="534"/>
      <c r="J41" s="535"/>
      <c r="K41" s="535"/>
      <c r="L41" s="534"/>
      <c r="M41" s="534"/>
      <c r="N41" s="534"/>
      <c r="O41" s="533"/>
      <c r="P41" s="534"/>
      <c r="Q41" s="534"/>
      <c r="R41" s="534"/>
      <c r="S41" s="533"/>
      <c r="T41" s="517"/>
      <c r="U41" s="388"/>
      <c r="V41" s="388"/>
      <c r="W41" s="388"/>
      <c r="X41" s="388"/>
    </row>
    <row r="42" spans="1:27" hidden="1" outlineLevel="1">
      <c r="A42" s="114"/>
      <c r="B42" s="516"/>
      <c r="C42" s="532"/>
      <c r="D42" s="532"/>
      <c r="E42" s="532"/>
      <c r="F42" s="532"/>
      <c r="G42" s="532"/>
      <c r="H42" s="533"/>
      <c r="I42" s="534"/>
      <c r="J42" s="535"/>
      <c r="K42" s="535"/>
      <c r="L42" s="534"/>
      <c r="M42" s="534"/>
      <c r="N42" s="534"/>
      <c r="O42" s="533"/>
      <c r="P42" s="534"/>
      <c r="Q42" s="534"/>
      <c r="R42" s="534"/>
      <c r="S42" s="533"/>
      <c r="T42" s="403"/>
      <c r="U42" s="176"/>
      <c r="V42" s="176"/>
      <c r="W42" s="176"/>
      <c r="X42" s="176"/>
    </row>
    <row r="43" spans="1:27" hidden="1" outlineLevel="1">
      <c r="A43" s="114"/>
      <c r="B43" s="516"/>
      <c r="C43" s="532"/>
      <c r="D43" s="532"/>
      <c r="E43" s="532"/>
      <c r="F43" s="532"/>
      <c r="G43" s="532"/>
      <c r="H43" s="533"/>
      <c r="I43" s="534"/>
      <c r="J43" s="535"/>
      <c r="K43" s="535"/>
      <c r="L43" s="534"/>
      <c r="M43" s="534"/>
      <c r="N43" s="534"/>
      <c r="O43" s="533"/>
      <c r="P43" s="534"/>
      <c r="Q43" s="534"/>
      <c r="R43" s="534"/>
      <c r="S43" s="534"/>
      <c r="T43" s="403"/>
      <c r="U43" s="176"/>
      <c r="V43" s="176"/>
      <c r="W43" s="176"/>
      <c r="X43" s="176"/>
    </row>
    <row r="44" spans="1:27" hidden="1" outlineLevel="1">
      <c r="A44" s="114"/>
      <c r="B44" s="516"/>
      <c r="C44" s="532"/>
      <c r="D44" s="532"/>
      <c r="E44" s="532"/>
      <c r="F44" s="532"/>
      <c r="G44" s="532"/>
      <c r="H44" s="533"/>
      <c r="I44" s="534"/>
      <c r="J44" s="535"/>
      <c r="K44" s="535"/>
      <c r="L44" s="534"/>
      <c r="M44" s="534"/>
      <c r="N44" s="534"/>
      <c r="O44" s="533"/>
      <c r="P44" s="534"/>
      <c r="Q44" s="534"/>
      <c r="R44" s="534"/>
      <c r="S44" s="534"/>
      <c r="T44" s="403"/>
      <c r="U44" s="176"/>
      <c r="V44" s="176"/>
      <c r="W44" s="176"/>
      <c r="X44" s="176"/>
    </row>
    <row r="45" spans="1:27" hidden="1" outlineLevel="1">
      <c r="A45" s="114"/>
      <c r="B45" s="516"/>
      <c r="C45" s="532"/>
      <c r="D45" s="532"/>
      <c r="E45" s="532"/>
      <c r="F45" s="532"/>
      <c r="G45" s="532"/>
      <c r="H45" s="533"/>
      <c r="I45" s="534"/>
      <c r="J45" s="535"/>
      <c r="K45" s="551"/>
      <c r="L45" s="534"/>
      <c r="M45" s="534"/>
      <c r="N45" s="534"/>
      <c r="O45" s="533"/>
      <c r="P45" s="534"/>
      <c r="Q45" s="534"/>
      <c r="R45" s="534"/>
      <c r="S45" s="534"/>
      <c r="T45" s="403"/>
      <c r="U45" s="176"/>
      <c r="V45" s="176"/>
      <c r="W45" s="176"/>
      <c r="X45" s="176"/>
    </row>
    <row r="46" spans="1:27" hidden="1" outlineLevel="1">
      <c r="A46" s="114"/>
      <c r="B46" s="516"/>
      <c r="C46" s="532"/>
      <c r="D46" s="532"/>
      <c r="E46" s="532"/>
      <c r="F46" s="532"/>
      <c r="G46" s="532"/>
      <c r="H46" s="533"/>
      <c r="I46" s="534"/>
      <c r="J46" s="535"/>
      <c r="K46" s="535"/>
      <c r="L46" s="534"/>
      <c r="M46" s="534"/>
      <c r="N46" s="534"/>
      <c r="O46" s="533"/>
      <c r="P46" s="534"/>
      <c r="Q46" s="534"/>
      <c r="R46" s="534"/>
      <c r="S46" s="534"/>
      <c r="T46" s="403"/>
      <c r="U46" s="176"/>
      <c r="V46" s="176"/>
      <c r="W46" s="176"/>
      <c r="X46" s="176"/>
    </row>
    <row r="47" spans="1:27" hidden="1" outlineLevel="1">
      <c r="A47" s="114"/>
      <c r="B47" s="516"/>
      <c r="C47" s="532"/>
      <c r="D47" s="532"/>
      <c r="E47" s="532"/>
      <c r="F47" s="532"/>
      <c r="G47" s="532"/>
      <c r="H47" s="533"/>
      <c r="I47" s="534"/>
      <c r="J47" s="535"/>
      <c r="K47" s="535"/>
      <c r="L47" s="534"/>
      <c r="M47" s="534"/>
      <c r="N47" s="534"/>
      <c r="O47" s="533"/>
      <c r="P47" s="534"/>
      <c r="Q47" s="534"/>
      <c r="R47" s="534"/>
      <c r="S47" s="534"/>
      <c r="T47" s="403"/>
      <c r="U47" s="176"/>
      <c r="V47" s="176"/>
      <c r="W47" s="176"/>
      <c r="X47" s="176"/>
    </row>
    <row r="48" spans="1:27" hidden="1" outlineLevel="1">
      <c r="A48" s="114"/>
      <c r="B48" s="516"/>
      <c r="C48" s="532"/>
      <c r="D48" s="532"/>
      <c r="E48" s="532"/>
      <c r="F48" s="532"/>
      <c r="G48" s="532"/>
      <c r="H48" s="533"/>
      <c r="I48" s="534"/>
      <c r="J48" s="535"/>
      <c r="K48" s="535"/>
      <c r="L48" s="534"/>
      <c r="M48" s="534"/>
      <c r="N48" s="534"/>
      <c r="O48" s="533"/>
      <c r="P48" s="534"/>
      <c r="Q48" s="534"/>
      <c r="R48" s="534"/>
      <c r="S48" s="534"/>
      <c r="T48" s="403"/>
      <c r="U48" s="176"/>
      <c r="V48" s="176"/>
      <c r="W48" s="176"/>
      <c r="X48" s="176"/>
    </row>
    <row r="49" spans="1:27" hidden="1" outlineLevel="1">
      <c r="A49" s="114"/>
      <c r="B49" s="516"/>
      <c r="C49" s="532"/>
      <c r="D49" s="532"/>
      <c r="E49" s="532"/>
      <c r="F49" s="532"/>
      <c r="G49" s="532"/>
      <c r="H49" s="533"/>
      <c r="I49" s="534"/>
      <c r="J49" s="535"/>
      <c r="K49" s="535"/>
      <c r="L49" s="534"/>
      <c r="M49" s="534"/>
      <c r="N49" s="534"/>
      <c r="O49" s="533"/>
      <c r="P49" s="534"/>
      <c r="Q49" s="534"/>
      <c r="R49" s="534"/>
      <c r="S49" s="534"/>
      <c r="T49" s="403"/>
      <c r="U49" s="176"/>
      <c r="V49" s="176"/>
      <c r="W49" s="176"/>
      <c r="X49" s="176"/>
    </row>
    <row r="50" spans="1:27" hidden="1" outlineLevel="1">
      <c r="A50" s="114"/>
      <c r="B50" s="516"/>
      <c r="C50" s="532"/>
      <c r="D50" s="532"/>
      <c r="E50" s="532"/>
      <c r="F50" s="532"/>
      <c r="G50" s="532"/>
      <c r="H50" s="533"/>
      <c r="I50" s="534"/>
      <c r="J50" s="535"/>
      <c r="K50" s="535"/>
      <c r="L50" s="534"/>
      <c r="M50" s="534"/>
      <c r="N50" s="534"/>
      <c r="O50" s="533"/>
      <c r="P50" s="534"/>
      <c r="Q50" s="534"/>
      <c r="R50" s="534"/>
      <c r="S50" s="534"/>
      <c r="T50" s="403"/>
      <c r="U50" s="176"/>
      <c r="V50" s="176"/>
      <c r="W50" s="176"/>
      <c r="X50" s="176"/>
    </row>
    <row r="51" spans="1:27" hidden="1" outlineLevel="1">
      <c r="A51" s="114"/>
      <c r="B51" s="516"/>
      <c r="C51" s="532"/>
      <c r="D51" s="532"/>
      <c r="E51" s="532"/>
      <c r="F51" s="532"/>
      <c r="G51" s="532"/>
      <c r="H51" s="533"/>
      <c r="I51" s="534"/>
      <c r="J51" s="535"/>
      <c r="K51" s="535"/>
      <c r="L51" s="534"/>
      <c r="M51" s="534"/>
      <c r="N51" s="534"/>
      <c r="O51" s="533"/>
      <c r="P51" s="534"/>
      <c r="Q51" s="534"/>
      <c r="R51" s="534"/>
      <c r="S51" s="534"/>
      <c r="T51" s="403"/>
      <c r="U51" s="176"/>
      <c r="V51" s="176"/>
      <c r="W51" s="176"/>
      <c r="X51" s="176"/>
    </row>
    <row r="52" spans="1:27" hidden="1" outlineLevel="1">
      <c r="A52" s="114"/>
      <c r="B52" s="516"/>
      <c r="C52" s="532"/>
      <c r="D52" s="532"/>
      <c r="E52" s="532"/>
      <c r="F52" s="532"/>
      <c r="G52" s="532"/>
      <c r="H52" s="533"/>
      <c r="I52" s="534"/>
      <c r="J52" s="535"/>
      <c r="K52" s="535"/>
      <c r="L52" s="534"/>
      <c r="M52" s="534"/>
      <c r="N52" s="534"/>
      <c r="O52" s="533"/>
      <c r="P52" s="534"/>
      <c r="Q52" s="534"/>
      <c r="R52" s="534"/>
      <c r="S52" s="534"/>
      <c r="T52" s="403"/>
      <c r="U52" s="176"/>
      <c r="V52" s="176"/>
      <c r="W52" s="176"/>
      <c r="X52" s="176"/>
    </row>
    <row r="53" spans="1:27" hidden="1" outlineLevel="1">
      <c r="A53" s="114"/>
      <c r="B53" s="516"/>
      <c r="C53" s="532"/>
      <c r="D53" s="532"/>
      <c r="E53" s="532"/>
      <c r="F53" s="532"/>
      <c r="G53" s="532"/>
      <c r="H53" s="533"/>
      <c r="I53" s="534"/>
      <c r="J53" s="535"/>
      <c r="K53" s="535"/>
      <c r="L53" s="534"/>
      <c r="M53" s="534"/>
      <c r="N53" s="534"/>
      <c r="O53" s="533"/>
      <c r="P53" s="534"/>
      <c r="Q53" s="534"/>
      <c r="R53" s="534"/>
      <c r="S53" s="534"/>
      <c r="T53" s="403"/>
      <c r="U53" s="176"/>
      <c r="V53" s="176"/>
      <c r="W53" s="176"/>
      <c r="X53" s="176"/>
    </row>
    <row r="54" spans="1:27" hidden="1" outlineLevel="1">
      <c r="A54" s="114"/>
      <c r="B54" s="516"/>
      <c r="C54" s="532"/>
      <c r="D54" s="532"/>
      <c r="E54" s="532"/>
      <c r="F54" s="532"/>
      <c r="G54" s="532"/>
      <c r="H54" s="533"/>
      <c r="I54" s="534"/>
      <c r="J54" s="535"/>
      <c r="K54" s="535"/>
      <c r="L54" s="534"/>
      <c r="M54" s="534"/>
      <c r="N54" s="534"/>
      <c r="O54" s="533"/>
      <c r="P54" s="534"/>
      <c r="Q54" s="534"/>
      <c r="R54" s="534"/>
      <c r="S54" s="534"/>
      <c r="T54" s="403"/>
      <c r="U54" s="176"/>
      <c r="V54" s="176"/>
      <c r="W54" s="176"/>
      <c r="X54" s="176"/>
    </row>
    <row r="55" spans="1:27" s="106" customFormat="1" hidden="1" outlineLevel="1">
      <c r="A55" s="114"/>
      <c r="B55" s="516"/>
      <c r="C55" s="532"/>
      <c r="D55" s="532"/>
      <c r="E55" s="532"/>
      <c r="F55" s="532"/>
      <c r="G55" s="532"/>
      <c r="H55" s="533"/>
      <c r="I55" s="534"/>
      <c r="J55" s="535"/>
      <c r="K55" s="535"/>
      <c r="L55" s="534"/>
      <c r="M55" s="534"/>
      <c r="N55" s="534"/>
      <c r="O55" s="533"/>
      <c r="P55" s="534"/>
      <c r="Q55" s="534"/>
      <c r="R55" s="534"/>
      <c r="S55" s="534"/>
      <c r="T55" s="403"/>
      <c r="U55" s="176"/>
      <c r="V55" s="176"/>
      <c r="W55" s="176"/>
      <c r="X55" s="176"/>
      <c r="Z55" s="107"/>
    </row>
    <row r="56" spans="1:27" s="107" customFormat="1" hidden="1" outlineLevel="1">
      <c r="B56" s="414"/>
      <c r="C56" s="1570"/>
      <c r="D56" s="1570"/>
      <c r="E56" s="1570"/>
      <c r="F56" s="1570"/>
      <c r="G56" s="1570"/>
      <c r="H56" s="1570"/>
      <c r="I56" s="1570"/>
      <c r="J56" s="1570"/>
      <c r="K56" s="1578"/>
      <c r="L56" s="1578"/>
      <c r="M56" s="1578"/>
      <c r="N56" s="1578"/>
      <c r="O56" s="1578"/>
      <c r="P56" s="1578"/>
      <c r="Q56" s="1578"/>
      <c r="R56" s="1578"/>
      <c r="S56" s="108"/>
      <c r="T56" s="108"/>
      <c r="U56" s="108"/>
      <c r="V56" s="108"/>
      <c r="W56" s="402"/>
      <c r="AA56" s="398"/>
    </row>
    <row r="57" spans="1:27" s="106" customFormat="1" hidden="1" outlineLevel="1">
      <c r="A57" s="114"/>
      <c r="B57" s="538"/>
      <c r="C57" s="1562" t="s">
        <v>915</v>
      </c>
      <c r="D57" s="1563"/>
      <c r="E57" s="1563"/>
      <c r="F57" s="1563"/>
      <c r="G57" s="1563"/>
      <c r="H57" s="1563"/>
      <c r="I57" s="1563"/>
      <c r="J57" s="1563"/>
      <c r="K57" s="1563"/>
      <c r="L57" s="1563"/>
      <c r="M57" s="1563"/>
      <c r="N57" s="1563"/>
      <c r="O57" s="1563"/>
      <c r="P57" s="539"/>
      <c r="Q57" s="541"/>
      <c r="R57" s="546"/>
      <c r="S57" s="548"/>
      <c r="T57" s="398"/>
      <c r="U57" s="107"/>
      <c r="V57" s="107"/>
      <c r="W57" s="107"/>
      <c r="X57" s="114"/>
      <c r="Y57" s="107"/>
      <c r="Z57" s="107"/>
    </row>
    <row r="58" spans="1:27" s="106" customFormat="1" ht="38" hidden="1" outlineLevel="1">
      <c r="A58" s="114"/>
      <c r="B58" s="115" t="s">
        <v>382</v>
      </c>
      <c r="C58" s="529" t="s">
        <v>866</v>
      </c>
      <c r="D58" s="529" t="s">
        <v>82</v>
      </c>
      <c r="E58" s="531" t="s">
        <v>589</v>
      </c>
      <c r="F58" s="531" t="s">
        <v>598</v>
      </c>
      <c r="G58" s="115" t="s">
        <v>556</v>
      </c>
      <c r="H58" s="115" t="s">
        <v>707</v>
      </c>
      <c r="I58" s="115" t="s">
        <v>51</v>
      </c>
      <c r="J58" s="115" t="s">
        <v>53</v>
      </c>
      <c r="K58" s="413"/>
      <c r="L58" s="113"/>
      <c r="M58" s="397"/>
      <c r="N58" s="113"/>
      <c r="O58" s="113"/>
      <c r="P58" s="113"/>
      <c r="Q58" s="113"/>
      <c r="R58" s="107"/>
      <c r="S58" s="107"/>
      <c r="T58" s="107"/>
      <c r="U58" s="107"/>
      <c r="V58" s="107"/>
      <c r="W58" s="107"/>
      <c r="X58" s="114"/>
      <c r="Y58" s="107"/>
      <c r="Z58" s="107"/>
    </row>
    <row r="59" spans="1:27" hidden="1" outlineLevel="1">
      <c r="A59" s="114"/>
      <c r="B59" s="516"/>
      <c r="C59" s="1577"/>
      <c r="D59" s="555"/>
      <c r="E59" s="1569"/>
      <c r="F59" s="534"/>
      <c r="G59" s="517"/>
      <c r="H59" s="388"/>
      <c r="I59" s="388"/>
      <c r="J59" s="388"/>
      <c r="K59" s="413"/>
      <c r="L59" s="113"/>
      <c r="M59" s="397"/>
      <c r="N59" s="113"/>
      <c r="O59" s="113"/>
      <c r="P59" s="113"/>
      <c r="Q59" s="113"/>
      <c r="R59" s="107"/>
      <c r="S59" s="107"/>
      <c r="T59" s="107"/>
      <c r="U59" s="107"/>
      <c r="V59" s="107"/>
      <c r="W59" s="107"/>
      <c r="X59" s="114"/>
    </row>
    <row r="60" spans="1:27" hidden="1" outlineLevel="1">
      <c r="A60" s="114"/>
      <c r="B60" s="516"/>
      <c r="C60" s="1577"/>
      <c r="D60" s="555"/>
      <c r="E60" s="1569"/>
      <c r="F60" s="534"/>
      <c r="G60" s="517"/>
      <c r="H60" s="388"/>
      <c r="I60" s="388"/>
      <c r="J60" s="388"/>
      <c r="K60" s="413"/>
      <c r="L60" s="113"/>
      <c r="M60" s="397"/>
      <c r="N60" s="113"/>
      <c r="O60" s="113"/>
      <c r="P60" s="113"/>
      <c r="Q60" s="113"/>
      <c r="R60" s="107"/>
      <c r="S60" s="107"/>
      <c r="T60" s="107"/>
      <c r="U60" s="107"/>
      <c r="V60" s="107"/>
      <c r="W60" s="107"/>
      <c r="X60" s="114"/>
    </row>
    <row r="61" spans="1:27" hidden="1" outlineLevel="1">
      <c r="A61" s="114"/>
      <c r="B61" s="516"/>
      <c r="C61" s="1577"/>
      <c r="D61" s="556"/>
      <c r="E61" s="1569"/>
      <c r="F61" s="534"/>
      <c r="G61" s="403"/>
      <c r="H61" s="176"/>
      <c r="I61" s="176"/>
      <c r="J61" s="176"/>
      <c r="K61" s="413"/>
      <c r="L61" s="113"/>
      <c r="M61" s="397"/>
      <c r="N61" s="113"/>
      <c r="O61" s="113"/>
      <c r="P61" s="113"/>
      <c r="Q61" s="113"/>
      <c r="R61" s="107"/>
      <c r="S61" s="107"/>
      <c r="T61" s="107"/>
      <c r="U61" s="107"/>
      <c r="V61" s="107"/>
      <c r="W61" s="107"/>
      <c r="X61" s="114"/>
    </row>
    <row r="62" spans="1:27" hidden="1" outlineLevel="1">
      <c r="A62" s="114"/>
      <c r="B62" s="516"/>
      <c r="C62" s="1577"/>
      <c r="D62" s="556"/>
      <c r="E62" s="1569"/>
      <c r="F62" s="534"/>
      <c r="G62" s="403"/>
      <c r="H62" s="176"/>
      <c r="I62" s="176"/>
      <c r="J62" s="176"/>
      <c r="K62" s="413"/>
      <c r="L62" s="113"/>
      <c r="M62" s="397"/>
      <c r="N62" s="113"/>
      <c r="O62" s="113"/>
      <c r="P62" s="113"/>
      <c r="Q62" s="113"/>
      <c r="R62" s="107"/>
      <c r="S62" s="107"/>
      <c r="T62" s="107"/>
      <c r="U62" s="107"/>
      <c r="V62" s="107"/>
      <c r="W62" s="107"/>
      <c r="X62" s="114"/>
    </row>
    <row r="63" spans="1:27" s="106" customFormat="1" hidden="1" outlineLevel="1">
      <c r="A63" s="560"/>
      <c r="B63" s="629"/>
      <c r="C63" s="1577"/>
      <c r="D63" s="556"/>
      <c r="E63" s="1569"/>
      <c r="F63" s="534"/>
      <c r="G63" s="633"/>
      <c r="H63" s="634"/>
      <c r="I63" s="634"/>
      <c r="J63" s="634"/>
      <c r="K63" s="623"/>
      <c r="L63" s="116"/>
      <c r="M63" s="112"/>
      <c r="N63" s="116"/>
      <c r="O63" s="116"/>
      <c r="P63" s="116"/>
      <c r="Q63" s="116"/>
      <c r="R63" s="117"/>
      <c r="S63" s="117"/>
      <c r="T63" s="117"/>
      <c r="U63" s="117"/>
      <c r="V63" s="117"/>
      <c r="W63" s="117"/>
      <c r="X63" s="560"/>
      <c r="Y63" s="117"/>
      <c r="Z63" s="117"/>
    </row>
    <row r="64" spans="1:27" s="624" customFormat="1" hidden="1" outlineLevel="1">
      <c r="B64" s="628"/>
      <c r="C64" s="630"/>
      <c r="D64" s="631"/>
      <c r="E64" s="632"/>
      <c r="F64" s="632"/>
      <c r="G64" s="628"/>
      <c r="H64" s="628"/>
      <c r="I64" s="628"/>
      <c r="J64" s="628"/>
      <c r="K64" s="625"/>
      <c r="L64" s="626"/>
      <c r="M64" s="627"/>
      <c r="N64" s="626"/>
      <c r="O64" s="626"/>
      <c r="P64" s="626"/>
      <c r="Q64" s="626"/>
    </row>
    <row r="65" spans="1:27" s="106" customFormat="1" hidden="1" outlineLevel="1">
      <c r="A65" s="108"/>
      <c r="C65" s="1562" t="s">
        <v>993</v>
      </c>
      <c r="D65" s="1563"/>
      <c r="E65" s="1563"/>
      <c r="F65" s="1563"/>
      <c r="G65" s="1563"/>
      <c r="H65" s="1563"/>
      <c r="I65" s="1563"/>
      <c r="J65" s="1563"/>
      <c r="K65" s="1563"/>
      <c r="L65" s="1563"/>
      <c r="M65" s="1563"/>
      <c r="N65" s="1563"/>
      <c r="O65" s="1563"/>
      <c r="Y65" s="108"/>
      <c r="Z65" s="108"/>
    </row>
    <row r="66" spans="1:27" s="106" customFormat="1" ht="102" hidden="1" outlineLevel="1">
      <c r="A66" s="114"/>
      <c r="B66" s="115" t="s">
        <v>382</v>
      </c>
      <c r="C66" s="673" t="s">
        <v>992</v>
      </c>
      <c r="D66" s="673" t="s">
        <v>280</v>
      </c>
      <c r="E66" s="673" t="s">
        <v>59</v>
      </c>
      <c r="F66" s="673" t="s">
        <v>58</v>
      </c>
      <c r="G66" s="673" t="s">
        <v>57</v>
      </c>
      <c r="H66" s="673" t="s">
        <v>81</v>
      </c>
      <c r="I66" s="673" t="s">
        <v>589</v>
      </c>
      <c r="J66" s="673" t="s">
        <v>590</v>
      </c>
      <c r="K66" s="673" t="s">
        <v>591</v>
      </c>
      <c r="L66" s="673" t="s">
        <v>592</v>
      </c>
      <c r="M66" s="673" t="s">
        <v>593</v>
      </c>
      <c r="N66" s="673" t="s">
        <v>594</v>
      </c>
      <c r="O66" s="673" t="s">
        <v>586</v>
      </c>
      <c r="P66" s="673" t="s">
        <v>595</v>
      </c>
      <c r="Q66" s="673" t="s">
        <v>596</v>
      </c>
      <c r="R66" s="673" t="s">
        <v>597</v>
      </c>
      <c r="S66" s="673" t="s">
        <v>281</v>
      </c>
      <c r="T66" s="115" t="s">
        <v>556</v>
      </c>
      <c r="U66" s="115" t="s">
        <v>707</v>
      </c>
      <c r="V66" s="115" t="s">
        <v>51</v>
      </c>
      <c r="W66" s="115" t="s">
        <v>976</v>
      </c>
      <c r="X66" s="115" t="s">
        <v>53</v>
      </c>
      <c r="Z66" s="107"/>
    </row>
    <row r="67" spans="1:27" s="106" customFormat="1" hidden="1" outlineLevel="1">
      <c r="A67" s="114"/>
      <c r="B67" s="516"/>
      <c r="C67" s="610"/>
      <c r="D67" s="615"/>
      <c r="E67" s="616"/>
      <c r="F67" s="616"/>
      <c r="G67" s="615"/>
      <c r="H67" s="611"/>
      <c r="I67" s="551"/>
      <c r="J67" s="612"/>
      <c r="K67" s="621"/>
      <c r="L67" s="551"/>
      <c r="M67" s="534"/>
      <c r="N67" s="533"/>
      <c r="O67" s="534"/>
      <c r="P67" s="534"/>
      <c r="Q67" s="534"/>
      <c r="R67" s="534"/>
      <c r="S67" s="534"/>
      <c r="T67" s="517"/>
      <c r="U67" s="388"/>
      <c r="V67" s="388"/>
      <c r="W67" s="388"/>
      <c r="X67" s="388"/>
      <c r="Z67" s="107"/>
    </row>
    <row r="68" spans="1:27" s="106" customFormat="1" hidden="1" outlineLevel="1">
      <c r="A68" s="114"/>
      <c r="B68" s="558"/>
      <c r="C68" s="617"/>
      <c r="D68" s="618"/>
      <c r="E68" s="619"/>
      <c r="F68" s="619"/>
      <c r="G68" s="558"/>
      <c r="H68" s="558"/>
      <c r="I68" s="558"/>
      <c r="J68" s="558"/>
      <c r="K68" s="620"/>
      <c r="L68" s="613"/>
      <c r="M68" s="614"/>
      <c r="N68" s="613"/>
      <c r="O68" s="613"/>
      <c r="P68" s="613"/>
      <c r="Q68" s="613"/>
      <c r="R68" s="108"/>
      <c r="S68" s="108"/>
      <c r="T68" s="108"/>
      <c r="U68" s="108"/>
      <c r="V68" s="108"/>
      <c r="W68" s="108"/>
      <c r="X68" s="402"/>
      <c r="Y68" s="107"/>
      <c r="Z68" s="107"/>
    </row>
    <row r="69" spans="1:27" s="107" customFormat="1" hidden="1" outlineLevel="1">
      <c r="B69" s="410"/>
      <c r="C69" s="1567" t="s">
        <v>868</v>
      </c>
      <c r="D69" s="1567"/>
      <c r="E69" s="387"/>
      <c r="F69" s="387"/>
      <c r="G69" s="387"/>
      <c r="H69" s="411"/>
      <c r="I69" s="411"/>
      <c r="J69" s="411"/>
      <c r="K69" s="411"/>
      <c r="L69" s="411"/>
      <c r="M69" s="411"/>
      <c r="N69" s="411"/>
      <c r="O69" s="411"/>
      <c r="P69" s="387"/>
      <c r="Q69" s="117"/>
      <c r="R69" s="117"/>
      <c r="S69" s="117"/>
      <c r="T69" s="117"/>
      <c r="U69" s="117"/>
      <c r="V69" s="117"/>
      <c r="X69" s="114"/>
      <c r="AA69" s="398"/>
    </row>
    <row r="70" spans="1:27" s="106" customFormat="1" hidden="1" outlineLevel="1">
      <c r="A70" s="114"/>
      <c r="B70" s="538"/>
      <c r="C70" s="1562" t="s">
        <v>916</v>
      </c>
      <c r="D70" s="1563"/>
      <c r="E70" s="1563"/>
      <c r="F70" s="1563"/>
      <c r="G70" s="1563"/>
      <c r="H70" s="1563"/>
      <c r="I70" s="1563"/>
      <c r="J70" s="1563"/>
      <c r="K70" s="1563"/>
      <c r="L70" s="1563"/>
      <c r="M70" s="1563"/>
      <c r="N70" s="1563"/>
      <c r="O70" s="1563"/>
      <c r="P70" s="539"/>
      <c r="Q70" s="541"/>
      <c r="R70" s="546"/>
      <c r="S70" s="548"/>
      <c r="T70" s="398"/>
      <c r="U70" s="107"/>
      <c r="V70" s="107"/>
      <c r="W70" s="107"/>
      <c r="X70" s="114"/>
      <c r="Y70" s="107"/>
      <c r="Z70" s="107"/>
    </row>
    <row r="71" spans="1:27" s="106" customFormat="1" ht="85" hidden="1" outlineLevel="1">
      <c r="A71" s="114"/>
      <c r="B71" s="115" t="s">
        <v>383</v>
      </c>
      <c r="C71" s="549" t="s">
        <v>864</v>
      </c>
      <c r="D71" s="549" t="s">
        <v>280</v>
      </c>
      <c r="E71" s="549" t="s">
        <v>59</v>
      </c>
      <c r="F71" s="549" t="s">
        <v>58</v>
      </c>
      <c r="G71" s="549" t="s">
        <v>57</v>
      </c>
      <c r="H71" s="530" t="s">
        <v>81</v>
      </c>
      <c r="I71" s="530" t="s">
        <v>599</v>
      </c>
      <c r="J71" s="530" t="s">
        <v>600</v>
      </c>
      <c r="K71" s="530" t="s">
        <v>601</v>
      </c>
      <c r="L71" s="530" t="s">
        <v>602</v>
      </c>
      <c r="M71" s="530" t="s">
        <v>594</v>
      </c>
      <c r="N71" s="530" t="s">
        <v>586</v>
      </c>
      <c r="O71" s="530" t="s">
        <v>603</v>
      </c>
      <c r="P71" s="530" t="s">
        <v>604</v>
      </c>
      <c r="Q71" s="530" t="s">
        <v>605</v>
      </c>
      <c r="R71" s="530" t="s">
        <v>281</v>
      </c>
      <c r="S71" s="115" t="s">
        <v>556</v>
      </c>
      <c r="T71" s="115" t="s">
        <v>707</v>
      </c>
      <c r="U71" s="115" t="s">
        <v>51</v>
      </c>
      <c r="V71" s="115" t="s">
        <v>976</v>
      </c>
      <c r="W71" s="115" t="s">
        <v>53</v>
      </c>
      <c r="Y71" s="107"/>
      <c r="Z71" s="107"/>
    </row>
    <row r="72" spans="1:27" s="106" customFormat="1" hidden="1" outlineLevel="1">
      <c r="A72" s="114"/>
      <c r="B72" s="516"/>
      <c r="C72" s="550"/>
      <c r="D72" s="532"/>
      <c r="E72" s="532"/>
      <c r="F72" s="532"/>
      <c r="G72" s="532"/>
      <c r="H72" s="533"/>
      <c r="I72" s="551"/>
      <c r="J72" s="551"/>
      <c r="K72" s="551"/>
      <c r="L72" s="551"/>
      <c r="M72" s="551"/>
      <c r="N72" s="533"/>
      <c r="O72" s="534"/>
      <c r="P72" s="534"/>
      <c r="Q72" s="534"/>
      <c r="R72" s="534"/>
      <c r="S72" s="517"/>
      <c r="T72" s="388"/>
      <c r="U72" s="388"/>
      <c r="V72" s="388"/>
      <c r="W72" s="388"/>
      <c r="Y72" s="107"/>
      <c r="Z72" s="107"/>
    </row>
    <row r="73" spans="1:27" s="107" customFormat="1" hidden="1" outlineLevel="1">
      <c r="B73" s="414"/>
      <c r="C73" s="1570"/>
      <c r="D73" s="1570"/>
      <c r="E73" s="415"/>
      <c r="F73" s="415"/>
      <c r="G73" s="415"/>
      <c r="H73" s="416"/>
      <c r="I73" s="417"/>
      <c r="J73" s="417"/>
      <c r="K73" s="418"/>
      <c r="L73" s="416"/>
      <c r="M73" s="419"/>
      <c r="N73" s="419"/>
      <c r="O73" s="419"/>
      <c r="P73" s="419"/>
      <c r="Q73" s="420"/>
      <c r="R73" s="420"/>
      <c r="S73" s="420"/>
      <c r="T73" s="420"/>
      <c r="U73" s="420"/>
      <c r="V73" s="421"/>
      <c r="X73" s="114"/>
      <c r="AA73" s="398"/>
    </row>
    <row r="74" spans="1:27" s="106" customFormat="1" hidden="1" outlineLevel="1">
      <c r="A74" s="114"/>
      <c r="B74" s="538"/>
      <c r="C74" s="1562" t="s">
        <v>917</v>
      </c>
      <c r="D74" s="1563"/>
      <c r="E74" s="1563"/>
      <c r="F74" s="1563"/>
      <c r="G74" s="1563"/>
      <c r="H74" s="1563"/>
      <c r="I74" s="1563"/>
      <c r="J74" s="1563"/>
      <c r="K74" s="1563"/>
      <c r="L74" s="1563"/>
      <c r="M74" s="1563"/>
      <c r="N74" s="1563"/>
      <c r="O74" s="1563"/>
      <c r="P74" s="539"/>
      <c r="Q74" s="541"/>
      <c r="R74" s="546"/>
      <c r="S74" s="548"/>
      <c r="T74" s="398"/>
      <c r="U74" s="107"/>
      <c r="V74" s="107"/>
      <c r="W74" s="107"/>
      <c r="X74" s="114"/>
      <c r="Y74" s="107"/>
      <c r="Z74" s="107"/>
    </row>
    <row r="75" spans="1:27" s="106" customFormat="1" ht="85" hidden="1" outlineLevel="1">
      <c r="A75" s="114"/>
      <c r="B75" s="115" t="s">
        <v>867</v>
      </c>
      <c r="C75" s="549" t="s">
        <v>865</v>
      </c>
      <c r="D75" s="549" t="s">
        <v>280</v>
      </c>
      <c r="E75" s="549" t="s">
        <v>59</v>
      </c>
      <c r="F75" s="549" t="s">
        <v>58</v>
      </c>
      <c r="G75" s="549" t="s">
        <v>57</v>
      </c>
      <c r="H75" s="530" t="s">
        <v>81</v>
      </c>
      <c r="I75" s="530" t="s">
        <v>606</v>
      </c>
      <c r="J75" s="530" t="s">
        <v>607</v>
      </c>
      <c r="K75" s="530" t="s">
        <v>608</v>
      </c>
      <c r="L75" s="530" t="s">
        <v>609</v>
      </c>
      <c r="M75" s="530" t="s">
        <v>594</v>
      </c>
      <c r="N75" s="530" t="s">
        <v>586</v>
      </c>
      <c r="O75" s="530" t="s">
        <v>610</v>
      </c>
      <c r="P75" s="530" t="s">
        <v>611</v>
      </c>
      <c r="Q75" s="530" t="s">
        <v>605</v>
      </c>
      <c r="R75" s="530" t="s">
        <v>281</v>
      </c>
      <c r="S75" s="115" t="s">
        <v>556</v>
      </c>
      <c r="T75" s="115" t="s">
        <v>707</v>
      </c>
      <c r="U75" s="115" t="s">
        <v>51</v>
      </c>
      <c r="V75" s="115" t="s">
        <v>976</v>
      </c>
      <c r="W75" s="115" t="s">
        <v>53</v>
      </c>
      <c r="Y75" s="107"/>
      <c r="Z75" s="107"/>
    </row>
    <row r="76" spans="1:27" s="106" customFormat="1" hidden="1" outlineLevel="1">
      <c r="A76" s="114"/>
      <c r="B76" s="516"/>
      <c r="C76" s="532"/>
      <c r="D76" s="532"/>
      <c r="E76" s="532"/>
      <c r="F76" s="532"/>
      <c r="G76" s="532"/>
      <c r="H76" s="533"/>
      <c r="I76" s="534"/>
      <c r="J76" s="534"/>
      <c r="K76" s="534"/>
      <c r="L76" s="534"/>
      <c r="M76" s="534"/>
      <c r="N76" s="533"/>
      <c r="O76" s="534"/>
      <c r="P76" s="534"/>
      <c r="Q76" s="534"/>
      <c r="R76" s="534"/>
      <c r="S76" s="517"/>
      <c r="T76" s="388"/>
      <c r="U76" s="388"/>
      <c r="V76" s="388"/>
      <c r="W76" s="388"/>
      <c r="Y76" s="107"/>
      <c r="Z76" s="107"/>
    </row>
    <row r="77" spans="1:27" s="107" customFormat="1" hidden="1" outlineLevel="1">
      <c r="B77" s="407"/>
      <c r="C77" s="109"/>
      <c r="D77" s="109"/>
      <c r="E77" s="109"/>
      <c r="F77" s="109"/>
      <c r="G77" s="108"/>
      <c r="H77" s="108"/>
      <c r="I77" s="108"/>
      <c r="J77" s="108"/>
      <c r="K77" s="108"/>
      <c r="L77" s="108"/>
      <c r="M77" s="108"/>
      <c r="N77" s="108"/>
      <c r="O77" s="108"/>
      <c r="P77" s="108"/>
      <c r="Q77" s="108"/>
      <c r="R77" s="108"/>
      <c r="S77" s="108"/>
      <c r="T77" s="108"/>
      <c r="U77" s="108"/>
      <c r="V77" s="402"/>
      <c r="X77" s="114"/>
      <c r="AA77" s="398"/>
    </row>
    <row r="78" spans="1:27" s="107" customFormat="1" hidden="1" outlineLevel="1">
      <c r="B78" s="398"/>
      <c r="C78" s="394"/>
      <c r="D78" s="394"/>
      <c r="E78" s="394"/>
      <c r="F78" s="394"/>
      <c r="G78" s="394"/>
      <c r="H78" s="397"/>
      <c r="I78" s="113"/>
      <c r="J78" s="397"/>
      <c r="K78" s="113"/>
      <c r="L78" s="113"/>
      <c r="M78" s="113"/>
      <c r="N78" s="113"/>
      <c r="V78" s="114"/>
      <c r="X78" s="114"/>
      <c r="AA78" s="398"/>
    </row>
    <row r="79" spans="1:27" ht="28" customHeight="1" collapsed="1">
      <c r="A79" s="1584" t="s">
        <v>560</v>
      </c>
      <c r="B79" s="1584"/>
      <c r="C79" s="1584"/>
      <c r="D79" s="1584"/>
      <c r="E79" s="1584"/>
      <c r="F79" s="1584"/>
      <c r="G79" s="1584"/>
      <c r="H79" s="1584"/>
      <c r="I79" s="1584"/>
      <c r="J79" s="1584"/>
      <c r="K79" s="1584"/>
      <c r="L79" s="1584"/>
      <c r="M79" s="1584"/>
      <c r="N79" s="1584"/>
      <c r="O79" s="1584"/>
      <c r="P79" s="1584"/>
      <c r="Q79" s="1584"/>
      <c r="R79" s="1584"/>
      <c r="S79" s="1584"/>
      <c r="T79" s="1584"/>
      <c r="U79" s="107"/>
      <c r="V79" s="107"/>
      <c r="W79" s="107"/>
      <c r="X79" s="114"/>
    </row>
    <row r="80" spans="1:27" s="107" customFormat="1" hidden="1" outlineLevel="1">
      <c r="B80" s="522"/>
      <c r="C80" s="1571" t="s">
        <v>552</v>
      </c>
      <c r="D80" s="1571"/>
      <c r="E80" s="111"/>
      <c r="F80" s="111"/>
      <c r="G80" s="111"/>
      <c r="H80" s="112"/>
      <c r="I80" s="524"/>
      <c r="J80" s="112"/>
      <c r="K80" s="116"/>
      <c r="L80" s="113"/>
      <c r="M80" s="113"/>
      <c r="N80" s="113"/>
      <c r="X80" s="114"/>
      <c r="AA80" s="398"/>
    </row>
    <row r="81" spans="1:27" s="106" customFormat="1" hidden="1" outlineLevel="1">
      <c r="A81" s="114"/>
      <c r="B81" s="523"/>
      <c r="C81" s="1565" t="s">
        <v>918</v>
      </c>
      <c r="D81" s="1566"/>
      <c r="E81" s="1566"/>
      <c r="F81" s="1566"/>
      <c r="G81" s="1566"/>
      <c r="H81" s="1566"/>
      <c r="I81" s="527"/>
      <c r="J81" s="525"/>
      <c r="K81" s="526"/>
      <c r="L81" s="528"/>
      <c r="M81" s="113"/>
      <c r="N81" s="113"/>
      <c r="O81" s="107"/>
      <c r="P81" s="107"/>
      <c r="Q81" s="107"/>
      <c r="R81" s="107"/>
      <c r="S81" s="107"/>
      <c r="T81" s="107"/>
      <c r="U81" s="107"/>
      <c r="V81" s="107"/>
      <c r="W81" s="107"/>
      <c r="X81" s="114"/>
      <c r="Y81" s="107"/>
      <c r="Z81" s="107"/>
    </row>
    <row r="82" spans="1:27" s="106" customFormat="1" ht="68" hidden="1" outlineLevel="1">
      <c r="A82" s="114"/>
      <c r="B82" s="115" t="s">
        <v>554</v>
      </c>
      <c r="C82" s="518" t="s">
        <v>557</v>
      </c>
      <c r="D82" s="519" t="s">
        <v>549</v>
      </c>
      <c r="E82" s="518" t="s">
        <v>551</v>
      </c>
      <c r="F82" s="518" t="s">
        <v>116</v>
      </c>
      <c r="G82" s="518" t="s">
        <v>118</v>
      </c>
      <c r="H82" s="554" t="s">
        <v>550</v>
      </c>
      <c r="I82" s="115" t="s">
        <v>556</v>
      </c>
      <c r="J82" s="115" t="s">
        <v>707</v>
      </c>
      <c r="K82" s="115" t="s">
        <v>51</v>
      </c>
      <c r="L82" s="115" t="s">
        <v>976</v>
      </c>
      <c r="M82" s="115" t="s">
        <v>975</v>
      </c>
      <c r="N82" s="115" t="s">
        <v>53</v>
      </c>
      <c r="O82" s="107"/>
      <c r="P82" s="107"/>
      <c r="Q82" s="107"/>
      <c r="R82" s="107"/>
      <c r="S82" s="107"/>
      <c r="T82" s="107"/>
      <c r="U82" s="107"/>
      <c r="V82" s="107"/>
      <c r="W82" s="107"/>
      <c r="X82" s="114"/>
      <c r="Y82" s="107"/>
      <c r="Z82" s="107"/>
    </row>
    <row r="83" spans="1:27" ht="16" hidden="1" customHeight="1" outlineLevel="1">
      <c r="A83" s="114"/>
      <c r="B83" s="516"/>
      <c r="C83" s="520"/>
      <c r="D83" s="520"/>
      <c r="E83" s="520"/>
      <c r="F83" s="521"/>
      <c r="G83" s="521"/>
      <c r="H83" s="521"/>
      <c r="I83" s="517"/>
      <c r="J83" s="388"/>
      <c r="K83" s="388"/>
      <c r="L83" s="388"/>
      <c r="M83" s="388"/>
      <c r="N83" s="388"/>
      <c r="O83" s="107"/>
      <c r="P83" s="107"/>
      <c r="Q83" s="107"/>
      <c r="R83" s="107"/>
      <c r="S83" s="107"/>
      <c r="T83" s="107"/>
      <c r="U83" s="107"/>
      <c r="V83" s="107"/>
      <c r="W83" s="107"/>
      <c r="X83" s="114"/>
    </row>
    <row r="84" spans="1:27" ht="16" hidden="1" customHeight="1" outlineLevel="1">
      <c r="A84" s="114"/>
      <c r="B84" s="516"/>
      <c r="C84" s="520"/>
      <c r="D84" s="520"/>
      <c r="E84" s="520"/>
      <c r="F84" s="521"/>
      <c r="G84" s="521"/>
      <c r="H84" s="521"/>
      <c r="I84" s="517"/>
      <c r="J84" s="388"/>
      <c r="K84" s="388"/>
      <c r="L84" s="388"/>
      <c r="M84" s="388"/>
      <c r="N84" s="388"/>
      <c r="O84" s="107"/>
      <c r="P84" s="107"/>
      <c r="Q84" s="107"/>
      <c r="R84" s="107"/>
      <c r="S84" s="107"/>
      <c r="T84" s="107"/>
      <c r="U84" s="107"/>
      <c r="V84" s="107"/>
      <c r="W84" s="107"/>
      <c r="X84" s="114"/>
    </row>
    <row r="85" spans="1:27" ht="16" hidden="1" customHeight="1" outlineLevel="1">
      <c r="A85" s="114"/>
      <c r="B85" s="516"/>
      <c r="C85" s="520"/>
      <c r="D85" s="520"/>
      <c r="E85" s="520"/>
      <c r="F85" s="521"/>
      <c r="G85" s="521"/>
      <c r="H85" s="521"/>
      <c r="I85" s="517"/>
      <c r="J85" s="388"/>
      <c r="K85" s="388"/>
      <c r="L85" s="388"/>
      <c r="M85" s="388"/>
      <c r="N85" s="388"/>
      <c r="O85" s="107"/>
      <c r="P85" s="107"/>
      <c r="Q85" s="107"/>
      <c r="R85" s="107"/>
      <c r="S85" s="107"/>
      <c r="T85" s="107"/>
      <c r="U85" s="107"/>
      <c r="V85" s="107"/>
      <c r="W85" s="107"/>
      <c r="X85" s="114"/>
    </row>
    <row r="86" spans="1:27" ht="16" hidden="1" customHeight="1" outlineLevel="1">
      <c r="A86" s="114"/>
      <c r="B86" s="516"/>
      <c r="C86" s="520"/>
      <c r="D86" s="520"/>
      <c r="E86" s="520"/>
      <c r="F86" s="521"/>
      <c r="G86" s="521"/>
      <c r="H86" s="521"/>
      <c r="I86" s="517"/>
      <c r="J86" s="388"/>
      <c r="K86" s="388"/>
      <c r="L86" s="388"/>
      <c r="M86" s="388"/>
      <c r="N86" s="388"/>
      <c r="O86" s="107"/>
      <c r="P86" s="107"/>
      <c r="Q86" s="107"/>
      <c r="R86" s="107"/>
      <c r="S86" s="107"/>
      <c r="T86" s="107"/>
      <c r="U86" s="107"/>
      <c r="V86" s="107"/>
      <c r="W86" s="107"/>
      <c r="X86" s="114"/>
    </row>
    <row r="87" spans="1:27" ht="16" hidden="1" customHeight="1" outlineLevel="1">
      <c r="A87" s="114"/>
      <c r="B87" s="516"/>
      <c r="C87" s="520"/>
      <c r="D87" s="520"/>
      <c r="E87" s="520"/>
      <c r="F87" s="521"/>
      <c r="G87" s="521"/>
      <c r="H87" s="521"/>
      <c r="I87" s="517"/>
      <c r="J87" s="388"/>
      <c r="K87" s="388"/>
      <c r="L87" s="388"/>
      <c r="M87" s="388"/>
      <c r="N87" s="388"/>
      <c r="O87" s="107"/>
      <c r="P87" s="107"/>
      <c r="Q87" s="107"/>
      <c r="R87" s="107"/>
      <c r="S87" s="107"/>
      <c r="T87" s="107"/>
      <c r="U87" s="107"/>
      <c r="V87" s="107"/>
      <c r="W87" s="107"/>
      <c r="X87" s="114"/>
    </row>
    <row r="88" spans="1:27" ht="16" hidden="1" customHeight="1" outlineLevel="1">
      <c r="A88" s="114"/>
      <c r="B88" s="516"/>
      <c r="C88" s="520"/>
      <c r="D88" s="520"/>
      <c r="E88" s="520"/>
      <c r="F88" s="521"/>
      <c r="G88" s="521"/>
      <c r="H88" s="521"/>
      <c r="I88" s="517"/>
      <c r="J88" s="388"/>
      <c r="K88" s="388"/>
      <c r="L88" s="388"/>
      <c r="M88" s="388"/>
      <c r="N88" s="388"/>
      <c r="O88" s="107"/>
      <c r="P88" s="107"/>
      <c r="Q88" s="107"/>
      <c r="R88" s="107"/>
      <c r="S88" s="107"/>
      <c r="T88" s="107"/>
      <c r="U88" s="107"/>
      <c r="V88" s="107"/>
      <c r="W88" s="107"/>
      <c r="X88" s="114"/>
    </row>
    <row r="89" spans="1:27" s="118" customFormat="1" ht="16" hidden="1" customHeight="1" outlineLevel="1">
      <c r="B89" s="404"/>
      <c r="C89" s="119"/>
      <c r="D89" s="119"/>
      <c r="E89" s="119"/>
      <c r="F89" s="389"/>
      <c r="G89" s="389"/>
      <c r="H89" s="389"/>
      <c r="I89" s="390"/>
      <c r="J89" s="390"/>
      <c r="K89" s="390"/>
      <c r="L89" s="390"/>
      <c r="M89" s="120"/>
      <c r="N89" s="120"/>
      <c r="X89" s="399"/>
      <c r="AA89" s="122"/>
    </row>
    <row r="90" spans="1:27" s="106" customFormat="1" ht="28" hidden="1" customHeight="1" outlineLevel="1">
      <c r="A90" s="107"/>
      <c r="B90" s="110"/>
      <c r="C90" s="1571" t="s">
        <v>553</v>
      </c>
      <c r="D90" s="1572"/>
      <c r="E90" s="121"/>
      <c r="F90" s="390"/>
      <c r="G90" s="390"/>
      <c r="H90" s="390"/>
      <c r="I90" s="390"/>
      <c r="J90" s="390"/>
      <c r="K90" s="390"/>
      <c r="L90" s="391"/>
      <c r="M90" s="120"/>
      <c r="N90" s="120"/>
      <c r="O90" s="118"/>
      <c r="P90" s="118"/>
      <c r="Q90" s="118"/>
      <c r="R90" s="118"/>
      <c r="S90" s="118"/>
      <c r="T90" s="118"/>
      <c r="U90" s="118"/>
      <c r="V90" s="107"/>
      <c r="W90" s="107"/>
      <c r="X90" s="114"/>
      <c r="Y90" s="107"/>
      <c r="Z90" s="107"/>
    </row>
    <row r="91" spans="1:27" s="106" customFormat="1" hidden="1" outlineLevel="1">
      <c r="A91" s="114"/>
      <c r="B91" s="523"/>
      <c r="C91" s="1565" t="s">
        <v>919</v>
      </c>
      <c r="D91" s="1566"/>
      <c r="E91" s="1566"/>
      <c r="F91" s="1566"/>
      <c r="G91" s="1566"/>
      <c r="H91" s="1566"/>
      <c r="I91" s="527"/>
      <c r="J91" s="525"/>
      <c r="K91" s="526"/>
      <c r="L91" s="562"/>
      <c r="M91" s="561"/>
      <c r="N91" s="113"/>
      <c r="O91" s="107"/>
      <c r="P91" s="107"/>
      <c r="Q91" s="107"/>
      <c r="R91" s="107"/>
      <c r="S91" s="107"/>
      <c r="T91" s="107"/>
      <c r="U91" s="107"/>
      <c r="V91" s="107"/>
      <c r="W91" s="107"/>
      <c r="X91" s="114"/>
      <c r="Y91" s="107"/>
      <c r="Z91" s="107"/>
    </row>
    <row r="92" spans="1:27" ht="70" hidden="1" customHeight="1" outlineLevel="1">
      <c r="A92" s="114"/>
      <c r="B92" s="115" t="s">
        <v>558</v>
      </c>
      <c r="C92" s="518" t="s">
        <v>557</v>
      </c>
      <c r="D92" s="518" t="s">
        <v>909</v>
      </c>
      <c r="E92" s="518" t="s">
        <v>116</v>
      </c>
      <c r="F92" s="518" t="s">
        <v>555</v>
      </c>
      <c r="G92" s="554" t="s">
        <v>550</v>
      </c>
      <c r="H92" s="115" t="s">
        <v>556</v>
      </c>
      <c r="I92" s="115" t="s">
        <v>707</v>
      </c>
      <c r="J92" s="115" t="s">
        <v>51</v>
      </c>
      <c r="K92" s="115" t="s">
        <v>976</v>
      </c>
      <c r="L92" s="115" t="s">
        <v>975</v>
      </c>
      <c r="M92" s="115" t="s">
        <v>53</v>
      </c>
      <c r="N92" s="120"/>
      <c r="O92" s="118"/>
      <c r="P92" s="118"/>
      <c r="Q92" s="118"/>
      <c r="R92" s="118"/>
      <c r="S92" s="118"/>
      <c r="T92" s="118"/>
      <c r="U92" s="118"/>
      <c r="V92" s="107"/>
      <c r="W92" s="107"/>
      <c r="X92" s="114"/>
    </row>
    <row r="93" spans="1:27" s="106" customFormat="1" ht="16" hidden="1" customHeight="1" outlineLevel="1">
      <c r="A93" s="114"/>
      <c r="B93" s="516"/>
      <c r="C93" s="520"/>
      <c r="D93" s="521"/>
      <c r="E93" s="545"/>
      <c r="F93" s="545"/>
      <c r="G93" s="545"/>
      <c r="H93" s="517"/>
      <c r="I93" s="388"/>
      <c r="J93" s="388"/>
      <c r="K93" s="388"/>
      <c r="L93" s="388"/>
      <c r="M93" s="388"/>
      <c r="N93" s="392"/>
      <c r="O93" s="393"/>
      <c r="P93" s="393"/>
      <c r="Q93" s="393"/>
      <c r="R93" s="393"/>
      <c r="S93" s="400"/>
      <c r="T93" s="118"/>
      <c r="U93" s="118"/>
      <c r="V93" s="107"/>
      <c r="W93" s="107"/>
      <c r="X93" s="114"/>
      <c r="Y93" s="107"/>
      <c r="Z93" s="107"/>
    </row>
    <row r="94" spans="1:27" s="106" customFormat="1" ht="16" hidden="1" customHeight="1" outlineLevel="1">
      <c r="A94" s="114"/>
      <c r="B94" s="516"/>
      <c r="C94" s="520"/>
      <c r="D94" s="521"/>
      <c r="E94" s="545"/>
      <c r="F94" s="545"/>
      <c r="G94" s="545"/>
      <c r="H94" s="517"/>
      <c r="I94" s="388"/>
      <c r="J94" s="388"/>
      <c r="K94" s="388"/>
      <c r="L94" s="388"/>
      <c r="M94" s="388"/>
      <c r="N94" s="392"/>
      <c r="O94" s="393"/>
      <c r="P94" s="393"/>
      <c r="Q94" s="393"/>
      <c r="R94" s="393"/>
      <c r="S94" s="400"/>
      <c r="T94" s="118"/>
      <c r="U94" s="118"/>
      <c r="V94" s="107"/>
      <c r="W94" s="107"/>
      <c r="X94" s="114"/>
      <c r="Y94" s="107"/>
      <c r="Z94" s="107"/>
    </row>
    <row r="95" spans="1:27" s="106" customFormat="1" ht="16" hidden="1" customHeight="1" outlineLevel="1">
      <c r="A95" s="114"/>
      <c r="B95" s="516"/>
      <c r="C95" s="520"/>
      <c r="D95" s="521"/>
      <c r="E95" s="545"/>
      <c r="F95" s="545"/>
      <c r="G95" s="545"/>
      <c r="H95" s="517"/>
      <c r="I95" s="388"/>
      <c r="J95" s="388"/>
      <c r="K95" s="388"/>
      <c r="L95" s="388"/>
      <c r="M95" s="388"/>
      <c r="N95" s="392"/>
      <c r="O95" s="393"/>
      <c r="P95" s="393"/>
      <c r="Q95" s="393"/>
      <c r="R95" s="393"/>
      <c r="S95" s="400"/>
      <c r="T95" s="118"/>
      <c r="U95" s="118"/>
      <c r="V95" s="107"/>
      <c r="W95" s="107"/>
      <c r="X95" s="114"/>
      <c r="Y95" s="107"/>
      <c r="Z95" s="107"/>
    </row>
    <row r="96" spans="1:27" s="106" customFormat="1" ht="16" hidden="1" customHeight="1" outlineLevel="1">
      <c r="A96" s="114"/>
      <c r="B96" s="516"/>
      <c r="C96" s="520"/>
      <c r="D96" s="521"/>
      <c r="E96" s="545"/>
      <c r="F96" s="545"/>
      <c r="G96" s="545"/>
      <c r="H96" s="517"/>
      <c r="I96" s="388"/>
      <c r="J96" s="388"/>
      <c r="K96" s="388"/>
      <c r="L96" s="388"/>
      <c r="M96" s="388"/>
      <c r="N96" s="392"/>
      <c r="O96" s="393"/>
      <c r="P96" s="393"/>
      <c r="Q96" s="393"/>
      <c r="R96" s="393"/>
      <c r="S96" s="400"/>
      <c r="T96" s="118"/>
      <c r="U96" s="118"/>
      <c r="V96" s="107"/>
      <c r="W96" s="107"/>
      <c r="X96" s="114"/>
      <c r="Y96" s="107"/>
      <c r="Z96" s="107"/>
    </row>
    <row r="97" spans="1:27" s="106" customFormat="1" ht="16" hidden="1" customHeight="1" outlineLevel="1">
      <c r="A97" s="563"/>
      <c r="B97" s="558"/>
      <c r="C97" s="564"/>
      <c r="D97" s="558"/>
      <c r="E97" s="565"/>
      <c r="F97" s="565"/>
      <c r="G97" s="565"/>
      <c r="H97" s="566"/>
      <c r="I97" s="566"/>
      <c r="J97" s="566"/>
      <c r="K97" s="567"/>
      <c r="L97" s="559"/>
      <c r="M97" s="116"/>
      <c r="N97" s="116"/>
      <c r="O97" s="117"/>
      <c r="P97" s="117"/>
      <c r="Q97" s="117"/>
      <c r="R97" s="117"/>
      <c r="S97" s="560"/>
      <c r="T97" s="107"/>
      <c r="U97" s="107"/>
      <c r="V97" s="107"/>
      <c r="W97" s="107"/>
      <c r="X97" s="114"/>
      <c r="Y97" s="107"/>
      <c r="Z97" s="107"/>
    </row>
    <row r="98" spans="1:27" s="107" customFormat="1" hidden="1" outlineLevel="1">
      <c r="B98" s="537"/>
      <c r="C98" s="1567" t="s">
        <v>612</v>
      </c>
      <c r="D98" s="1567"/>
      <c r="E98" s="387"/>
      <c r="F98" s="387"/>
      <c r="G98" s="387"/>
      <c r="H98" s="411"/>
      <c r="I98" s="411"/>
      <c r="J98" s="411"/>
      <c r="K98" s="411"/>
      <c r="L98" s="411"/>
      <c r="M98" s="411"/>
      <c r="N98" s="411"/>
      <c r="O98" s="411"/>
      <c r="P98" s="411"/>
      <c r="Q98" s="536"/>
      <c r="R98" s="117"/>
      <c r="X98" s="114"/>
      <c r="AA98" s="398"/>
    </row>
    <row r="99" spans="1:27" s="106" customFormat="1" hidden="1" outlineLevel="1">
      <c r="A99" s="114"/>
      <c r="B99" s="538"/>
      <c r="C99" s="1562" t="s">
        <v>912</v>
      </c>
      <c r="D99" s="1563"/>
      <c r="E99" s="1563"/>
      <c r="F99" s="1563"/>
      <c r="G99" s="1563"/>
      <c r="H99" s="1563"/>
      <c r="I99" s="1563"/>
      <c r="J99" s="1563"/>
      <c r="K99" s="1563"/>
      <c r="L99" s="1563"/>
      <c r="M99" s="1563"/>
      <c r="N99" s="1563"/>
      <c r="O99" s="1563"/>
      <c r="P99" s="539"/>
      <c r="Q99" s="541"/>
      <c r="R99" s="540"/>
      <c r="S99" s="540"/>
      <c r="T99" s="398"/>
      <c r="U99" s="107"/>
      <c r="V99" s="107"/>
      <c r="W99" s="107"/>
      <c r="X99" s="114"/>
      <c r="Y99" s="107"/>
      <c r="Z99" s="107"/>
    </row>
    <row r="100" spans="1:27" s="106" customFormat="1" ht="153" hidden="1" outlineLevel="1">
      <c r="A100" s="114"/>
      <c r="B100" s="115" t="s">
        <v>614</v>
      </c>
      <c r="C100" s="553" t="s">
        <v>52</v>
      </c>
      <c r="D100" s="553" t="s">
        <v>280</v>
      </c>
      <c r="E100" s="542" t="s">
        <v>59</v>
      </c>
      <c r="F100" s="542" t="s">
        <v>58</v>
      </c>
      <c r="G100" s="542" t="s">
        <v>901</v>
      </c>
      <c r="H100" s="542" t="s">
        <v>57</v>
      </c>
      <c r="I100" s="542" t="s">
        <v>81</v>
      </c>
      <c r="J100" s="542" t="s">
        <v>589</v>
      </c>
      <c r="K100" s="542" t="str" cm="1">
        <f t="array" ref="K100">_xlfn.LET(
    _xlpm.raw_list, _xlfn.VSTACK($F102, $F104, $F106),
    _xlpm.valid_list, _xlfn._xlws.FILTER(_xlpm.raw_list, (_xlpm.raw_list&lt;&gt;"") * (_xlpm.raw_list&lt;&gt;0) * (_xlpm.raw_list&lt;&gt;"Unspecified Currency"), ""),
    _xlpm.unique_list, _xlfn.UNIQUE(_xlpm.valid_list),
    _xlpm.currency_text, _xlfn.TEXTJOIN(", ", TRUE, _xlpm.unique_list),
    "Base Year Financial Exposure" &amp; IF(_xlpm.currency_text = "", "", " (" &amp; _xlpm.currency_text &amp; ")")
)</f>
        <v>Base Year Financial Exposure</v>
      </c>
      <c r="L100" s="543" t="s">
        <v>906</v>
      </c>
      <c r="M100" s="543" t="s">
        <v>902</v>
      </c>
      <c r="N100" s="542" t="s">
        <v>903</v>
      </c>
      <c r="O100" s="542" t="s">
        <v>587</v>
      </c>
      <c r="P100" s="542" t="s">
        <v>904</v>
      </c>
      <c r="Q100" s="542" t="s">
        <v>588</v>
      </c>
      <c r="R100" s="542" t="s">
        <v>905</v>
      </c>
      <c r="S100" s="542" t="str" cm="1">
        <f t="array" ref="S100">_xlfn.LET(
    _xlpm.raw_list, _xlfn.VSTACK($F102, $F104, $F106),
    _xlpm.valid_list, _xlfn._xlws.FILTER(_xlpm.raw_list, (_xlpm.raw_list&lt;&gt;"") * (_xlpm.raw_list&lt;&gt;0) * (_xlpm.raw_list&lt;&gt;"Unspecified Currency"), ""),
    _xlpm.unique_list, _xlfn.UNIQUE(_xlpm.valid_list),
    _xlpm.currency_text, _xlfn.TEXTJOIN(", ", TRUE, _xlpm.unique_list),
    "Proposed Target Year Financial Exposure" &amp; IF(_xlpm.currency_text = "", "", " (" &amp; _xlpm.currency_text &amp; ")")
)</f>
        <v>Proposed Target Year Financial Exposure</v>
      </c>
      <c r="T100" s="542" t="s">
        <v>281</v>
      </c>
      <c r="U100" s="115" t="s">
        <v>556</v>
      </c>
      <c r="V100" s="115" t="s">
        <v>707</v>
      </c>
      <c r="W100" s="115" t="s">
        <v>51</v>
      </c>
      <c r="X100" s="115" t="s">
        <v>976</v>
      </c>
      <c r="Y100" s="115" t="s">
        <v>53</v>
      </c>
    </row>
    <row r="101" spans="1:27" s="106" customFormat="1" ht="16" hidden="1" customHeight="1" outlineLevel="1">
      <c r="A101" s="114"/>
      <c r="B101" s="516"/>
      <c r="C101" s="532"/>
      <c r="D101" s="532"/>
      <c r="E101" s="532"/>
      <c r="F101" s="532"/>
      <c r="G101" s="532"/>
      <c r="H101" s="532"/>
      <c r="I101" s="533"/>
      <c r="J101" s="534"/>
      <c r="K101" s="533"/>
      <c r="L101" s="534"/>
      <c r="M101" s="534"/>
      <c r="N101" s="544"/>
      <c r="O101" s="534"/>
      <c r="P101" s="545"/>
      <c r="Q101" s="545"/>
      <c r="R101" s="545"/>
      <c r="S101" s="545"/>
      <c r="T101" s="545"/>
      <c r="U101" s="517"/>
      <c r="V101" s="388"/>
      <c r="W101" s="388"/>
      <c r="X101" s="388"/>
      <c r="Y101" s="388"/>
    </row>
    <row r="102" spans="1:27" s="106" customFormat="1" hidden="1" outlineLevel="1">
      <c r="A102" s="114"/>
      <c r="B102" s="516"/>
      <c r="C102" s="532"/>
      <c r="D102" s="532"/>
      <c r="E102" s="535"/>
      <c r="F102" s="532"/>
      <c r="G102" s="532"/>
      <c r="H102" s="532"/>
      <c r="I102" s="533"/>
      <c r="J102" s="534"/>
      <c r="K102" s="533"/>
      <c r="L102" s="534"/>
      <c r="M102" s="534"/>
      <c r="N102" s="544"/>
      <c r="O102" s="534"/>
      <c r="P102" s="545"/>
      <c r="Q102" s="545"/>
      <c r="R102" s="545"/>
      <c r="S102" s="545"/>
      <c r="T102" s="545"/>
      <c r="U102" s="517"/>
      <c r="V102" s="388"/>
      <c r="W102" s="388"/>
      <c r="X102" s="388"/>
      <c r="Y102" s="388"/>
    </row>
    <row r="103" spans="1:27" s="106" customFormat="1" hidden="1" outlineLevel="1">
      <c r="A103" s="114"/>
      <c r="B103" s="516"/>
      <c r="C103" s="532"/>
      <c r="D103" s="532"/>
      <c r="E103" s="535"/>
      <c r="F103" s="532"/>
      <c r="G103" s="532"/>
      <c r="H103" s="532"/>
      <c r="I103" s="533"/>
      <c r="J103" s="534"/>
      <c r="K103" s="533"/>
      <c r="L103" s="534"/>
      <c r="M103" s="534"/>
      <c r="N103" s="544"/>
      <c r="O103" s="534"/>
      <c r="P103" s="545"/>
      <c r="Q103" s="545"/>
      <c r="R103" s="545"/>
      <c r="S103" s="545"/>
      <c r="T103" s="545"/>
      <c r="U103" s="517"/>
      <c r="V103" s="388"/>
      <c r="W103" s="388"/>
      <c r="X103" s="388"/>
      <c r="Y103" s="388"/>
    </row>
    <row r="104" spans="1:27" s="106" customFormat="1" hidden="1" outlineLevel="1">
      <c r="A104" s="114"/>
      <c r="B104" s="516"/>
      <c r="C104" s="532"/>
      <c r="D104" s="532"/>
      <c r="E104" s="535"/>
      <c r="F104" s="532"/>
      <c r="G104" s="532"/>
      <c r="H104" s="532"/>
      <c r="I104" s="533"/>
      <c r="J104" s="534"/>
      <c r="K104" s="533"/>
      <c r="L104" s="534"/>
      <c r="M104" s="534"/>
      <c r="N104" s="544"/>
      <c r="O104" s="534"/>
      <c r="P104" s="545"/>
      <c r="Q104" s="545"/>
      <c r="R104" s="545"/>
      <c r="S104" s="545"/>
      <c r="T104" s="545"/>
      <c r="U104" s="517"/>
      <c r="V104" s="388"/>
      <c r="W104" s="388"/>
      <c r="X104" s="388"/>
      <c r="Y104" s="388"/>
    </row>
    <row r="105" spans="1:27" hidden="1" outlineLevel="1">
      <c r="A105" s="114"/>
      <c r="B105" s="516"/>
      <c r="C105" s="532"/>
      <c r="D105" s="532"/>
      <c r="E105" s="532"/>
      <c r="F105" s="532"/>
      <c r="G105" s="532"/>
      <c r="H105" s="532"/>
      <c r="I105" s="533"/>
      <c r="J105" s="534"/>
      <c r="K105" s="533"/>
      <c r="L105" s="534"/>
      <c r="M105" s="534"/>
      <c r="N105" s="544"/>
      <c r="O105" s="534"/>
      <c r="P105" s="545"/>
      <c r="Q105" s="545"/>
      <c r="R105" s="545"/>
      <c r="S105" s="545"/>
      <c r="T105" s="545"/>
      <c r="U105" s="517"/>
      <c r="V105" s="388"/>
      <c r="W105" s="388"/>
      <c r="X105" s="388"/>
      <c r="Y105" s="388"/>
      <c r="Z105" s="104"/>
    </row>
    <row r="106" spans="1:27" s="106" customFormat="1" hidden="1" outlineLevel="1">
      <c r="A106" s="114"/>
      <c r="B106" s="516"/>
      <c r="C106" s="532"/>
      <c r="D106" s="532"/>
      <c r="E106" s="535"/>
      <c r="F106" s="532"/>
      <c r="G106" s="532"/>
      <c r="H106" s="532"/>
      <c r="I106" s="533"/>
      <c r="J106" s="534"/>
      <c r="K106" s="533"/>
      <c r="L106" s="534"/>
      <c r="M106" s="534"/>
      <c r="N106" s="544"/>
      <c r="O106" s="534"/>
      <c r="P106" s="545"/>
      <c r="Q106" s="545"/>
      <c r="R106" s="545"/>
      <c r="S106" s="545"/>
      <c r="T106" s="545"/>
      <c r="U106" s="517"/>
      <c r="V106" s="388"/>
      <c r="W106" s="388"/>
      <c r="X106" s="388"/>
      <c r="Y106" s="388"/>
    </row>
    <row r="107" spans="1:27" s="107" customFormat="1" hidden="1" outlineLevel="1">
      <c r="B107" s="1568"/>
      <c r="C107" s="1568"/>
      <c r="D107" s="1568"/>
      <c r="E107" s="1568"/>
      <c r="F107" s="1568"/>
      <c r="G107" s="1568"/>
      <c r="H107" s="1568"/>
      <c r="I107" s="1568"/>
      <c r="J107" s="1568"/>
      <c r="K107" s="1568"/>
      <c r="L107" s="1568"/>
      <c r="M107" s="1568"/>
      <c r="N107" s="1568"/>
      <c r="O107" s="1568"/>
      <c r="P107" s="1568"/>
      <c r="Q107" s="1568"/>
      <c r="R107" s="1568"/>
      <c r="S107" s="412"/>
      <c r="T107" s="408"/>
      <c r="X107" s="114"/>
      <c r="AA107" s="398"/>
    </row>
    <row r="108" spans="1:27" s="107" customFormat="1" hidden="1" outlineLevel="1">
      <c r="B108" s="110"/>
      <c r="C108" s="1567" t="s">
        <v>613</v>
      </c>
      <c r="D108" s="1567"/>
      <c r="E108" s="1567"/>
      <c r="F108" s="1567"/>
      <c r="G108" s="1567"/>
      <c r="H108" s="1567"/>
      <c r="I108" s="1567"/>
      <c r="J108" s="1567"/>
      <c r="K108" s="1567"/>
      <c r="L108" s="1567"/>
      <c r="M108" s="1567"/>
      <c r="N108" s="1567"/>
      <c r="O108" s="1567"/>
      <c r="P108" s="1567"/>
      <c r="Q108" s="1567"/>
      <c r="R108" s="1567"/>
      <c r="S108" s="547"/>
      <c r="T108" s="395"/>
      <c r="X108" s="114"/>
      <c r="AA108" s="398"/>
    </row>
    <row r="109" spans="1:27" s="106" customFormat="1" hidden="1" outlineLevel="1">
      <c r="A109" s="114"/>
      <c r="B109" s="538"/>
      <c r="C109" s="1562" t="s">
        <v>913</v>
      </c>
      <c r="D109" s="1563"/>
      <c r="E109" s="1563"/>
      <c r="F109" s="1563"/>
      <c r="G109" s="1563"/>
      <c r="H109" s="1563"/>
      <c r="I109" s="1563"/>
      <c r="J109" s="1563"/>
      <c r="K109" s="1563"/>
      <c r="L109" s="1563"/>
      <c r="M109" s="1563"/>
      <c r="N109" s="1563"/>
      <c r="O109" s="1563"/>
      <c r="P109" s="539"/>
      <c r="Q109" s="541"/>
      <c r="R109" s="546"/>
      <c r="S109" s="548"/>
      <c r="T109" s="398"/>
      <c r="U109" s="107"/>
      <c r="V109" s="107"/>
      <c r="W109" s="107"/>
      <c r="X109" s="114"/>
      <c r="Y109" s="107"/>
      <c r="Z109" s="107"/>
    </row>
    <row r="110" spans="1:27" s="106" customFormat="1" ht="153" hidden="1" outlineLevel="1">
      <c r="A110" s="114"/>
      <c r="B110" s="115" t="s">
        <v>384</v>
      </c>
      <c r="C110" s="552" t="s">
        <v>52</v>
      </c>
      <c r="D110" s="552" t="s">
        <v>280</v>
      </c>
      <c r="E110" s="552" t="s">
        <v>59</v>
      </c>
      <c r="F110" s="552" t="s">
        <v>58</v>
      </c>
      <c r="G110" s="552" t="s">
        <v>57</v>
      </c>
      <c r="H110" s="552" t="s">
        <v>81</v>
      </c>
      <c r="I110" s="552" t="s">
        <v>589</v>
      </c>
      <c r="J110" s="552" t="s">
        <v>590</v>
      </c>
      <c r="K110" s="552" t="s">
        <v>591</v>
      </c>
      <c r="L110" s="552" t="s">
        <v>592</v>
      </c>
      <c r="M110" s="552" t="s">
        <v>593</v>
      </c>
      <c r="N110" s="552" t="s">
        <v>594</v>
      </c>
      <c r="O110" s="542" t="s">
        <v>586</v>
      </c>
      <c r="P110" s="542" t="s">
        <v>595</v>
      </c>
      <c r="Q110" s="542" t="s">
        <v>596</v>
      </c>
      <c r="R110" s="542" t="s">
        <v>597</v>
      </c>
      <c r="S110" s="542" t="s">
        <v>281</v>
      </c>
      <c r="T110" s="115" t="s">
        <v>972</v>
      </c>
      <c r="U110" s="115" t="s">
        <v>556</v>
      </c>
      <c r="V110" s="115" t="s">
        <v>707</v>
      </c>
      <c r="W110" s="115" t="s">
        <v>51</v>
      </c>
      <c r="X110" s="115" t="s">
        <v>976</v>
      </c>
      <c r="Y110" s="115" t="s">
        <v>53</v>
      </c>
    </row>
    <row r="111" spans="1:27" s="106" customFormat="1" hidden="1" outlineLevel="1">
      <c r="A111" s="114"/>
      <c r="B111" s="516"/>
      <c r="C111" s="532"/>
      <c r="D111" s="532"/>
      <c r="E111" s="532"/>
      <c r="F111" s="532"/>
      <c r="G111" s="532"/>
      <c r="H111" s="533"/>
      <c r="I111" s="534"/>
      <c r="J111" s="533"/>
      <c r="K111" s="534"/>
      <c r="L111" s="534"/>
      <c r="M111" s="534"/>
      <c r="N111" s="534"/>
      <c r="O111" s="545"/>
      <c r="P111" s="545"/>
      <c r="Q111" s="545"/>
      <c r="R111" s="545"/>
      <c r="S111" s="545"/>
      <c r="T111" s="517"/>
      <c r="U111" s="517"/>
      <c r="V111" s="388"/>
      <c r="W111" s="388"/>
      <c r="X111" s="388"/>
      <c r="Y111" s="388"/>
    </row>
    <row r="112" spans="1:27" s="107" customFormat="1" hidden="1" outlineLevel="1">
      <c r="B112" s="407"/>
      <c r="C112" s="108"/>
      <c r="D112" s="108"/>
      <c r="E112" s="108"/>
      <c r="F112" s="108"/>
      <c r="G112" s="108"/>
      <c r="H112" s="108"/>
      <c r="I112" s="108"/>
      <c r="J112" s="108"/>
      <c r="K112" s="108"/>
      <c r="L112" s="108"/>
      <c r="M112" s="108"/>
      <c r="N112" s="108"/>
      <c r="O112" s="408"/>
      <c r="P112" s="408"/>
      <c r="Q112" s="408"/>
      <c r="R112" s="402"/>
      <c r="S112" s="408"/>
      <c r="T112" s="395"/>
      <c r="X112" s="114"/>
      <c r="AA112" s="398"/>
    </row>
    <row r="113" spans="1:27" s="107" customFormat="1" hidden="1" outlineLevel="1">
      <c r="B113" s="110"/>
      <c r="C113" s="1567" t="s">
        <v>990</v>
      </c>
      <c r="D113" s="1567"/>
      <c r="E113" s="1567"/>
      <c r="F113" s="1567"/>
      <c r="G113" s="1567"/>
      <c r="H113" s="1567"/>
      <c r="I113" s="1567"/>
      <c r="J113" s="1567"/>
      <c r="K113" s="1567"/>
      <c r="L113" s="1567"/>
      <c r="M113" s="1567"/>
      <c r="N113" s="1567"/>
      <c r="O113" s="1567"/>
      <c r="P113" s="1567"/>
      <c r="Q113" s="1567"/>
      <c r="R113" s="1567"/>
      <c r="S113" s="117"/>
      <c r="T113" s="117"/>
      <c r="U113" s="117"/>
      <c r="V113" s="117"/>
      <c r="W113" s="117"/>
      <c r="X113" s="114"/>
      <c r="AA113" s="398"/>
    </row>
    <row r="114" spans="1:27" s="106" customFormat="1" hidden="1" outlineLevel="1">
      <c r="A114" s="114"/>
      <c r="B114" s="538"/>
      <c r="C114" s="1562" t="s">
        <v>914</v>
      </c>
      <c r="D114" s="1563"/>
      <c r="E114" s="1563"/>
      <c r="F114" s="1563"/>
      <c r="G114" s="1563"/>
      <c r="H114" s="1563"/>
      <c r="I114" s="1563"/>
      <c r="J114" s="1563"/>
      <c r="K114" s="1563"/>
      <c r="L114" s="1563"/>
      <c r="M114" s="1563"/>
      <c r="N114" s="1563"/>
      <c r="O114" s="1563"/>
      <c r="P114" s="539"/>
      <c r="Q114" s="541"/>
      <c r="R114" s="546"/>
      <c r="S114" s="548"/>
      <c r="T114" s="398"/>
      <c r="U114" s="107"/>
      <c r="V114" s="107"/>
      <c r="W114" s="107"/>
      <c r="X114" s="114"/>
      <c r="Y114" s="107"/>
      <c r="Z114" s="107"/>
    </row>
    <row r="115" spans="1:27" s="106" customFormat="1" ht="102" hidden="1" outlineLevel="1">
      <c r="A115" s="114"/>
      <c r="B115" s="115" t="s">
        <v>382</v>
      </c>
      <c r="C115" s="552" t="s">
        <v>52</v>
      </c>
      <c r="D115" s="552" t="s">
        <v>280</v>
      </c>
      <c r="E115" s="552" t="s">
        <v>59</v>
      </c>
      <c r="F115" s="552" t="s">
        <v>58</v>
      </c>
      <c r="G115" s="552" t="s">
        <v>57</v>
      </c>
      <c r="H115" s="552" t="s">
        <v>81</v>
      </c>
      <c r="I115" s="552" t="s">
        <v>589</v>
      </c>
      <c r="J115" s="552" t="s">
        <v>590</v>
      </c>
      <c r="K115" s="552" t="s">
        <v>591</v>
      </c>
      <c r="L115" s="552" t="s">
        <v>592</v>
      </c>
      <c r="M115" s="552" t="s">
        <v>593</v>
      </c>
      <c r="N115" s="552" t="s">
        <v>594</v>
      </c>
      <c r="O115" s="552" t="s">
        <v>586</v>
      </c>
      <c r="P115" s="552" t="s">
        <v>595</v>
      </c>
      <c r="Q115" s="552" t="s">
        <v>596</v>
      </c>
      <c r="R115" s="552" t="s">
        <v>597</v>
      </c>
      <c r="S115" s="552" t="s">
        <v>281</v>
      </c>
      <c r="T115" s="115" t="s">
        <v>556</v>
      </c>
      <c r="U115" s="115" t="s">
        <v>707</v>
      </c>
      <c r="V115" s="115" t="s">
        <v>51</v>
      </c>
      <c r="W115" s="115" t="s">
        <v>976</v>
      </c>
      <c r="X115" s="115" t="s">
        <v>53</v>
      </c>
      <c r="Z115" s="107"/>
    </row>
    <row r="116" spans="1:27" hidden="1" outlineLevel="1">
      <c r="A116" s="114"/>
      <c r="B116" s="516"/>
      <c r="C116" s="550"/>
      <c r="D116" s="532"/>
      <c r="E116" s="532"/>
      <c r="F116" s="532"/>
      <c r="G116" s="532"/>
      <c r="H116" s="533"/>
      <c r="I116" s="534"/>
      <c r="J116" s="535"/>
      <c r="K116" s="535"/>
      <c r="L116" s="534"/>
      <c r="M116" s="534"/>
      <c r="N116" s="534"/>
      <c r="O116" s="533"/>
      <c r="P116" s="534"/>
      <c r="Q116" s="534"/>
      <c r="R116" s="534"/>
      <c r="S116" s="534"/>
      <c r="T116" s="517"/>
      <c r="U116" s="388"/>
      <c r="V116" s="388"/>
      <c r="W116" s="388"/>
      <c r="X116" s="388"/>
      <c r="Y116" s="104"/>
    </row>
    <row r="117" spans="1:27" hidden="1" outlineLevel="1">
      <c r="A117" s="114"/>
      <c r="B117" s="516"/>
      <c r="C117" s="532"/>
      <c r="D117" s="532"/>
      <c r="E117" s="532"/>
      <c r="F117" s="532"/>
      <c r="G117" s="532"/>
      <c r="H117" s="533"/>
      <c r="I117" s="534"/>
      <c r="J117" s="535"/>
      <c r="K117" s="535"/>
      <c r="L117" s="534"/>
      <c r="M117" s="534"/>
      <c r="N117" s="534"/>
      <c r="O117" s="533"/>
      <c r="P117" s="534"/>
      <c r="Q117" s="534"/>
      <c r="R117" s="534"/>
      <c r="S117" s="533"/>
      <c r="T117" s="517"/>
      <c r="U117" s="388"/>
      <c r="V117" s="388"/>
      <c r="W117" s="388"/>
      <c r="X117" s="388"/>
      <c r="Y117" s="104"/>
    </row>
    <row r="118" spans="1:27" hidden="1" outlineLevel="1">
      <c r="A118" s="114"/>
      <c r="B118" s="516"/>
      <c r="C118" s="532"/>
      <c r="D118" s="532"/>
      <c r="E118" s="532"/>
      <c r="F118" s="532"/>
      <c r="G118" s="532"/>
      <c r="H118" s="533"/>
      <c r="I118" s="534"/>
      <c r="J118" s="535"/>
      <c r="K118" s="535"/>
      <c r="L118" s="534"/>
      <c r="M118" s="534"/>
      <c r="N118" s="534"/>
      <c r="O118" s="533"/>
      <c r="P118" s="534"/>
      <c r="Q118" s="534"/>
      <c r="R118" s="534"/>
      <c r="S118" s="533"/>
      <c r="T118" s="403"/>
      <c r="U118" s="176"/>
      <c r="V118" s="176"/>
      <c r="W118" s="176"/>
      <c r="X118" s="176"/>
      <c r="Y118" s="104"/>
    </row>
    <row r="119" spans="1:27" hidden="1" outlineLevel="1">
      <c r="A119" s="114"/>
      <c r="B119" s="516"/>
      <c r="C119" s="532"/>
      <c r="D119" s="532"/>
      <c r="E119" s="532"/>
      <c r="F119" s="532"/>
      <c r="G119" s="532"/>
      <c r="H119" s="533"/>
      <c r="I119" s="534"/>
      <c r="J119" s="535"/>
      <c r="K119" s="535"/>
      <c r="L119" s="534"/>
      <c r="M119" s="534"/>
      <c r="N119" s="534"/>
      <c r="O119" s="533"/>
      <c r="P119" s="534"/>
      <c r="Q119" s="534"/>
      <c r="R119" s="534"/>
      <c r="S119" s="534"/>
      <c r="T119" s="403"/>
      <c r="U119" s="176"/>
      <c r="V119" s="176"/>
      <c r="W119" s="176"/>
      <c r="X119" s="176"/>
      <c r="Y119" s="104"/>
    </row>
    <row r="120" spans="1:27" hidden="1" outlineLevel="1">
      <c r="A120" s="114"/>
      <c r="B120" s="516"/>
      <c r="C120" s="532"/>
      <c r="D120" s="532"/>
      <c r="E120" s="532"/>
      <c r="F120" s="532"/>
      <c r="G120" s="532"/>
      <c r="H120" s="533"/>
      <c r="I120" s="534"/>
      <c r="J120" s="535"/>
      <c r="K120" s="535"/>
      <c r="L120" s="534"/>
      <c r="M120" s="534"/>
      <c r="N120" s="534"/>
      <c r="O120" s="533"/>
      <c r="P120" s="534"/>
      <c r="Q120" s="534"/>
      <c r="R120" s="534"/>
      <c r="S120" s="534"/>
      <c r="T120" s="403"/>
      <c r="U120" s="176"/>
      <c r="V120" s="176"/>
      <c r="W120" s="176"/>
      <c r="X120" s="176"/>
      <c r="Y120" s="104"/>
    </row>
    <row r="121" spans="1:27" hidden="1" outlineLevel="1">
      <c r="A121" s="114"/>
      <c r="B121" s="516"/>
      <c r="C121" s="532"/>
      <c r="D121" s="532"/>
      <c r="E121" s="532"/>
      <c r="F121" s="532"/>
      <c r="G121" s="532"/>
      <c r="H121" s="533"/>
      <c r="I121" s="534"/>
      <c r="J121" s="535"/>
      <c r="K121" s="551"/>
      <c r="L121" s="534"/>
      <c r="M121" s="534"/>
      <c r="N121" s="534"/>
      <c r="O121" s="533"/>
      <c r="P121" s="534"/>
      <c r="Q121" s="534"/>
      <c r="R121" s="534"/>
      <c r="S121" s="534"/>
      <c r="T121" s="403"/>
      <c r="U121" s="176"/>
      <c r="V121" s="176"/>
      <c r="W121" s="176"/>
      <c r="X121" s="176"/>
      <c r="Y121" s="104"/>
    </row>
    <row r="122" spans="1:27" hidden="1" outlineLevel="1">
      <c r="A122" s="114"/>
      <c r="B122" s="516"/>
      <c r="C122" s="532"/>
      <c r="D122" s="532"/>
      <c r="E122" s="532"/>
      <c r="F122" s="532"/>
      <c r="G122" s="532"/>
      <c r="H122" s="533"/>
      <c r="I122" s="534"/>
      <c r="J122" s="535"/>
      <c r="K122" s="535"/>
      <c r="L122" s="534"/>
      <c r="M122" s="534"/>
      <c r="N122" s="534"/>
      <c r="O122" s="533"/>
      <c r="P122" s="534"/>
      <c r="Q122" s="534"/>
      <c r="R122" s="534"/>
      <c r="S122" s="534"/>
      <c r="T122" s="403"/>
      <c r="U122" s="176"/>
      <c r="V122" s="176"/>
      <c r="W122" s="176"/>
      <c r="X122" s="176"/>
      <c r="Y122" s="104"/>
    </row>
    <row r="123" spans="1:27" hidden="1" outlineLevel="1">
      <c r="A123" s="114"/>
      <c r="B123" s="516"/>
      <c r="C123" s="532"/>
      <c r="D123" s="532"/>
      <c r="E123" s="532"/>
      <c r="F123" s="532"/>
      <c r="G123" s="532"/>
      <c r="H123" s="533"/>
      <c r="I123" s="534"/>
      <c r="J123" s="535"/>
      <c r="K123" s="535"/>
      <c r="L123" s="534"/>
      <c r="M123" s="534"/>
      <c r="N123" s="534"/>
      <c r="O123" s="533"/>
      <c r="P123" s="534"/>
      <c r="Q123" s="534"/>
      <c r="R123" s="534"/>
      <c r="S123" s="534"/>
      <c r="T123" s="403"/>
      <c r="U123" s="176"/>
      <c r="V123" s="176"/>
      <c r="W123" s="176"/>
      <c r="X123" s="176"/>
      <c r="Y123" s="104"/>
    </row>
    <row r="124" spans="1:27" hidden="1" outlineLevel="1">
      <c r="A124" s="114"/>
      <c r="B124" s="516"/>
      <c r="C124" s="532"/>
      <c r="D124" s="532"/>
      <c r="E124" s="532"/>
      <c r="F124" s="532"/>
      <c r="G124" s="532"/>
      <c r="H124" s="533"/>
      <c r="I124" s="534"/>
      <c r="J124" s="535"/>
      <c r="K124" s="535"/>
      <c r="L124" s="534"/>
      <c r="M124" s="534"/>
      <c r="N124" s="534"/>
      <c r="O124" s="533"/>
      <c r="P124" s="534"/>
      <c r="Q124" s="534"/>
      <c r="R124" s="534"/>
      <c r="S124" s="534"/>
      <c r="T124" s="403"/>
      <c r="U124" s="176"/>
      <c r="V124" s="176"/>
      <c r="W124" s="176"/>
      <c r="X124" s="176"/>
      <c r="Y124" s="104"/>
    </row>
    <row r="125" spans="1:27" hidden="1" outlineLevel="1">
      <c r="A125" s="114"/>
      <c r="B125" s="516"/>
      <c r="C125" s="532"/>
      <c r="D125" s="532"/>
      <c r="E125" s="532"/>
      <c r="F125" s="532"/>
      <c r="G125" s="532"/>
      <c r="H125" s="533"/>
      <c r="I125" s="534"/>
      <c r="J125" s="535"/>
      <c r="K125" s="535"/>
      <c r="L125" s="534"/>
      <c r="M125" s="534"/>
      <c r="N125" s="534"/>
      <c r="O125" s="533"/>
      <c r="P125" s="534"/>
      <c r="Q125" s="534"/>
      <c r="R125" s="534"/>
      <c r="S125" s="534"/>
      <c r="T125" s="403"/>
      <c r="U125" s="176"/>
      <c r="V125" s="176"/>
      <c r="W125" s="176"/>
      <c r="X125" s="176"/>
      <c r="Y125" s="104"/>
    </row>
    <row r="126" spans="1:27" hidden="1" outlineLevel="1">
      <c r="A126" s="114"/>
      <c r="B126" s="516"/>
      <c r="C126" s="532"/>
      <c r="D126" s="532"/>
      <c r="E126" s="532"/>
      <c r="F126" s="532"/>
      <c r="G126" s="532"/>
      <c r="H126" s="533"/>
      <c r="I126" s="534"/>
      <c r="J126" s="535"/>
      <c r="K126" s="535"/>
      <c r="L126" s="534"/>
      <c r="M126" s="534"/>
      <c r="N126" s="534"/>
      <c r="O126" s="533"/>
      <c r="P126" s="534"/>
      <c r="Q126" s="534"/>
      <c r="R126" s="534"/>
      <c r="S126" s="534"/>
      <c r="T126" s="403"/>
      <c r="U126" s="176"/>
      <c r="V126" s="176"/>
      <c r="W126" s="176"/>
      <c r="X126" s="176"/>
      <c r="Y126" s="104"/>
    </row>
    <row r="127" spans="1:27" hidden="1" outlineLevel="1">
      <c r="A127" s="114"/>
      <c r="B127" s="516"/>
      <c r="C127" s="532"/>
      <c r="D127" s="532"/>
      <c r="E127" s="532"/>
      <c r="F127" s="532"/>
      <c r="G127" s="532"/>
      <c r="H127" s="533"/>
      <c r="I127" s="534"/>
      <c r="J127" s="535"/>
      <c r="K127" s="535"/>
      <c r="L127" s="534"/>
      <c r="M127" s="534"/>
      <c r="N127" s="534"/>
      <c r="O127" s="533"/>
      <c r="P127" s="534"/>
      <c r="Q127" s="534"/>
      <c r="R127" s="534"/>
      <c r="S127" s="534"/>
      <c r="T127" s="403"/>
      <c r="U127" s="176"/>
      <c r="V127" s="176"/>
      <c r="W127" s="176"/>
      <c r="X127" s="176"/>
      <c r="Y127" s="104"/>
    </row>
    <row r="128" spans="1:27" hidden="1" outlineLevel="1">
      <c r="A128" s="114"/>
      <c r="B128" s="516"/>
      <c r="C128" s="532"/>
      <c r="D128" s="532"/>
      <c r="E128" s="532"/>
      <c r="F128" s="532"/>
      <c r="G128" s="532"/>
      <c r="H128" s="533"/>
      <c r="I128" s="534"/>
      <c r="J128" s="535"/>
      <c r="K128" s="535"/>
      <c r="L128" s="534"/>
      <c r="M128" s="534"/>
      <c r="N128" s="534"/>
      <c r="O128" s="533"/>
      <c r="P128" s="534"/>
      <c r="Q128" s="534"/>
      <c r="R128" s="534"/>
      <c r="S128" s="534"/>
      <c r="T128" s="403"/>
      <c r="U128" s="176"/>
      <c r="V128" s="176"/>
      <c r="W128" s="176"/>
      <c r="X128" s="176"/>
      <c r="Y128" s="104"/>
    </row>
    <row r="129" spans="1:27" hidden="1" outlineLevel="1">
      <c r="A129" s="114"/>
      <c r="B129" s="516"/>
      <c r="C129" s="532"/>
      <c r="D129" s="532"/>
      <c r="E129" s="532"/>
      <c r="F129" s="532"/>
      <c r="G129" s="532"/>
      <c r="H129" s="533"/>
      <c r="I129" s="534"/>
      <c r="J129" s="535"/>
      <c r="K129" s="535"/>
      <c r="L129" s="534"/>
      <c r="M129" s="534"/>
      <c r="N129" s="534"/>
      <c r="O129" s="533"/>
      <c r="P129" s="534"/>
      <c r="Q129" s="534"/>
      <c r="R129" s="534"/>
      <c r="S129" s="534"/>
      <c r="T129" s="403"/>
      <c r="U129" s="176"/>
      <c r="V129" s="176"/>
      <c r="W129" s="176"/>
      <c r="X129" s="176"/>
      <c r="Y129" s="104"/>
    </row>
    <row r="130" spans="1:27" hidden="1" outlineLevel="1">
      <c r="A130" s="114"/>
      <c r="B130" s="516"/>
      <c r="C130" s="532"/>
      <c r="D130" s="532"/>
      <c r="E130" s="532"/>
      <c r="F130" s="532"/>
      <c r="G130" s="532"/>
      <c r="H130" s="533"/>
      <c r="I130" s="534"/>
      <c r="J130" s="535"/>
      <c r="K130" s="535"/>
      <c r="L130" s="534"/>
      <c r="M130" s="534"/>
      <c r="N130" s="534"/>
      <c r="O130" s="533"/>
      <c r="P130" s="534"/>
      <c r="Q130" s="534"/>
      <c r="R130" s="534"/>
      <c r="S130" s="534"/>
      <c r="T130" s="403"/>
      <c r="U130" s="176"/>
      <c r="V130" s="176"/>
      <c r="W130" s="176"/>
      <c r="X130" s="176"/>
      <c r="Y130" s="104"/>
    </row>
    <row r="131" spans="1:27" s="106" customFormat="1" hidden="1" outlineLevel="1">
      <c r="A131" s="114"/>
      <c r="B131" s="516"/>
      <c r="C131" s="532"/>
      <c r="D131" s="532"/>
      <c r="E131" s="532"/>
      <c r="F131" s="532"/>
      <c r="G131" s="532"/>
      <c r="H131" s="533"/>
      <c r="I131" s="534"/>
      <c r="J131" s="535"/>
      <c r="K131" s="535"/>
      <c r="L131" s="534"/>
      <c r="M131" s="534"/>
      <c r="N131" s="534"/>
      <c r="O131" s="533"/>
      <c r="P131" s="534"/>
      <c r="Q131" s="534"/>
      <c r="R131" s="534"/>
      <c r="S131" s="534"/>
      <c r="T131" s="403"/>
      <c r="U131" s="176"/>
      <c r="V131" s="176"/>
      <c r="W131" s="176"/>
      <c r="X131" s="176"/>
      <c r="Z131" s="107"/>
    </row>
    <row r="132" spans="1:27" s="107" customFormat="1" hidden="1" outlineLevel="1">
      <c r="B132" s="414"/>
      <c r="C132" s="1570"/>
      <c r="D132" s="1570"/>
      <c r="E132" s="1570"/>
      <c r="F132" s="1570"/>
      <c r="G132" s="1570"/>
      <c r="H132" s="1570"/>
      <c r="I132" s="1570"/>
      <c r="J132" s="1570"/>
      <c r="K132" s="1578"/>
      <c r="L132" s="1578"/>
      <c r="M132" s="1578"/>
      <c r="N132" s="1578"/>
      <c r="O132" s="1578"/>
      <c r="P132" s="1578"/>
      <c r="Q132" s="1570"/>
      <c r="R132" s="1570"/>
      <c r="S132" s="108"/>
      <c r="T132" s="108"/>
      <c r="U132" s="108"/>
      <c r="V132" s="108"/>
      <c r="W132" s="402"/>
      <c r="AA132" s="398"/>
    </row>
    <row r="133" spans="1:27" s="106" customFormat="1" hidden="1" outlineLevel="1">
      <c r="A133" s="114"/>
      <c r="B133" s="538"/>
      <c r="C133" s="1562" t="s">
        <v>920</v>
      </c>
      <c r="D133" s="1563"/>
      <c r="E133" s="1563"/>
      <c r="F133" s="1563"/>
      <c r="G133" s="1563"/>
      <c r="H133" s="1563"/>
      <c r="I133" s="1563"/>
      <c r="J133" s="1563"/>
      <c r="K133" s="1563"/>
      <c r="L133" s="1576"/>
      <c r="M133" s="1576"/>
      <c r="N133" s="1576"/>
      <c r="O133" s="1576"/>
      <c r="P133" s="637"/>
      <c r="Q133" s="638"/>
      <c r="R133" s="639"/>
      <c r="S133" s="548"/>
      <c r="T133" s="398"/>
      <c r="U133" s="107"/>
      <c r="V133" s="107"/>
      <c r="W133" s="107"/>
      <c r="X133" s="114"/>
      <c r="Y133" s="107"/>
      <c r="Z133" s="107"/>
    </row>
    <row r="134" spans="1:27" s="106" customFormat="1" ht="38" hidden="1" outlineLevel="1">
      <c r="A134" s="114"/>
      <c r="B134" s="115" t="s">
        <v>382</v>
      </c>
      <c r="C134" s="529" t="s">
        <v>866</v>
      </c>
      <c r="D134" s="529" t="s">
        <v>82</v>
      </c>
      <c r="E134" s="531" t="s">
        <v>589</v>
      </c>
      <c r="F134" s="531" t="s">
        <v>598</v>
      </c>
      <c r="G134" s="115" t="s">
        <v>556</v>
      </c>
      <c r="H134" s="115" t="s">
        <v>707</v>
      </c>
      <c r="I134" s="115" t="s">
        <v>51</v>
      </c>
      <c r="J134" s="115" t="s">
        <v>976</v>
      </c>
      <c r="K134" s="115" t="s">
        <v>53</v>
      </c>
      <c r="L134" s="640"/>
      <c r="M134" s="641"/>
      <c r="N134" s="642"/>
      <c r="O134" s="642"/>
      <c r="P134" s="642"/>
      <c r="Q134" s="642"/>
      <c r="R134" s="643"/>
      <c r="S134" s="107"/>
      <c r="T134" s="107"/>
      <c r="U134" s="107"/>
      <c r="V134" s="107"/>
      <c r="W134" s="107"/>
      <c r="X134" s="114"/>
      <c r="Y134" s="107"/>
      <c r="Z134" s="107"/>
    </row>
    <row r="135" spans="1:27" hidden="1" outlineLevel="1">
      <c r="A135" s="114"/>
      <c r="B135" s="516"/>
      <c r="C135" s="1577"/>
      <c r="D135" s="555"/>
      <c r="E135" s="1569"/>
      <c r="F135" s="534"/>
      <c r="G135" s="517"/>
      <c r="H135" s="388"/>
      <c r="I135" s="388"/>
      <c r="J135" s="388"/>
      <c r="K135" s="388"/>
      <c r="L135" s="106"/>
      <c r="M135" s="614"/>
      <c r="N135" s="613"/>
      <c r="O135" s="613"/>
      <c r="P135" s="613"/>
      <c r="Q135" s="613"/>
      <c r="R135" s="108"/>
      <c r="S135" s="107"/>
      <c r="T135" s="107"/>
      <c r="U135" s="107"/>
      <c r="V135" s="107"/>
      <c r="W135" s="107"/>
      <c r="X135" s="114"/>
    </row>
    <row r="136" spans="1:27" hidden="1" outlineLevel="1">
      <c r="A136" s="114"/>
      <c r="B136" s="516"/>
      <c r="C136" s="1577"/>
      <c r="D136" s="555"/>
      <c r="E136" s="1569"/>
      <c r="F136" s="534"/>
      <c r="G136" s="517"/>
      <c r="H136" s="388"/>
      <c r="I136" s="388"/>
      <c r="J136" s="388"/>
      <c r="K136" s="388"/>
      <c r="M136" s="397"/>
      <c r="N136" s="113"/>
      <c r="O136" s="113"/>
      <c r="P136" s="113"/>
      <c r="Q136" s="113"/>
      <c r="R136" s="107"/>
      <c r="S136" s="107"/>
      <c r="T136" s="107"/>
      <c r="U136" s="107"/>
      <c r="V136" s="107"/>
      <c r="W136" s="107"/>
      <c r="X136" s="114"/>
    </row>
    <row r="137" spans="1:27" hidden="1" outlineLevel="1">
      <c r="A137" s="114"/>
      <c r="B137" s="516"/>
      <c r="C137" s="1577"/>
      <c r="D137" s="556"/>
      <c r="E137" s="1569"/>
      <c r="F137" s="534"/>
      <c r="G137" s="403"/>
      <c r="H137" s="176"/>
      <c r="I137" s="176"/>
      <c r="J137" s="176"/>
      <c r="K137" s="176"/>
      <c r="M137" s="397"/>
      <c r="N137" s="113"/>
      <c r="O137" s="113"/>
      <c r="P137" s="113"/>
      <c r="Q137" s="113"/>
      <c r="R137" s="107"/>
      <c r="S137" s="107"/>
      <c r="T137" s="107"/>
      <c r="U137" s="107"/>
      <c r="V137" s="107"/>
      <c r="W137" s="107"/>
      <c r="X137" s="114"/>
    </row>
    <row r="138" spans="1:27" hidden="1" outlineLevel="1">
      <c r="A138" s="114"/>
      <c r="B138" s="516"/>
      <c r="C138" s="1577"/>
      <c r="D138" s="556"/>
      <c r="E138" s="1569"/>
      <c r="F138" s="534"/>
      <c r="G138" s="403"/>
      <c r="H138" s="176"/>
      <c r="I138" s="176"/>
      <c r="J138" s="176"/>
      <c r="K138" s="176"/>
      <c r="M138" s="397"/>
      <c r="N138" s="113"/>
      <c r="O138" s="113"/>
      <c r="P138" s="113"/>
      <c r="Q138" s="113"/>
      <c r="R138" s="107"/>
      <c r="S138" s="107"/>
      <c r="T138" s="107"/>
      <c r="U138" s="107"/>
      <c r="V138" s="107"/>
      <c r="W138" s="107"/>
      <c r="X138" s="114"/>
    </row>
    <row r="139" spans="1:27" s="106" customFormat="1" hidden="1" outlineLevel="1">
      <c r="A139" s="114"/>
      <c r="B139" s="516"/>
      <c r="C139" s="1577"/>
      <c r="D139" s="556"/>
      <c r="E139" s="1569"/>
      <c r="F139" s="534"/>
      <c r="G139" s="403"/>
      <c r="H139" s="176"/>
      <c r="I139" s="176"/>
      <c r="J139" s="176"/>
      <c r="K139" s="176"/>
      <c r="M139" s="397"/>
      <c r="N139" s="113"/>
      <c r="O139" s="113"/>
      <c r="P139" s="113"/>
      <c r="Q139" s="113"/>
      <c r="R139" s="107"/>
      <c r="S139" s="107"/>
      <c r="T139" s="107"/>
      <c r="U139" s="107"/>
      <c r="V139" s="107"/>
      <c r="W139" s="107"/>
      <c r="X139" s="114"/>
      <c r="Y139" s="107"/>
      <c r="Z139" s="107"/>
    </row>
    <row r="140" spans="1:27" s="106" customFormat="1" hidden="1" outlineLevel="1">
      <c r="A140" s="402"/>
      <c r="B140" s="558"/>
      <c r="C140" s="617"/>
      <c r="D140" s="618"/>
      <c r="E140" s="619"/>
      <c r="F140" s="619"/>
      <c r="G140" s="644"/>
      <c r="H140" s="644"/>
      <c r="I140" s="644"/>
      <c r="J140" s="644"/>
      <c r="K140" s="644"/>
      <c r="M140" s="645"/>
      <c r="N140" s="646"/>
      <c r="O140" s="646"/>
      <c r="P140" s="622"/>
      <c r="Q140" s="622"/>
      <c r="Y140" s="108"/>
      <c r="Z140" s="108"/>
    </row>
    <row r="141" spans="1:27" s="624" customFormat="1" hidden="1" outlineLevel="1">
      <c r="B141" s="628"/>
      <c r="C141" s="630"/>
      <c r="D141" s="631"/>
      <c r="E141" s="632"/>
      <c r="F141" s="632"/>
      <c r="G141" s="628"/>
      <c r="H141" s="628"/>
      <c r="I141" s="628"/>
      <c r="J141" s="628"/>
      <c r="K141" s="625"/>
      <c r="L141" s="626"/>
      <c r="M141" s="627"/>
      <c r="N141" s="626"/>
      <c r="O141" s="626"/>
      <c r="P141" s="626"/>
      <c r="Q141" s="626"/>
    </row>
    <row r="142" spans="1:27" s="106" customFormat="1" hidden="1" outlineLevel="1">
      <c r="A142" s="108"/>
      <c r="C142" s="1564" t="s">
        <v>993</v>
      </c>
      <c r="D142" s="1564"/>
      <c r="E142" s="1564"/>
      <c r="F142" s="1564"/>
      <c r="G142" s="1564"/>
      <c r="H142" s="1564"/>
      <c r="I142" s="1564"/>
      <c r="J142" s="1564"/>
      <c r="K142" s="1564"/>
      <c r="L142" s="1564"/>
      <c r="M142" s="1564"/>
      <c r="N142" s="1564"/>
      <c r="O142" s="1564"/>
      <c r="Y142" s="108"/>
      <c r="Z142" s="108"/>
    </row>
    <row r="143" spans="1:27" s="106" customFormat="1" ht="102" hidden="1" outlineLevel="1">
      <c r="A143" s="114"/>
      <c r="B143" s="115" t="s">
        <v>382</v>
      </c>
      <c r="C143" s="673" t="s">
        <v>992</v>
      </c>
      <c r="D143" s="673" t="s">
        <v>280</v>
      </c>
      <c r="E143" s="673" t="s">
        <v>59</v>
      </c>
      <c r="F143" s="673" t="s">
        <v>58</v>
      </c>
      <c r="G143" s="673" t="s">
        <v>57</v>
      </c>
      <c r="H143" s="673" t="s">
        <v>81</v>
      </c>
      <c r="I143" s="673" t="s">
        <v>589</v>
      </c>
      <c r="J143" s="673" t="s">
        <v>590</v>
      </c>
      <c r="K143" s="673" t="s">
        <v>591</v>
      </c>
      <c r="L143" s="673" t="s">
        <v>592</v>
      </c>
      <c r="M143" s="673" t="s">
        <v>593</v>
      </c>
      <c r="N143" s="673" t="s">
        <v>594</v>
      </c>
      <c r="O143" s="673" t="s">
        <v>586</v>
      </c>
      <c r="P143" s="673" t="s">
        <v>595</v>
      </c>
      <c r="Q143" s="673" t="s">
        <v>596</v>
      </c>
      <c r="R143" s="673" t="s">
        <v>597</v>
      </c>
      <c r="S143" s="673" t="s">
        <v>281</v>
      </c>
      <c r="T143" s="115" t="s">
        <v>556</v>
      </c>
      <c r="U143" s="115" t="s">
        <v>707</v>
      </c>
      <c r="V143" s="115" t="s">
        <v>51</v>
      </c>
      <c r="W143" s="115" t="s">
        <v>976</v>
      </c>
      <c r="X143" s="115" t="s">
        <v>53</v>
      </c>
      <c r="Z143" s="107"/>
    </row>
    <row r="144" spans="1:27" s="106" customFormat="1" hidden="1" outlineLevel="1">
      <c r="A144" s="114"/>
      <c r="B144" s="516"/>
      <c r="C144" s="610"/>
      <c r="D144" s="615"/>
      <c r="E144" s="616"/>
      <c r="F144" s="616"/>
      <c r="G144" s="615"/>
      <c r="H144" s="611"/>
      <c r="I144" s="551"/>
      <c r="J144" s="612"/>
      <c r="K144" s="621"/>
      <c r="L144" s="551"/>
      <c r="M144" s="534"/>
      <c r="N144" s="533"/>
      <c r="O144" s="534"/>
      <c r="P144" s="534"/>
      <c r="Q144" s="534"/>
      <c r="R144" s="534"/>
      <c r="S144" s="534"/>
      <c r="T144" s="517"/>
      <c r="U144" s="388"/>
      <c r="V144" s="388"/>
      <c r="W144" s="388"/>
      <c r="X144" s="388"/>
      <c r="Z144" s="107"/>
    </row>
    <row r="145" spans="1:27" s="107" customFormat="1" hidden="1" outlineLevel="1">
      <c r="B145" s="407"/>
      <c r="C145" s="109"/>
      <c r="D145" s="109"/>
      <c r="E145" s="109"/>
      <c r="F145" s="109"/>
      <c r="G145" s="108"/>
      <c r="H145" s="108"/>
      <c r="I145" s="108"/>
      <c r="J145" s="402"/>
      <c r="X145" s="114"/>
      <c r="AA145" s="398"/>
    </row>
    <row r="146" spans="1:27" s="107" customFormat="1" hidden="1" outlineLevel="1">
      <c r="B146" s="410"/>
      <c r="C146" s="1574" t="s">
        <v>868</v>
      </c>
      <c r="D146" s="1575"/>
      <c r="E146" s="387"/>
      <c r="F146" s="387"/>
      <c r="G146" s="387"/>
      <c r="H146" s="411"/>
      <c r="I146" s="411"/>
      <c r="J146" s="411"/>
      <c r="K146" s="411"/>
      <c r="L146" s="411"/>
      <c r="M146" s="411"/>
      <c r="N146" s="411"/>
      <c r="O146" s="411"/>
      <c r="P146" s="387"/>
      <c r="Q146" s="117"/>
      <c r="R146" s="117"/>
      <c r="S146" s="117"/>
      <c r="T146" s="117"/>
      <c r="U146" s="117"/>
      <c r="V146" s="117"/>
      <c r="X146" s="114"/>
      <c r="AA146" s="398"/>
    </row>
    <row r="147" spans="1:27" s="106" customFormat="1" hidden="1" outlineLevel="1">
      <c r="A147" s="114"/>
      <c r="B147" s="538"/>
      <c r="C147" s="1579" t="s">
        <v>921</v>
      </c>
      <c r="D147" s="1562"/>
      <c r="E147" s="1562"/>
      <c r="F147" s="1562"/>
      <c r="G147" s="1562"/>
      <c r="H147" s="1562"/>
      <c r="I147" s="1562"/>
      <c r="J147" s="1562"/>
      <c r="K147" s="1562"/>
      <c r="L147" s="1562"/>
      <c r="M147" s="1562"/>
      <c r="N147" s="1562"/>
      <c r="O147" s="1580"/>
      <c r="P147" s="539"/>
      <c r="Q147" s="541"/>
      <c r="R147" s="546"/>
      <c r="S147" s="548"/>
      <c r="T147" s="398"/>
      <c r="U147" s="107"/>
      <c r="V147" s="107"/>
      <c r="W147" s="107"/>
      <c r="X147" s="114"/>
      <c r="Y147" s="107"/>
      <c r="Z147" s="107"/>
    </row>
    <row r="148" spans="1:27" s="106" customFormat="1" ht="85" hidden="1" outlineLevel="1">
      <c r="A148" s="114"/>
      <c r="B148" s="115" t="s">
        <v>383</v>
      </c>
      <c r="C148" s="549" t="s">
        <v>864</v>
      </c>
      <c r="D148" s="549" t="s">
        <v>280</v>
      </c>
      <c r="E148" s="549" t="s">
        <v>59</v>
      </c>
      <c r="F148" s="549" t="s">
        <v>58</v>
      </c>
      <c r="G148" s="549" t="s">
        <v>57</v>
      </c>
      <c r="H148" s="530" t="s">
        <v>81</v>
      </c>
      <c r="I148" s="530" t="s">
        <v>599</v>
      </c>
      <c r="J148" s="530" t="s">
        <v>600</v>
      </c>
      <c r="K148" s="530" t="s">
        <v>601</v>
      </c>
      <c r="L148" s="530" t="s">
        <v>602</v>
      </c>
      <c r="M148" s="530" t="s">
        <v>594</v>
      </c>
      <c r="N148" s="530" t="s">
        <v>586</v>
      </c>
      <c r="O148" s="530" t="s">
        <v>603</v>
      </c>
      <c r="P148" s="530" t="s">
        <v>604</v>
      </c>
      <c r="Q148" s="530" t="s">
        <v>605</v>
      </c>
      <c r="R148" s="530" t="s">
        <v>281</v>
      </c>
      <c r="S148" s="115" t="s">
        <v>556</v>
      </c>
      <c r="T148" s="115" t="s">
        <v>707</v>
      </c>
      <c r="U148" s="115" t="s">
        <v>51</v>
      </c>
      <c r="V148" s="115" t="s">
        <v>976</v>
      </c>
      <c r="W148" s="115" t="s">
        <v>53</v>
      </c>
      <c r="Y148" s="107"/>
      <c r="Z148" s="107"/>
    </row>
    <row r="149" spans="1:27" s="106" customFormat="1" hidden="1" outlineLevel="1">
      <c r="A149" s="114"/>
      <c r="B149" s="516"/>
      <c r="C149" s="550"/>
      <c r="D149" s="532"/>
      <c r="E149" s="532"/>
      <c r="F149" s="532"/>
      <c r="G149" s="532"/>
      <c r="H149" s="533"/>
      <c r="I149" s="551"/>
      <c r="J149" s="551"/>
      <c r="K149" s="551"/>
      <c r="L149" s="551"/>
      <c r="M149" s="551"/>
      <c r="N149" s="533"/>
      <c r="O149" s="534"/>
      <c r="P149" s="534"/>
      <c r="Q149" s="534"/>
      <c r="R149" s="534"/>
      <c r="S149" s="517"/>
      <c r="T149" s="388"/>
      <c r="U149" s="388"/>
      <c r="V149" s="388"/>
      <c r="W149" s="388"/>
      <c r="Y149" s="107"/>
      <c r="Z149" s="107"/>
    </row>
    <row r="150" spans="1:27" s="107" customFormat="1" hidden="1" outlineLevel="1">
      <c r="B150" s="414"/>
      <c r="C150" s="1570"/>
      <c r="D150" s="1570"/>
      <c r="E150" s="415"/>
      <c r="F150" s="415"/>
      <c r="G150" s="415"/>
      <c r="H150" s="416"/>
      <c r="I150" s="417"/>
      <c r="J150" s="417"/>
      <c r="K150" s="418"/>
      <c r="L150" s="416"/>
      <c r="M150" s="419"/>
      <c r="N150" s="419"/>
      <c r="O150" s="419"/>
      <c r="P150" s="419"/>
      <c r="Q150" s="420"/>
      <c r="R150" s="420"/>
      <c r="S150" s="420"/>
      <c r="T150" s="420"/>
      <c r="U150" s="420"/>
      <c r="V150" s="421"/>
      <c r="X150" s="114"/>
      <c r="AA150" s="398"/>
    </row>
    <row r="151" spans="1:27" s="106" customFormat="1" hidden="1" outlineLevel="1">
      <c r="A151" s="114"/>
      <c r="B151" s="538"/>
      <c r="C151" s="1562" t="s">
        <v>917</v>
      </c>
      <c r="D151" s="1563"/>
      <c r="E151" s="1563"/>
      <c r="F151" s="1563"/>
      <c r="G151" s="1563"/>
      <c r="H151" s="1563"/>
      <c r="I151" s="1563"/>
      <c r="J151" s="1563"/>
      <c r="K151" s="1563"/>
      <c r="L151" s="1563"/>
      <c r="M151" s="1563"/>
      <c r="N151" s="1563"/>
      <c r="O151" s="1563"/>
      <c r="P151" s="539"/>
      <c r="Q151" s="541"/>
      <c r="R151" s="546"/>
      <c r="S151" s="548"/>
      <c r="T151" s="398"/>
      <c r="U151" s="107"/>
      <c r="V151" s="107"/>
      <c r="W151" s="107"/>
      <c r="X151" s="114"/>
      <c r="Y151" s="107"/>
      <c r="Z151" s="107"/>
    </row>
    <row r="152" spans="1:27" s="106" customFormat="1" ht="85" hidden="1" outlineLevel="1">
      <c r="A152" s="114"/>
      <c r="B152" s="115" t="s">
        <v>867</v>
      </c>
      <c r="C152" s="549" t="s">
        <v>865</v>
      </c>
      <c r="D152" s="549" t="s">
        <v>280</v>
      </c>
      <c r="E152" s="549" t="s">
        <v>59</v>
      </c>
      <c r="F152" s="549" t="s">
        <v>58</v>
      </c>
      <c r="G152" s="549" t="s">
        <v>57</v>
      </c>
      <c r="H152" s="530" t="s">
        <v>81</v>
      </c>
      <c r="I152" s="530" t="s">
        <v>606</v>
      </c>
      <c r="J152" s="530" t="s">
        <v>607</v>
      </c>
      <c r="K152" s="530" t="s">
        <v>608</v>
      </c>
      <c r="L152" s="530" t="s">
        <v>609</v>
      </c>
      <c r="M152" s="530" t="s">
        <v>594</v>
      </c>
      <c r="N152" s="530" t="s">
        <v>586</v>
      </c>
      <c r="O152" s="530" t="s">
        <v>610</v>
      </c>
      <c r="P152" s="530" t="s">
        <v>611</v>
      </c>
      <c r="Q152" s="530" t="s">
        <v>605</v>
      </c>
      <c r="R152" s="530" t="s">
        <v>281</v>
      </c>
      <c r="S152" s="115" t="s">
        <v>556</v>
      </c>
      <c r="T152" s="115" t="s">
        <v>707</v>
      </c>
      <c r="U152" s="115" t="s">
        <v>51</v>
      </c>
      <c r="V152" s="115" t="s">
        <v>976</v>
      </c>
      <c r="W152" s="115" t="s">
        <v>53</v>
      </c>
      <c r="Y152" s="107"/>
      <c r="Z152" s="107"/>
    </row>
    <row r="153" spans="1:27" s="106" customFormat="1" hidden="1" outlineLevel="1">
      <c r="A153" s="114"/>
      <c r="B153" s="516"/>
      <c r="C153" s="532"/>
      <c r="D153" s="532"/>
      <c r="E153" s="532"/>
      <c r="F153" s="532"/>
      <c r="G153" s="532"/>
      <c r="H153" s="533"/>
      <c r="I153" s="534"/>
      <c r="J153" s="534"/>
      <c r="K153" s="534"/>
      <c r="L153" s="534"/>
      <c r="M153" s="534"/>
      <c r="N153" s="533"/>
      <c r="O153" s="534"/>
      <c r="P153" s="534"/>
      <c r="Q153" s="534"/>
      <c r="R153" s="534"/>
      <c r="S153" s="517"/>
      <c r="T153" s="388"/>
      <c r="U153" s="388"/>
      <c r="V153" s="388"/>
      <c r="W153" s="388"/>
      <c r="Y153" s="107"/>
      <c r="Z153" s="107"/>
    </row>
    <row r="154" spans="1:27" s="107" customFormat="1" hidden="1" outlineLevel="1">
      <c r="B154" s="407"/>
      <c r="C154" s="109"/>
      <c r="D154" s="109"/>
      <c r="E154" s="109"/>
      <c r="F154" s="109"/>
      <c r="G154" s="108"/>
      <c r="H154" s="108"/>
      <c r="I154" s="108"/>
      <c r="J154" s="108"/>
      <c r="K154" s="108"/>
      <c r="L154" s="108"/>
      <c r="M154" s="108"/>
      <c r="N154" s="108"/>
      <c r="O154" s="108"/>
      <c r="P154" s="108"/>
      <c r="Q154" s="108"/>
      <c r="R154" s="108"/>
      <c r="S154" s="108"/>
      <c r="T154" s="108"/>
      <c r="U154" s="108"/>
      <c r="V154" s="402"/>
      <c r="X154" s="114"/>
      <c r="AA154" s="398"/>
    </row>
    <row r="155" spans="1:27" s="107" customFormat="1" ht="30" customHeight="1" collapsed="1">
      <c r="A155" s="1581" t="s">
        <v>561</v>
      </c>
      <c r="B155" s="1582"/>
      <c r="C155" s="1582"/>
      <c r="D155" s="1582"/>
      <c r="E155" s="1582"/>
      <c r="F155" s="1582"/>
      <c r="G155" s="1582"/>
      <c r="H155" s="1582"/>
      <c r="I155" s="1582"/>
      <c r="J155" s="1582"/>
      <c r="K155" s="1582"/>
      <c r="L155" s="1582"/>
      <c r="M155" s="1582"/>
      <c r="N155" s="1582"/>
      <c r="O155" s="1582"/>
      <c r="P155" s="1582"/>
      <c r="Q155" s="1582"/>
      <c r="R155" s="1582"/>
      <c r="S155" s="1582"/>
      <c r="T155" s="1583"/>
      <c r="X155" s="114"/>
      <c r="AA155" s="398"/>
    </row>
    <row r="156" spans="1:27" s="107" customFormat="1" hidden="1" outlineLevel="1">
      <c r="B156" s="522"/>
      <c r="C156" s="1571" t="s">
        <v>552</v>
      </c>
      <c r="D156" s="1571"/>
      <c r="E156" s="111"/>
      <c r="F156" s="111"/>
      <c r="G156" s="111"/>
      <c r="H156" s="112"/>
      <c r="I156" s="524"/>
      <c r="J156" s="112"/>
      <c r="K156" s="116"/>
      <c r="L156" s="113"/>
      <c r="M156" s="113"/>
      <c r="N156" s="113"/>
      <c r="X156" s="114"/>
      <c r="AA156" s="398"/>
    </row>
    <row r="157" spans="1:27" s="106" customFormat="1" hidden="1" outlineLevel="1">
      <c r="A157" s="114"/>
      <c r="B157" s="523"/>
      <c r="C157" s="1565" t="s">
        <v>922</v>
      </c>
      <c r="D157" s="1566"/>
      <c r="E157" s="1566"/>
      <c r="F157" s="1566"/>
      <c r="G157" s="1566"/>
      <c r="H157" s="1566"/>
      <c r="I157" s="527"/>
      <c r="J157" s="525"/>
      <c r="K157" s="526"/>
      <c r="L157" s="528"/>
      <c r="M157" s="113"/>
      <c r="N157" s="113"/>
      <c r="O157" s="107"/>
      <c r="P157" s="107"/>
      <c r="Q157" s="107"/>
      <c r="R157" s="107"/>
      <c r="S157" s="107"/>
      <c r="T157" s="107"/>
      <c r="U157" s="107"/>
      <c r="V157" s="107"/>
      <c r="W157" s="107"/>
      <c r="X157" s="114"/>
      <c r="Y157" s="107"/>
      <c r="Z157" s="107"/>
    </row>
    <row r="158" spans="1:27" s="106" customFormat="1" ht="68" hidden="1" outlineLevel="1">
      <c r="A158" s="114"/>
      <c r="B158" s="115" t="s">
        <v>554</v>
      </c>
      <c r="C158" s="518" t="s">
        <v>557</v>
      </c>
      <c r="D158" s="519" t="s">
        <v>549</v>
      </c>
      <c r="E158" s="518" t="s">
        <v>551</v>
      </c>
      <c r="F158" s="518" t="s">
        <v>116</v>
      </c>
      <c r="G158" s="518" t="s">
        <v>118</v>
      </c>
      <c r="H158" s="554" t="s">
        <v>550</v>
      </c>
      <c r="I158" s="115" t="s">
        <v>556</v>
      </c>
      <c r="J158" s="115" t="s">
        <v>707</v>
      </c>
      <c r="K158" s="115" t="s">
        <v>51</v>
      </c>
      <c r="L158" s="115" t="s">
        <v>976</v>
      </c>
      <c r="M158" s="115" t="s">
        <v>975</v>
      </c>
      <c r="N158" s="115" t="s">
        <v>53</v>
      </c>
      <c r="O158" s="107"/>
      <c r="P158" s="107"/>
      <c r="Q158" s="107"/>
      <c r="R158" s="107"/>
      <c r="S158" s="107"/>
      <c r="T158" s="107"/>
      <c r="U158" s="107"/>
      <c r="V158" s="107"/>
      <c r="W158" s="107"/>
      <c r="X158" s="114"/>
      <c r="Y158" s="107"/>
      <c r="Z158" s="107"/>
    </row>
    <row r="159" spans="1:27" ht="16" hidden="1" customHeight="1" outlineLevel="1">
      <c r="A159" s="114"/>
      <c r="B159" s="516"/>
      <c r="C159" s="520"/>
      <c r="D159" s="520"/>
      <c r="E159" s="520"/>
      <c r="F159" s="521"/>
      <c r="G159" s="521"/>
      <c r="H159" s="521"/>
      <c r="I159" s="517"/>
      <c r="J159" s="388"/>
      <c r="K159" s="388"/>
      <c r="L159" s="388"/>
      <c r="M159" s="388"/>
      <c r="N159" s="388"/>
      <c r="O159" s="107"/>
      <c r="P159" s="107"/>
      <c r="Q159" s="107"/>
      <c r="R159" s="107"/>
      <c r="S159" s="107"/>
      <c r="T159" s="107"/>
      <c r="U159" s="107"/>
      <c r="V159" s="107"/>
      <c r="W159" s="107"/>
      <c r="X159" s="114"/>
    </row>
    <row r="160" spans="1:27" ht="16" hidden="1" customHeight="1" outlineLevel="1">
      <c r="A160" s="114"/>
      <c r="B160" s="516"/>
      <c r="C160" s="520"/>
      <c r="D160" s="520"/>
      <c r="E160" s="520"/>
      <c r="F160" s="521"/>
      <c r="G160" s="521"/>
      <c r="H160" s="521"/>
      <c r="I160" s="517"/>
      <c r="J160" s="388"/>
      <c r="K160" s="388"/>
      <c r="L160" s="388"/>
      <c r="M160" s="388"/>
      <c r="N160" s="388"/>
      <c r="O160" s="107"/>
      <c r="P160" s="107"/>
      <c r="Q160" s="107"/>
      <c r="R160" s="107"/>
      <c r="S160" s="107"/>
      <c r="T160" s="107"/>
      <c r="U160" s="107"/>
      <c r="V160" s="107"/>
      <c r="W160" s="107"/>
      <c r="X160" s="114"/>
    </row>
    <row r="161" spans="1:27" ht="16" hidden="1" customHeight="1" outlineLevel="1">
      <c r="A161" s="114"/>
      <c r="B161" s="516"/>
      <c r="C161" s="520"/>
      <c r="D161" s="520"/>
      <c r="E161" s="520"/>
      <c r="F161" s="521"/>
      <c r="G161" s="521"/>
      <c r="H161" s="521"/>
      <c r="I161" s="517"/>
      <c r="J161" s="388"/>
      <c r="K161" s="388"/>
      <c r="L161" s="388"/>
      <c r="M161" s="388"/>
      <c r="N161" s="388"/>
      <c r="O161" s="107"/>
      <c r="P161" s="107"/>
      <c r="Q161" s="107"/>
      <c r="R161" s="107"/>
      <c r="S161" s="107"/>
      <c r="T161" s="107"/>
      <c r="U161" s="107"/>
      <c r="V161" s="107"/>
      <c r="W161" s="107"/>
      <c r="X161" s="114"/>
    </row>
    <row r="162" spans="1:27" ht="16" hidden="1" customHeight="1" outlineLevel="1">
      <c r="A162" s="114"/>
      <c r="B162" s="516"/>
      <c r="C162" s="520"/>
      <c r="D162" s="520"/>
      <c r="E162" s="520"/>
      <c r="F162" s="521"/>
      <c r="G162" s="521"/>
      <c r="H162" s="521"/>
      <c r="I162" s="517"/>
      <c r="J162" s="388"/>
      <c r="K162" s="388"/>
      <c r="L162" s="388"/>
      <c r="M162" s="388"/>
      <c r="N162" s="388"/>
      <c r="O162" s="107"/>
      <c r="P162" s="107"/>
      <c r="Q162" s="107"/>
      <c r="R162" s="107"/>
      <c r="S162" s="107"/>
      <c r="T162" s="107"/>
      <c r="U162" s="107"/>
      <c r="V162" s="107"/>
      <c r="W162" s="107"/>
      <c r="X162" s="114"/>
    </row>
    <row r="163" spans="1:27" ht="16" hidden="1" customHeight="1" outlineLevel="1">
      <c r="A163" s="114"/>
      <c r="B163" s="516"/>
      <c r="C163" s="520"/>
      <c r="D163" s="520"/>
      <c r="E163" s="520"/>
      <c r="F163" s="521"/>
      <c r="G163" s="521"/>
      <c r="H163" s="521"/>
      <c r="I163" s="517"/>
      <c r="J163" s="388"/>
      <c r="K163" s="388"/>
      <c r="L163" s="388"/>
      <c r="M163" s="388"/>
      <c r="N163" s="388"/>
      <c r="O163" s="107"/>
      <c r="P163" s="107"/>
      <c r="Q163" s="107"/>
      <c r="R163" s="107"/>
      <c r="S163" s="107"/>
      <c r="T163" s="107"/>
      <c r="U163" s="107"/>
      <c r="V163" s="107"/>
      <c r="W163" s="107"/>
      <c r="X163" s="114"/>
    </row>
    <row r="164" spans="1:27" ht="16" hidden="1" customHeight="1" outlineLevel="1">
      <c r="A164" s="114"/>
      <c r="B164" s="516"/>
      <c r="C164" s="520"/>
      <c r="D164" s="520"/>
      <c r="E164" s="520"/>
      <c r="F164" s="521"/>
      <c r="G164" s="521"/>
      <c r="H164" s="521"/>
      <c r="I164" s="517"/>
      <c r="J164" s="388"/>
      <c r="K164" s="388"/>
      <c r="L164" s="388"/>
      <c r="M164" s="388"/>
      <c r="N164" s="388"/>
      <c r="O164" s="107"/>
      <c r="P164" s="107"/>
      <c r="Q164" s="107"/>
      <c r="R164" s="107"/>
      <c r="S164" s="107"/>
      <c r="T164" s="107"/>
      <c r="U164" s="107"/>
      <c r="V164" s="107"/>
      <c r="W164" s="107"/>
      <c r="X164" s="114"/>
    </row>
    <row r="165" spans="1:27" s="118" customFormat="1" ht="16" hidden="1" customHeight="1" outlineLevel="1">
      <c r="B165" s="404"/>
      <c r="C165" s="119"/>
      <c r="D165" s="119"/>
      <c r="E165" s="119"/>
      <c r="F165" s="389"/>
      <c r="G165" s="389"/>
      <c r="H165" s="389"/>
      <c r="I165" s="390"/>
      <c r="J165" s="390"/>
      <c r="K165" s="390"/>
      <c r="L165" s="390"/>
      <c r="M165" s="120"/>
      <c r="N165" s="120"/>
      <c r="X165" s="399"/>
      <c r="AA165" s="122"/>
    </row>
    <row r="166" spans="1:27" s="106" customFormat="1" ht="28" hidden="1" customHeight="1" outlineLevel="1">
      <c r="A166" s="107"/>
      <c r="B166" s="110"/>
      <c r="C166" s="1571" t="s">
        <v>553</v>
      </c>
      <c r="D166" s="1572"/>
      <c r="E166" s="121"/>
      <c r="F166" s="390"/>
      <c r="G166" s="390"/>
      <c r="H166" s="390"/>
      <c r="I166" s="390"/>
      <c r="J166" s="390"/>
      <c r="K166" s="390"/>
      <c r="L166" s="391"/>
      <c r="M166" s="120"/>
      <c r="N166" s="120"/>
      <c r="O166" s="118"/>
      <c r="P166" s="118"/>
      <c r="Q166" s="118"/>
      <c r="R166" s="118"/>
      <c r="S166" s="118"/>
      <c r="T166" s="118"/>
      <c r="U166" s="118"/>
      <c r="V166" s="107"/>
      <c r="W166" s="107"/>
      <c r="X166" s="114"/>
      <c r="Y166" s="107"/>
      <c r="Z166" s="107"/>
    </row>
    <row r="167" spans="1:27" s="106" customFormat="1" hidden="1" outlineLevel="1">
      <c r="A167" s="114"/>
      <c r="B167" s="523"/>
      <c r="C167" s="1565" t="s">
        <v>923</v>
      </c>
      <c r="D167" s="1566"/>
      <c r="E167" s="1566"/>
      <c r="F167" s="1566"/>
      <c r="G167" s="1566"/>
      <c r="H167" s="1566"/>
      <c r="I167" s="527"/>
      <c r="J167" s="525"/>
      <c r="K167" s="526"/>
      <c r="L167" s="562"/>
      <c r="M167" s="561"/>
      <c r="N167" s="113"/>
      <c r="O167" s="107"/>
      <c r="P167" s="107"/>
      <c r="Q167" s="107"/>
      <c r="R167" s="107"/>
      <c r="S167" s="107"/>
      <c r="T167" s="107"/>
      <c r="U167" s="107"/>
      <c r="V167" s="107"/>
      <c r="W167" s="107"/>
      <c r="X167" s="114"/>
      <c r="Y167" s="107"/>
      <c r="Z167" s="107"/>
    </row>
    <row r="168" spans="1:27" ht="70" hidden="1" customHeight="1" outlineLevel="1">
      <c r="A168" s="114"/>
      <c r="B168" s="115" t="s">
        <v>558</v>
      </c>
      <c r="C168" s="518" t="s">
        <v>557</v>
      </c>
      <c r="D168" s="518" t="s">
        <v>909</v>
      </c>
      <c r="E168" s="518" t="s">
        <v>116</v>
      </c>
      <c r="F168" s="518" t="s">
        <v>555</v>
      </c>
      <c r="G168" s="554" t="s">
        <v>550</v>
      </c>
      <c r="H168" s="115" t="s">
        <v>556</v>
      </c>
      <c r="I168" s="115" t="s">
        <v>707</v>
      </c>
      <c r="J168" s="115" t="s">
        <v>51</v>
      </c>
      <c r="K168" s="115" t="s">
        <v>976</v>
      </c>
      <c r="L168" s="115" t="s">
        <v>975</v>
      </c>
      <c r="M168" s="115" t="s">
        <v>53</v>
      </c>
      <c r="N168" s="120"/>
      <c r="O168" s="118"/>
      <c r="P168" s="118"/>
      <c r="Q168" s="118"/>
      <c r="R168" s="118"/>
      <c r="S168" s="118"/>
      <c r="T168" s="118"/>
      <c r="U168" s="118"/>
      <c r="V168" s="107"/>
      <c r="W168" s="107"/>
      <c r="X168" s="114"/>
    </row>
    <row r="169" spans="1:27" s="106" customFormat="1" ht="16" hidden="1" customHeight="1" outlineLevel="1">
      <c r="A169" s="114"/>
      <c r="B169" s="516"/>
      <c r="C169" s="520"/>
      <c r="D169" s="521"/>
      <c r="E169" s="545"/>
      <c r="F169" s="545"/>
      <c r="G169" s="545"/>
      <c r="H169" s="517"/>
      <c r="I169" s="388"/>
      <c r="J169" s="388"/>
      <c r="K169" s="388"/>
      <c r="L169" s="388"/>
      <c r="M169" s="388"/>
      <c r="N169" s="392"/>
      <c r="O169" s="393"/>
      <c r="P169" s="393"/>
      <c r="Q169" s="393"/>
      <c r="R169" s="393"/>
      <c r="S169" s="400"/>
      <c r="T169" s="118"/>
      <c r="U169" s="118"/>
      <c r="V169" s="107"/>
      <c r="W169" s="107"/>
      <c r="X169" s="114"/>
      <c r="Y169" s="107"/>
      <c r="Z169" s="107"/>
    </row>
    <row r="170" spans="1:27" s="106" customFormat="1" ht="16" hidden="1" customHeight="1" outlineLevel="1">
      <c r="A170" s="114"/>
      <c r="B170" s="516"/>
      <c r="C170" s="520"/>
      <c r="D170" s="521"/>
      <c r="E170" s="545"/>
      <c r="F170" s="545"/>
      <c r="G170" s="545"/>
      <c r="H170" s="517"/>
      <c r="I170" s="388"/>
      <c r="J170" s="388"/>
      <c r="K170" s="388"/>
      <c r="L170" s="388"/>
      <c r="M170" s="388"/>
      <c r="N170" s="392"/>
      <c r="O170" s="393"/>
      <c r="P170" s="393"/>
      <c r="Q170" s="393"/>
      <c r="R170" s="393"/>
      <c r="S170" s="400"/>
      <c r="T170" s="118"/>
      <c r="U170" s="118"/>
      <c r="V170" s="107"/>
      <c r="W170" s="107"/>
      <c r="X170" s="114"/>
      <c r="Y170" s="107"/>
      <c r="Z170" s="107"/>
    </row>
    <row r="171" spans="1:27" s="106" customFormat="1" ht="16" hidden="1" customHeight="1" outlineLevel="1">
      <c r="A171" s="114"/>
      <c r="B171" s="516"/>
      <c r="C171" s="520"/>
      <c r="D171" s="521"/>
      <c r="E171" s="545"/>
      <c r="F171" s="545"/>
      <c r="G171" s="545"/>
      <c r="H171" s="517"/>
      <c r="I171" s="388"/>
      <c r="J171" s="388"/>
      <c r="K171" s="388"/>
      <c r="L171" s="388"/>
      <c r="M171" s="388"/>
      <c r="N171" s="392"/>
      <c r="O171" s="393"/>
      <c r="P171" s="393"/>
      <c r="Q171" s="393"/>
      <c r="R171" s="393"/>
      <c r="S171" s="400"/>
      <c r="T171" s="118"/>
      <c r="U171" s="118"/>
      <c r="V171" s="107"/>
      <c r="W171" s="107"/>
      <c r="X171" s="114"/>
      <c r="Y171" s="107"/>
      <c r="Z171" s="107"/>
    </row>
    <row r="172" spans="1:27" s="106" customFormat="1" ht="16" hidden="1" customHeight="1" outlineLevel="1">
      <c r="A172" s="114"/>
      <c r="B172" s="516"/>
      <c r="C172" s="520"/>
      <c r="D172" s="521"/>
      <c r="E172" s="545"/>
      <c r="F172" s="545"/>
      <c r="G172" s="545"/>
      <c r="H172" s="517"/>
      <c r="I172" s="388"/>
      <c r="J172" s="388"/>
      <c r="K172" s="388"/>
      <c r="L172" s="388"/>
      <c r="M172" s="388"/>
      <c r="N172" s="392"/>
      <c r="O172" s="393"/>
      <c r="P172" s="393"/>
      <c r="Q172" s="393"/>
      <c r="R172" s="393"/>
      <c r="S172" s="400"/>
      <c r="T172" s="118"/>
      <c r="U172" s="118"/>
      <c r="V172" s="107"/>
      <c r="W172" s="107"/>
      <c r="X172" s="114"/>
      <c r="Y172" s="107"/>
      <c r="Z172" s="107"/>
    </row>
    <row r="173" spans="1:27" s="107" customFormat="1" ht="25" hidden="1" customHeight="1" outlineLevel="1">
      <c r="B173" s="407"/>
      <c r="C173" s="109"/>
      <c r="D173" s="108"/>
      <c r="E173" s="408"/>
      <c r="F173" s="408"/>
      <c r="G173" s="408"/>
      <c r="H173" s="409"/>
      <c r="I173" s="396"/>
      <c r="J173" s="396"/>
      <c r="K173" s="396"/>
      <c r="L173" s="396"/>
      <c r="M173" s="113"/>
      <c r="N173" s="113"/>
      <c r="S173" s="114"/>
      <c r="X173" s="114"/>
      <c r="AA173" s="398"/>
    </row>
    <row r="174" spans="1:27" s="107" customFormat="1" hidden="1" outlineLevel="1">
      <c r="B174" s="537"/>
      <c r="C174" s="1567" t="s">
        <v>612</v>
      </c>
      <c r="D174" s="1567"/>
      <c r="E174" s="387"/>
      <c r="F174" s="387"/>
      <c r="G174" s="387"/>
      <c r="H174" s="411"/>
      <c r="I174" s="411"/>
      <c r="J174" s="411"/>
      <c r="K174" s="411"/>
      <c r="L174" s="411"/>
      <c r="M174" s="411"/>
      <c r="N174" s="411"/>
      <c r="O174" s="411"/>
      <c r="P174" s="411"/>
      <c r="Q174" s="536"/>
      <c r="R174" s="117"/>
      <c r="X174" s="114"/>
      <c r="AA174" s="398"/>
    </row>
    <row r="175" spans="1:27" s="106" customFormat="1" hidden="1" outlineLevel="1">
      <c r="A175" s="114"/>
      <c r="B175" s="538"/>
      <c r="C175" s="1562" t="s">
        <v>912</v>
      </c>
      <c r="D175" s="1563"/>
      <c r="E175" s="1563"/>
      <c r="F175" s="1563"/>
      <c r="G175" s="1563"/>
      <c r="H175" s="1563"/>
      <c r="I175" s="1563"/>
      <c r="J175" s="1563"/>
      <c r="K175" s="1563"/>
      <c r="L175" s="1563"/>
      <c r="M175" s="1563"/>
      <c r="N175" s="1563"/>
      <c r="O175" s="1563"/>
      <c r="P175" s="539"/>
      <c r="Q175" s="541"/>
      <c r="R175" s="540"/>
      <c r="S175" s="540"/>
      <c r="T175" s="398"/>
      <c r="U175" s="107"/>
      <c r="V175" s="107"/>
      <c r="W175" s="107"/>
      <c r="X175" s="114"/>
      <c r="Y175" s="107"/>
      <c r="Z175" s="107"/>
    </row>
    <row r="176" spans="1:27" s="106" customFormat="1" ht="153" hidden="1" outlineLevel="1">
      <c r="A176" s="114"/>
      <c r="B176" s="115" t="s">
        <v>614</v>
      </c>
      <c r="C176" s="553" t="s">
        <v>52</v>
      </c>
      <c r="D176" s="553" t="s">
        <v>280</v>
      </c>
      <c r="E176" s="542" t="s">
        <v>59</v>
      </c>
      <c r="F176" s="542" t="s">
        <v>58</v>
      </c>
      <c r="G176" s="542" t="s">
        <v>901</v>
      </c>
      <c r="H176" s="542" t="s">
        <v>57</v>
      </c>
      <c r="I176" s="542" t="s">
        <v>81</v>
      </c>
      <c r="J176" s="542" t="s">
        <v>589</v>
      </c>
      <c r="K176" s="542" t="str" cm="1">
        <f t="array" ref="K176">_xlfn.LET(
    _xlpm.raw_list, _xlfn.VSTACK($F178, $F180, $F182),
    _xlpm.valid_list, _xlfn._xlws.FILTER(_xlpm.raw_list, (_xlpm.raw_list&lt;&gt;"") * (_xlpm.raw_list&lt;&gt;0) * (_xlpm.raw_list&lt;&gt;"Unspecified Currency"), ""),
    _xlpm.unique_list, _xlfn.UNIQUE(_xlpm.valid_list),
    _xlpm.currency_text, _xlfn.TEXTJOIN(", ", TRUE, _xlpm.unique_list),
    "Base Year Financial Exposure" &amp; IF(_xlpm.currency_text = "", "", " (" &amp; _xlpm.currency_text &amp; ")")
)</f>
        <v>Base Year Financial Exposure</v>
      </c>
      <c r="L176" s="543" t="s">
        <v>906</v>
      </c>
      <c r="M176" s="543" t="s">
        <v>902</v>
      </c>
      <c r="N176" s="542" t="s">
        <v>903</v>
      </c>
      <c r="O176" s="542" t="s">
        <v>587</v>
      </c>
      <c r="P176" s="542" t="s">
        <v>904</v>
      </c>
      <c r="Q176" s="542" t="s">
        <v>588</v>
      </c>
      <c r="R176" s="542" t="s">
        <v>905</v>
      </c>
      <c r="S176" s="542" t="str" cm="1">
        <f t="array" ref="S176">_xlfn.LET(
    _xlpm.raw_list, _xlfn.VSTACK($F178, $F180, $F182),
    _xlpm.valid_list, _xlfn._xlws.FILTER(_xlpm.raw_list, (_xlpm.raw_list&lt;&gt;"") * (_xlpm.raw_list&lt;&gt;0) * (_xlpm.raw_list&lt;&gt;"Unspecified Currency"), ""),
    _xlpm.unique_list, _xlfn.UNIQUE(_xlpm.valid_list),
    _xlpm.currency_text, _xlfn.TEXTJOIN(", ", TRUE, _xlpm.unique_list),
    "Proposed Target Year Financial Exposure" &amp; IF(_xlpm.currency_text = "", "", " (" &amp; _xlpm.currency_text &amp; ")")
)</f>
        <v>Proposed Target Year Financial Exposure</v>
      </c>
      <c r="T176" s="542" t="s">
        <v>281</v>
      </c>
      <c r="U176" s="115" t="s">
        <v>556</v>
      </c>
      <c r="V176" s="115" t="s">
        <v>707</v>
      </c>
      <c r="W176" s="115" t="s">
        <v>51</v>
      </c>
      <c r="X176" s="115" t="s">
        <v>976</v>
      </c>
      <c r="Y176" s="115" t="s">
        <v>53</v>
      </c>
    </row>
    <row r="177" spans="1:27" s="106" customFormat="1" ht="16" hidden="1" customHeight="1" outlineLevel="1">
      <c r="A177" s="114"/>
      <c r="B177" s="516"/>
      <c r="C177" s="532"/>
      <c r="D177" s="532"/>
      <c r="E177" s="532"/>
      <c r="F177" s="532"/>
      <c r="G177" s="532"/>
      <c r="H177" s="532"/>
      <c r="I177" s="533"/>
      <c r="J177" s="534"/>
      <c r="K177" s="533"/>
      <c r="L177" s="534"/>
      <c r="M177" s="534"/>
      <c r="N177" s="544"/>
      <c r="O177" s="534"/>
      <c r="P177" s="545"/>
      <c r="Q177" s="545"/>
      <c r="R177" s="545"/>
      <c r="S177" s="545"/>
      <c r="T177" s="545"/>
      <c r="U177" s="517"/>
      <c r="V177" s="388"/>
      <c r="W177" s="388"/>
      <c r="X177" s="388"/>
      <c r="Y177" s="388"/>
    </row>
    <row r="178" spans="1:27" s="106" customFormat="1" hidden="1" outlineLevel="1">
      <c r="A178" s="114"/>
      <c r="B178" s="516"/>
      <c r="C178" s="532"/>
      <c r="D178" s="532"/>
      <c r="E178" s="535"/>
      <c r="F178" s="532"/>
      <c r="G178" s="532"/>
      <c r="H178" s="532"/>
      <c r="I178" s="533"/>
      <c r="J178" s="534"/>
      <c r="K178" s="533"/>
      <c r="L178" s="534"/>
      <c r="M178" s="534"/>
      <c r="N178" s="544"/>
      <c r="O178" s="534"/>
      <c r="P178" s="545"/>
      <c r="Q178" s="545"/>
      <c r="R178" s="545"/>
      <c r="S178" s="545"/>
      <c r="T178" s="545"/>
      <c r="U178" s="517"/>
      <c r="V178" s="388"/>
      <c r="W178" s="388"/>
      <c r="X178" s="388"/>
      <c r="Y178" s="388"/>
    </row>
    <row r="179" spans="1:27" s="106" customFormat="1" hidden="1" outlineLevel="1">
      <c r="A179" s="114"/>
      <c r="B179" s="516"/>
      <c r="C179" s="532"/>
      <c r="D179" s="532"/>
      <c r="E179" s="535"/>
      <c r="F179" s="532"/>
      <c r="G179" s="532"/>
      <c r="H179" s="532"/>
      <c r="I179" s="533"/>
      <c r="J179" s="534"/>
      <c r="K179" s="533"/>
      <c r="L179" s="534"/>
      <c r="M179" s="534"/>
      <c r="N179" s="544"/>
      <c r="O179" s="534"/>
      <c r="P179" s="545"/>
      <c r="Q179" s="545"/>
      <c r="R179" s="545"/>
      <c r="S179" s="545"/>
      <c r="T179" s="545"/>
      <c r="U179" s="517"/>
      <c r="V179" s="388"/>
      <c r="W179" s="388"/>
      <c r="X179" s="388"/>
      <c r="Y179" s="388"/>
    </row>
    <row r="180" spans="1:27" s="106" customFormat="1" ht="15" hidden="1" customHeight="1" outlineLevel="1">
      <c r="A180" s="114"/>
      <c r="B180" s="516"/>
      <c r="C180" s="532"/>
      <c r="D180" s="532"/>
      <c r="E180" s="535"/>
      <c r="F180" s="532"/>
      <c r="G180" s="532"/>
      <c r="H180" s="532"/>
      <c r="I180" s="533"/>
      <c r="J180" s="534"/>
      <c r="K180" s="533"/>
      <c r="L180" s="534"/>
      <c r="M180" s="534"/>
      <c r="N180" s="544"/>
      <c r="O180" s="534"/>
      <c r="P180" s="545"/>
      <c r="Q180" s="545"/>
      <c r="R180" s="545"/>
      <c r="S180" s="545"/>
      <c r="T180" s="545"/>
      <c r="U180" s="517"/>
      <c r="V180" s="388"/>
      <c r="W180" s="388"/>
      <c r="X180" s="388"/>
      <c r="Y180" s="388"/>
    </row>
    <row r="181" spans="1:27" hidden="1" outlineLevel="1">
      <c r="A181" s="114"/>
      <c r="B181" s="516"/>
      <c r="C181" s="532"/>
      <c r="D181" s="532"/>
      <c r="E181" s="532"/>
      <c r="F181" s="532"/>
      <c r="G181" s="532"/>
      <c r="H181" s="532"/>
      <c r="I181" s="533"/>
      <c r="J181" s="534"/>
      <c r="K181" s="533"/>
      <c r="L181" s="534"/>
      <c r="M181" s="534"/>
      <c r="N181" s="544"/>
      <c r="O181" s="534"/>
      <c r="P181" s="545"/>
      <c r="Q181" s="545"/>
      <c r="R181" s="545"/>
      <c r="S181" s="545"/>
      <c r="T181" s="545"/>
      <c r="U181" s="517"/>
      <c r="V181" s="388"/>
      <c r="W181" s="388"/>
      <c r="X181" s="388"/>
      <c r="Y181" s="388"/>
      <c r="Z181" s="104"/>
    </row>
    <row r="182" spans="1:27" s="106" customFormat="1" hidden="1" outlineLevel="1">
      <c r="A182" s="114"/>
      <c r="B182" s="516"/>
      <c r="C182" s="532"/>
      <c r="D182" s="532"/>
      <c r="E182" s="535"/>
      <c r="F182" s="532"/>
      <c r="G182" s="532"/>
      <c r="H182" s="532"/>
      <c r="I182" s="533"/>
      <c r="J182" s="534"/>
      <c r="K182" s="533"/>
      <c r="L182" s="534"/>
      <c r="M182" s="534"/>
      <c r="N182" s="544"/>
      <c r="O182" s="534"/>
      <c r="P182" s="545"/>
      <c r="Q182" s="545"/>
      <c r="R182" s="545"/>
      <c r="S182" s="545"/>
      <c r="T182" s="545"/>
      <c r="U182" s="517"/>
      <c r="V182" s="388"/>
      <c r="W182" s="388"/>
      <c r="X182" s="388"/>
      <c r="Y182" s="388"/>
    </row>
    <row r="183" spans="1:27" s="107" customFormat="1" hidden="1" outlineLevel="1">
      <c r="B183" s="1568"/>
      <c r="C183" s="1568"/>
      <c r="D183" s="1568"/>
      <c r="E183" s="1568"/>
      <c r="F183" s="1568"/>
      <c r="G183" s="1568"/>
      <c r="H183" s="1568"/>
      <c r="I183" s="1568"/>
      <c r="J183" s="1568"/>
      <c r="K183" s="1568"/>
      <c r="L183" s="1568"/>
      <c r="M183" s="1568"/>
      <c r="N183" s="1568"/>
      <c r="O183" s="1568"/>
      <c r="P183" s="1568"/>
      <c r="Q183" s="1568"/>
      <c r="R183" s="1568"/>
      <c r="S183" s="412"/>
      <c r="T183" s="408"/>
      <c r="X183" s="114"/>
      <c r="AA183" s="398"/>
    </row>
    <row r="184" spans="1:27" s="107" customFormat="1" hidden="1" outlineLevel="1">
      <c r="B184" s="110"/>
      <c r="C184" s="1567" t="s">
        <v>613</v>
      </c>
      <c r="D184" s="1567"/>
      <c r="E184" s="1567"/>
      <c r="F184" s="1567"/>
      <c r="G184" s="1567"/>
      <c r="H184" s="1567"/>
      <c r="I184" s="1567"/>
      <c r="J184" s="1567"/>
      <c r="K184" s="1567"/>
      <c r="L184" s="1567"/>
      <c r="M184" s="1567"/>
      <c r="N184" s="1567"/>
      <c r="O184" s="1567"/>
      <c r="P184" s="1567"/>
      <c r="Q184" s="1567"/>
      <c r="R184" s="1567"/>
      <c r="S184" s="547"/>
      <c r="T184" s="395"/>
      <c r="X184" s="114"/>
      <c r="AA184" s="398"/>
    </row>
    <row r="185" spans="1:27" s="106" customFormat="1" hidden="1" outlineLevel="1">
      <c r="A185" s="114"/>
      <c r="B185" s="538"/>
      <c r="C185" s="1562" t="s">
        <v>924</v>
      </c>
      <c r="D185" s="1563"/>
      <c r="E185" s="1563"/>
      <c r="F185" s="1563"/>
      <c r="G185" s="1563"/>
      <c r="H185" s="1563"/>
      <c r="I185" s="1563"/>
      <c r="J185" s="1563"/>
      <c r="K185" s="1563"/>
      <c r="L185" s="1563"/>
      <c r="M185" s="1563"/>
      <c r="N185" s="1563"/>
      <c r="O185" s="1563"/>
      <c r="P185" s="539"/>
      <c r="Q185" s="541"/>
      <c r="R185" s="546"/>
      <c r="S185" s="548"/>
      <c r="T185" s="398"/>
      <c r="U185" s="107"/>
      <c r="V185" s="107"/>
      <c r="W185" s="107"/>
      <c r="X185" s="114"/>
      <c r="Y185" s="107"/>
      <c r="Z185" s="107"/>
    </row>
    <row r="186" spans="1:27" s="106" customFormat="1" ht="153" hidden="1" outlineLevel="1">
      <c r="A186" s="114"/>
      <c r="B186" s="115" t="s">
        <v>384</v>
      </c>
      <c r="C186" s="552" t="s">
        <v>52</v>
      </c>
      <c r="D186" s="552" t="s">
        <v>280</v>
      </c>
      <c r="E186" s="552" t="s">
        <v>59</v>
      </c>
      <c r="F186" s="552" t="s">
        <v>58</v>
      </c>
      <c r="G186" s="552" t="s">
        <v>57</v>
      </c>
      <c r="H186" s="552" t="s">
        <v>81</v>
      </c>
      <c r="I186" s="552" t="s">
        <v>589</v>
      </c>
      <c r="J186" s="552" t="s">
        <v>590</v>
      </c>
      <c r="K186" s="552" t="s">
        <v>591</v>
      </c>
      <c r="L186" s="552" t="s">
        <v>592</v>
      </c>
      <c r="M186" s="552" t="s">
        <v>593</v>
      </c>
      <c r="N186" s="552" t="s">
        <v>594</v>
      </c>
      <c r="O186" s="542" t="s">
        <v>586</v>
      </c>
      <c r="P186" s="542" t="s">
        <v>595</v>
      </c>
      <c r="Q186" s="542" t="s">
        <v>596</v>
      </c>
      <c r="R186" s="542" t="s">
        <v>597</v>
      </c>
      <c r="S186" s="542" t="s">
        <v>281</v>
      </c>
      <c r="T186" s="115" t="s">
        <v>972</v>
      </c>
      <c r="U186" s="115" t="s">
        <v>556</v>
      </c>
      <c r="V186" s="115" t="s">
        <v>707</v>
      </c>
      <c r="W186" s="115" t="s">
        <v>51</v>
      </c>
      <c r="X186" s="115" t="s">
        <v>976</v>
      </c>
      <c r="Y186" s="115" t="s">
        <v>53</v>
      </c>
    </row>
    <row r="187" spans="1:27" s="106" customFormat="1" hidden="1" outlineLevel="1">
      <c r="A187" s="114"/>
      <c r="B187" s="516"/>
      <c r="C187" s="532"/>
      <c r="D187" s="532"/>
      <c r="E187" s="532"/>
      <c r="F187" s="532"/>
      <c r="G187" s="532"/>
      <c r="H187" s="533"/>
      <c r="I187" s="534"/>
      <c r="J187" s="533"/>
      <c r="K187" s="534"/>
      <c r="L187" s="534"/>
      <c r="M187" s="534"/>
      <c r="N187" s="534"/>
      <c r="O187" s="545"/>
      <c r="P187" s="545"/>
      <c r="Q187" s="545"/>
      <c r="R187" s="545"/>
      <c r="S187" s="545"/>
      <c r="T187" s="517"/>
      <c r="U187" s="517"/>
      <c r="V187" s="388"/>
      <c r="W187" s="388"/>
      <c r="X187" s="388"/>
      <c r="Y187" s="388"/>
    </row>
    <row r="188" spans="1:27" s="107" customFormat="1" hidden="1" outlineLevel="1">
      <c r="B188" s="407"/>
      <c r="C188" s="108"/>
      <c r="D188" s="108"/>
      <c r="E188" s="108"/>
      <c r="F188" s="108"/>
      <c r="G188" s="108"/>
      <c r="H188" s="108"/>
      <c r="I188" s="108"/>
      <c r="J188" s="108"/>
      <c r="K188" s="108"/>
      <c r="L188" s="108"/>
      <c r="M188" s="108"/>
      <c r="N188" s="108"/>
      <c r="O188" s="408"/>
      <c r="P188" s="408"/>
      <c r="Q188" s="408"/>
      <c r="R188" s="402"/>
      <c r="S188" s="408"/>
      <c r="T188" s="395"/>
      <c r="X188" s="114"/>
      <c r="AA188" s="398"/>
    </row>
    <row r="189" spans="1:27" s="107" customFormat="1" hidden="1" outlineLevel="1">
      <c r="B189" s="110"/>
      <c r="C189" s="1567" t="s">
        <v>990</v>
      </c>
      <c r="D189" s="1567"/>
      <c r="E189" s="1567"/>
      <c r="F189" s="1567"/>
      <c r="G189" s="1567"/>
      <c r="H189" s="1567"/>
      <c r="I189" s="1567"/>
      <c r="J189" s="1567"/>
      <c r="K189" s="1567"/>
      <c r="L189" s="1567"/>
      <c r="M189" s="1567"/>
      <c r="N189" s="1567"/>
      <c r="O189" s="1567"/>
      <c r="P189" s="1567"/>
      <c r="Q189" s="1567"/>
      <c r="R189" s="1567"/>
      <c r="S189" s="117"/>
      <c r="T189" s="117"/>
      <c r="U189" s="117"/>
      <c r="V189" s="117"/>
      <c r="W189" s="117"/>
      <c r="X189" s="114"/>
      <c r="AA189" s="398"/>
    </row>
    <row r="190" spans="1:27" s="106" customFormat="1" hidden="1" outlineLevel="1">
      <c r="A190" s="114"/>
      <c r="B190" s="538"/>
      <c r="C190" s="1562" t="s">
        <v>914</v>
      </c>
      <c r="D190" s="1563"/>
      <c r="E190" s="1563"/>
      <c r="F190" s="1563"/>
      <c r="G190" s="1563"/>
      <c r="H190" s="1563"/>
      <c r="I190" s="1563"/>
      <c r="J190" s="1563"/>
      <c r="K190" s="1563"/>
      <c r="L190" s="1563"/>
      <c r="M190" s="1563"/>
      <c r="N190" s="1563"/>
      <c r="O190" s="1563"/>
      <c r="P190" s="539"/>
      <c r="Q190" s="541"/>
      <c r="R190" s="546"/>
      <c r="S190" s="548"/>
      <c r="T190" s="398"/>
      <c r="U190" s="107"/>
      <c r="V190" s="107"/>
      <c r="W190" s="107"/>
      <c r="X190" s="114"/>
      <c r="Y190" s="107"/>
      <c r="Z190" s="107"/>
    </row>
    <row r="191" spans="1:27" s="106" customFormat="1" ht="102" hidden="1" outlineLevel="1">
      <c r="A191" s="114"/>
      <c r="B191" s="115" t="s">
        <v>382</v>
      </c>
      <c r="C191" s="552" t="s">
        <v>52</v>
      </c>
      <c r="D191" s="552" t="s">
        <v>280</v>
      </c>
      <c r="E191" s="552" t="s">
        <v>59</v>
      </c>
      <c r="F191" s="552" t="s">
        <v>58</v>
      </c>
      <c r="G191" s="552" t="s">
        <v>57</v>
      </c>
      <c r="H191" s="552" t="s">
        <v>81</v>
      </c>
      <c r="I191" s="552" t="s">
        <v>589</v>
      </c>
      <c r="J191" s="552" t="s">
        <v>590</v>
      </c>
      <c r="K191" s="552" t="s">
        <v>591</v>
      </c>
      <c r="L191" s="552" t="s">
        <v>592</v>
      </c>
      <c r="M191" s="552" t="s">
        <v>593</v>
      </c>
      <c r="N191" s="552" t="s">
        <v>594</v>
      </c>
      <c r="O191" s="552" t="s">
        <v>586</v>
      </c>
      <c r="P191" s="552" t="s">
        <v>595</v>
      </c>
      <c r="Q191" s="552" t="s">
        <v>596</v>
      </c>
      <c r="R191" s="552" t="s">
        <v>597</v>
      </c>
      <c r="S191" s="552" t="s">
        <v>281</v>
      </c>
      <c r="T191" s="115" t="s">
        <v>556</v>
      </c>
      <c r="U191" s="115" t="s">
        <v>707</v>
      </c>
      <c r="V191" s="115" t="s">
        <v>51</v>
      </c>
      <c r="W191" s="115" t="s">
        <v>976</v>
      </c>
      <c r="X191" s="115" t="s">
        <v>53</v>
      </c>
      <c r="Z191" s="107"/>
    </row>
    <row r="192" spans="1:27" hidden="1" outlineLevel="1">
      <c r="A192" s="114"/>
      <c r="B192" s="516"/>
      <c r="C192" s="550"/>
      <c r="D192" s="532"/>
      <c r="E192" s="532"/>
      <c r="F192" s="532"/>
      <c r="G192" s="532"/>
      <c r="H192" s="533"/>
      <c r="I192" s="534"/>
      <c r="J192" s="535"/>
      <c r="K192" s="535"/>
      <c r="L192" s="534"/>
      <c r="M192" s="534"/>
      <c r="N192" s="534"/>
      <c r="O192" s="533"/>
      <c r="P192" s="534"/>
      <c r="Q192" s="534"/>
      <c r="R192" s="534"/>
      <c r="S192" s="534"/>
      <c r="T192" s="517"/>
      <c r="U192" s="388"/>
      <c r="V192" s="388"/>
      <c r="W192" s="388"/>
      <c r="X192" s="388"/>
      <c r="Y192" s="104"/>
    </row>
    <row r="193" spans="1:27" hidden="1" outlineLevel="1">
      <c r="A193" s="114"/>
      <c r="B193" s="516"/>
      <c r="C193" s="532"/>
      <c r="D193" s="532"/>
      <c r="E193" s="532"/>
      <c r="F193" s="532"/>
      <c r="G193" s="532"/>
      <c r="H193" s="533"/>
      <c r="I193" s="534"/>
      <c r="J193" s="535"/>
      <c r="K193" s="535"/>
      <c r="L193" s="534"/>
      <c r="M193" s="534"/>
      <c r="N193" s="534"/>
      <c r="O193" s="533"/>
      <c r="P193" s="534"/>
      <c r="Q193" s="534"/>
      <c r="R193" s="534"/>
      <c r="S193" s="533"/>
      <c r="T193" s="517"/>
      <c r="U193" s="388"/>
      <c r="V193" s="388"/>
      <c r="W193" s="388"/>
      <c r="X193" s="388"/>
      <c r="Y193" s="104"/>
    </row>
    <row r="194" spans="1:27" hidden="1" outlineLevel="1">
      <c r="A194" s="114"/>
      <c r="B194" s="516"/>
      <c r="C194" s="532"/>
      <c r="D194" s="532"/>
      <c r="E194" s="532"/>
      <c r="F194" s="532"/>
      <c r="G194" s="532"/>
      <c r="H194" s="533"/>
      <c r="I194" s="534"/>
      <c r="J194" s="535"/>
      <c r="K194" s="535"/>
      <c r="L194" s="534"/>
      <c r="M194" s="534"/>
      <c r="N194" s="534"/>
      <c r="O194" s="533"/>
      <c r="P194" s="534"/>
      <c r="Q194" s="534"/>
      <c r="R194" s="534"/>
      <c r="S194" s="533"/>
      <c r="T194" s="403"/>
      <c r="U194" s="176"/>
      <c r="V194" s="176"/>
      <c r="W194" s="176"/>
      <c r="X194" s="176"/>
      <c r="Y194" s="104"/>
    </row>
    <row r="195" spans="1:27" hidden="1" outlineLevel="1">
      <c r="A195" s="114"/>
      <c r="B195" s="516"/>
      <c r="C195" s="532"/>
      <c r="D195" s="532"/>
      <c r="E195" s="532"/>
      <c r="F195" s="532"/>
      <c r="G195" s="532"/>
      <c r="H195" s="533"/>
      <c r="I195" s="534"/>
      <c r="J195" s="535"/>
      <c r="K195" s="535"/>
      <c r="L195" s="534"/>
      <c r="M195" s="534"/>
      <c r="N195" s="534"/>
      <c r="O195" s="533"/>
      <c r="P195" s="534"/>
      <c r="Q195" s="534"/>
      <c r="R195" s="534"/>
      <c r="S195" s="534"/>
      <c r="T195" s="403"/>
      <c r="U195" s="176"/>
      <c r="V195" s="176"/>
      <c r="W195" s="176"/>
      <c r="X195" s="176"/>
      <c r="Y195" s="104"/>
    </row>
    <row r="196" spans="1:27" hidden="1" outlineLevel="1">
      <c r="A196" s="114"/>
      <c r="B196" s="516"/>
      <c r="C196" s="532"/>
      <c r="D196" s="532"/>
      <c r="E196" s="532"/>
      <c r="F196" s="532"/>
      <c r="G196" s="532"/>
      <c r="H196" s="533"/>
      <c r="I196" s="534"/>
      <c r="J196" s="535"/>
      <c r="K196" s="535"/>
      <c r="L196" s="534"/>
      <c r="M196" s="534"/>
      <c r="N196" s="534"/>
      <c r="O196" s="533"/>
      <c r="P196" s="534"/>
      <c r="Q196" s="534"/>
      <c r="R196" s="534"/>
      <c r="S196" s="534"/>
      <c r="T196" s="403"/>
      <c r="U196" s="176"/>
      <c r="V196" s="176"/>
      <c r="W196" s="176"/>
      <c r="X196" s="176"/>
      <c r="Y196" s="104"/>
    </row>
    <row r="197" spans="1:27" hidden="1" outlineLevel="1">
      <c r="A197" s="114"/>
      <c r="B197" s="516"/>
      <c r="C197" s="532"/>
      <c r="D197" s="532"/>
      <c r="E197" s="532"/>
      <c r="F197" s="532"/>
      <c r="G197" s="532"/>
      <c r="H197" s="533"/>
      <c r="I197" s="534"/>
      <c r="J197" s="535"/>
      <c r="K197" s="551"/>
      <c r="L197" s="534"/>
      <c r="M197" s="534"/>
      <c r="N197" s="534"/>
      <c r="O197" s="533"/>
      <c r="P197" s="534"/>
      <c r="Q197" s="534"/>
      <c r="R197" s="534"/>
      <c r="S197" s="534"/>
      <c r="T197" s="403"/>
      <c r="U197" s="176"/>
      <c r="V197" s="176"/>
      <c r="W197" s="176"/>
      <c r="X197" s="176"/>
      <c r="Y197" s="104"/>
    </row>
    <row r="198" spans="1:27" hidden="1" outlineLevel="1">
      <c r="A198" s="114"/>
      <c r="B198" s="516"/>
      <c r="C198" s="532"/>
      <c r="D198" s="532"/>
      <c r="E198" s="532"/>
      <c r="F198" s="532"/>
      <c r="G198" s="532"/>
      <c r="H198" s="533"/>
      <c r="I198" s="534"/>
      <c r="J198" s="535"/>
      <c r="K198" s="535"/>
      <c r="L198" s="534"/>
      <c r="M198" s="534"/>
      <c r="N198" s="534"/>
      <c r="O198" s="533"/>
      <c r="P198" s="534"/>
      <c r="Q198" s="534"/>
      <c r="R198" s="534"/>
      <c r="S198" s="534"/>
      <c r="T198" s="403"/>
      <c r="U198" s="176"/>
      <c r="V198" s="176"/>
      <c r="W198" s="176"/>
      <c r="X198" s="176"/>
      <c r="Y198" s="104"/>
    </row>
    <row r="199" spans="1:27" hidden="1" outlineLevel="1">
      <c r="A199" s="114"/>
      <c r="B199" s="516"/>
      <c r="C199" s="532"/>
      <c r="D199" s="532"/>
      <c r="E199" s="532"/>
      <c r="F199" s="532"/>
      <c r="G199" s="532"/>
      <c r="H199" s="533"/>
      <c r="I199" s="534"/>
      <c r="J199" s="535"/>
      <c r="K199" s="535"/>
      <c r="L199" s="534"/>
      <c r="M199" s="534"/>
      <c r="N199" s="534"/>
      <c r="O199" s="533"/>
      <c r="P199" s="534"/>
      <c r="Q199" s="534"/>
      <c r="R199" s="534"/>
      <c r="S199" s="534"/>
      <c r="T199" s="403"/>
      <c r="U199" s="176"/>
      <c r="V199" s="176"/>
      <c r="W199" s="176"/>
      <c r="X199" s="176"/>
      <c r="Y199" s="104"/>
    </row>
    <row r="200" spans="1:27" hidden="1" outlineLevel="1">
      <c r="A200" s="114"/>
      <c r="B200" s="516"/>
      <c r="C200" s="532"/>
      <c r="D200" s="532"/>
      <c r="E200" s="532"/>
      <c r="F200" s="532"/>
      <c r="G200" s="532"/>
      <c r="H200" s="533"/>
      <c r="I200" s="534"/>
      <c r="J200" s="535"/>
      <c r="K200" s="535"/>
      <c r="L200" s="534"/>
      <c r="M200" s="534"/>
      <c r="N200" s="534"/>
      <c r="O200" s="533"/>
      <c r="P200" s="534"/>
      <c r="Q200" s="534"/>
      <c r="R200" s="534"/>
      <c r="S200" s="534"/>
      <c r="T200" s="403"/>
      <c r="U200" s="176"/>
      <c r="V200" s="176"/>
      <c r="W200" s="176"/>
      <c r="X200" s="176"/>
      <c r="Y200" s="104"/>
    </row>
    <row r="201" spans="1:27" hidden="1" outlineLevel="1">
      <c r="A201" s="114"/>
      <c r="B201" s="516"/>
      <c r="C201" s="532"/>
      <c r="D201" s="532"/>
      <c r="E201" s="532"/>
      <c r="F201" s="532"/>
      <c r="G201" s="532"/>
      <c r="H201" s="533"/>
      <c r="I201" s="534"/>
      <c r="J201" s="535"/>
      <c r="K201" s="535"/>
      <c r="L201" s="534"/>
      <c r="M201" s="534"/>
      <c r="N201" s="534"/>
      <c r="O201" s="533"/>
      <c r="P201" s="534"/>
      <c r="Q201" s="534"/>
      <c r="R201" s="534"/>
      <c r="S201" s="534"/>
      <c r="T201" s="403"/>
      <c r="U201" s="176"/>
      <c r="V201" s="176"/>
      <c r="W201" s="176"/>
      <c r="X201" s="176"/>
      <c r="Y201" s="104"/>
    </row>
    <row r="202" spans="1:27" hidden="1" outlineLevel="1">
      <c r="A202" s="114"/>
      <c r="B202" s="516"/>
      <c r="C202" s="532"/>
      <c r="D202" s="532"/>
      <c r="E202" s="532"/>
      <c r="F202" s="532"/>
      <c r="G202" s="532"/>
      <c r="H202" s="533"/>
      <c r="I202" s="534"/>
      <c r="J202" s="535"/>
      <c r="K202" s="535"/>
      <c r="L202" s="534"/>
      <c r="M202" s="534"/>
      <c r="N202" s="534"/>
      <c r="O202" s="533"/>
      <c r="P202" s="534"/>
      <c r="Q202" s="534"/>
      <c r="R202" s="534"/>
      <c r="S202" s="534"/>
      <c r="T202" s="403"/>
      <c r="U202" s="176"/>
      <c r="V202" s="176"/>
      <c r="W202" s="176"/>
      <c r="X202" s="176"/>
      <c r="Y202" s="104"/>
    </row>
    <row r="203" spans="1:27" hidden="1" outlineLevel="1">
      <c r="A203" s="114"/>
      <c r="B203" s="516"/>
      <c r="C203" s="532"/>
      <c r="D203" s="532"/>
      <c r="E203" s="532"/>
      <c r="F203" s="532"/>
      <c r="G203" s="532"/>
      <c r="H203" s="533"/>
      <c r="I203" s="534"/>
      <c r="J203" s="535"/>
      <c r="K203" s="535"/>
      <c r="L203" s="534"/>
      <c r="M203" s="534"/>
      <c r="N203" s="534"/>
      <c r="O203" s="533"/>
      <c r="P203" s="534"/>
      <c r="Q203" s="534"/>
      <c r="R203" s="534"/>
      <c r="S203" s="534"/>
      <c r="T203" s="403"/>
      <c r="U203" s="176"/>
      <c r="V203" s="176"/>
      <c r="W203" s="176"/>
      <c r="X203" s="176"/>
      <c r="Y203" s="104"/>
    </row>
    <row r="204" spans="1:27" hidden="1" outlineLevel="1">
      <c r="A204" s="114"/>
      <c r="B204" s="516"/>
      <c r="C204" s="532"/>
      <c r="D204" s="532"/>
      <c r="E204" s="532"/>
      <c r="F204" s="532"/>
      <c r="G204" s="532"/>
      <c r="H204" s="533"/>
      <c r="I204" s="534"/>
      <c r="J204" s="535"/>
      <c r="K204" s="535"/>
      <c r="L204" s="534"/>
      <c r="M204" s="534"/>
      <c r="N204" s="534"/>
      <c r="O204" s="533"/>
      <c r="P204" s="534"/>
      <c r="Q204" s="534"/>
      <c r="R204" s="534"/>
      <c r="S204" s="534"/>
      <c r="T204" s="403"/>
      <c r="U204" s="176"/>
      <c r="V204" s="176"/>
      <c r="W204" s="176"/>
      <c r="X204" s="176"/>
      <c r="Y204" s="104"/>
    </row>
    <row r="205" spans="1:27" hidden="1" outlineLevel="1">
      <c r="A205" s="114"/>
      <c r="B205" s="516"/>
      <c r="C205" s="532"/>
      <c r="D205" s="532"/>
      <c r="E205" s="532"/>
      <c r="F205" s="532"/>
      <c r="G205" s="532"/>
      <c r="H205" s="533"/>
      <c r="I205" s="534"/>
      <c r="J205" s="535"/>
      <c r="K205" s="535"/>
      <c r="L205" s="534"/>
      <c r="M205" s="534"/>
      <c r="N205" s="534"/>
      <c r="O205" s="533"/>
      <c r="P205" s="534"/>
      <c r="Q205" s="534"/>
      <c r="R205" s="534"/>
      <c r="S205" s="534"/>
      <c r="T205" s="403"/>
      <c r="U205" s="176"/>
      <c r="V205" s="176"/>
      <c r="W205" s="176"/>
      <c r="X205" s="176"/>
      <c r="Y205" s="104"/>
    </row>
    <row r="206" spans="1:27" hidden="1" outlineLevel="1">
      <c r="A206" s="114"/>
      <c r="B206" s="516"/>
      <c r="C206" s="532"/>
      <c r="D206" s="532"/>
      <c r="E206" s="532"/>
      <c r="F206" s="532"/>
      <c r="G206" s="532"/>
      <c r="H206" s="533"/>
      <c r="I206" s="534"/>
      <c r="J206" s="535"/>
      <c r="K206" s="535"/>
      <c r="L206" s="534"/>
      <c r="M206" s="534"/>
      <c r="N206" s="534"/>
      <c r="O206" s="533"/>
      <c r="P206" s="534"/>
      <c r="Q206" s="534"/>
      <c r="R206" s="534"/>
      <c r="S206" s="534"/>
      <c r="T206" s="403"/>
      <c r="U206" s="176"/>
      <c r="V206" s="176"/>
      <c r="W206" s="176"/>
      <c r="X206" s="176"/>
      <c r="Y206" s="104"/>
    </row>
    <row r="207" spans="1:27" s="106" customFormat="1" hidden="1" outlineLevel="1">
      <c r="A207" s="114"/>
      <c r="B207" s="516"/>
      <c r="C207" s="532"/>
      <c r="D207" s="532"/>
      <c r="E207" s="532"/>
      <c r="F207" s="532"/>
      <c r="G207" s="532"/>
      <c r="H207" s="533"/>
      <c r="I207" s="534"/>
      <c r="J207" s="535"/>
      <c r="K207" s="535"/>
      <c r="L207" s="534"/>
      <c r="M207" s="534"/>
      <c r="N207" s="534"/>
      <c r="O207" s="533"/>
      <c r="P207" s="534"/>
      <c r="Q207" s="534"/>
      <c r="R207" s="534"/>
      <c r="S207" s="534"/>
      <c r="T207" s="403"/>
      <c r="U207" s="176"/>
      <c r="V207" s="176"/>
      <c r="W207" s="176"/>
      <c r="X207" s="176"/>
      <c r="Z207" s="107"/>
    </row>
    <row r="208" spans="1:27" s="107" customFormat="1" hidden="1" outlineLevel="1">
      <c r="B208" s="414"/>
      <c r="C208" s="1570"/>
      <c r="D208" s="1570"/>
      <c r="E208" s="1570"/>
      <c r="F208" s="1570"/>
      <c r="G208" s="1570"/>
      <c r="H208" s="1570"/>
      <c r="I208" s="1570"/>
      <c r="J208" s="1570"/>
      <c r="K208" s="1578"/>
      <c r="L208" s="1578"/>
      <c r="M208" s="1578"/>
      <c r="N208" s="1578"/>
      <c r="O208" s="1578"/>
      <c r="P208" s="1578"/>
      <c r="Q208" s="1578"/>
      <c r="R208" s="1578"/>
      <c r="S208" s="108"/>
      <c r="T208" s="108"/>
      <c r="U208" s="108"/>
      <c r="V208" s="108"/>
      <c r="W208" s="402"/>
      <c r="AA208" s="398"/>
    </row>
    <row r="209" spans="1:27" s="106" customFormat="1" hidden="1" outlineLevel="1">
      <c r="A209" s="114"/>
      <c r="B209" s="538"/>
      <c r="C209" s="1562" t="s">
        <v>915</v>
      </c>
      <c r="D209" s="1563"/>
      <c r="E209" s="1563"/>
      <c r="F209" s="1563"/>
      <c r="G209" s="1563"/>
      <c r="H209" s="1563"/>
      <c r="I209" s="1563"/>
      <c r="J209" s="1563"/>
      <c r="K209" s="1563"/>
      <c r="L209" s="1576"/>
      <c r="M209" s="1576"/>
      <c r="N209" s="1576"/>
      <c r="O209" s="1576"/>
      <c r="P209" s="637"/>
      <c r="Q209" s="387"/>
      <c r="R209" s="560"/>
      <c r="S209" s="548"/>
      <c r="T209" s="398"/>
      <c r="U209" s="107"/>
      <c r="V209" s="107"/>
      <c r="W209" s="107"/>
      <c r="X209" s="114"/>
      <c r="Y209" s="107"/>
      <c r="Z209" s="107"/>
    </row>
    <row r="210" spans="1:27" s="106" customFormat="1" ht="38" hidden="1" outlineLevel="1">
      <c r="A210" s="114"/>
      <c r="B210" s="115" t="s">
        <v>382</v>
      </c>
      <c r="C210" s="529" t="s">
        <v>866</v>
      </c>
      <c r="D210" s="529" t="s">
        <v>82</v>
      </c>
      <c r="E210" s="531" t="s">
        <v>589</v>
      </c>
      <c r="F210" s="531" t="s">
        <v>598</v>
      </c>
      <c r="G210" s="115" t="s">
        <v>556</v>
      </c>
      <c r="H210" s="115" t="s">
        <v>707</v>
      </c>
      <c r="I210" s="115" t="s">
        <v>51</v>
      </c>
      <c r="J210" s="115" t="s">
        <v>976</v>
      </c>
      <c r="K210" s="115" t="s">
        <v>53</v>
      </c>
      <c r="L210" s="652"/>
      <c r="M210" s="635"/>
      <c r="N210" s="636"/>
      <c r="O210" s="636"/>
      <c r="P210" s="636"/>
      <c r="Q210" s="636"/>
      <c r="R210" s="653"/>
      <c r="S210" s="107"/>
      <c r="T210" s="107"/>
      <c r="U210" s="107"/>
      <c r="V210" s="107"/>
      <c r="W210" s="107"/>
      <c r="X210" s="114"/>
      <c r="Y210" s="107"/>
      <c r="Z210" s="107"/>
    </row>
    <row r="211" spans="1:27" hidden="1" outlineLevel="1">
      <c r="A211" s="114"/>
      <c r="B211" s="516"/>
      <c r="C211" s="1577"/>
      <c r="D211" s="555"/>
      <c r="E211" s="1569"/>
      <c r="F211" s="534"/>
      <c r="G211" s="517"/>
      <c r="H211" s="388"/>
      <c r="I211" s="388"/>
      <c r="J211" s="388"/>
      <c r="K211" s="388"/>
      <c r="L211" s="647"/>
      <c r="M211" s="397"/>
      <c r="N211" s="113"/>
      <c r="O211" s="113"/>
      <c r="P211" s="113"/>
      <c r="Q211" s="113"/>
      <c r="R211" s="107"/>
      <c r="S211" s="107"/>
      <c r="T211" s="107"/>
      <c r="U211" s="107"/>
      <c r="V211" s="107"/>
      <c r="W211" s="107"/>
      <c r="X211" s="114"/>
    </row>
    <row r="212" spans="1:27" hidden="1" outlineLevel="1">
      <c r="A212" s="114"/>
      <c r="B212" s="516"/>
      <c r="C212" s="1577"/>
      <c r="D212" s="555"/>
      <c r="E212" s="1569"/>
      <c r="F212" s="534"/>
      <c r="G212" s="517"/>
      <c r="H212" s="388"/>
      <c r="I212" s="388"/>
      <c r="J212" s="388"/>
      <c r="K212" s="388"/>
      <c r="L212" s="648"/>
      <c r="M212" s="649"/>
      <c r="N212" s="650"/>
      <c r="O212" s="650"/>
      <c r="P212" s="650"/>
      <c r="Q212" s="650"/>
      <c r="R212" s="651"/>
      <c r="S212" s="107"/>
      <c r="T212" s="107"/>
      <c r="U212" s="107"/>
      <c r="V212" s="107"/>
      <c r="W212" s="107"/>
      <c r="X212" s="114"/>
    </row>
    <row r="213" spans="1:27" hidden="1" outlineLevel="1">
      <c r="A213" s="114"/>
      <c r="B213" s="516"/>
      <c r="C213" s="1577"/>
      <c r="D213" s="556"/>
      <c r="E213" s="1569"/>
      <c r="F213" s="534"/>
      <c r="G213" s="403"/>
      <c r="H213" s="176"/>
      <c r="I213" s="176"/>
      <c r="J213" s="176"/>
      <c r="K213" s="176"/>
      <c r="L213" s="647"/>
      <c r="M213" s="614"/>
      <c r="N213" s="613"/>
      <c r="O213" s="613"/>
      <c r="P213" s="613"/>
      <c r="Q213" s="613"/>
      <c r="R213" s="108"/>
      <c r="S213" s="107"/>
      <c r="T213" s="107"/>
      <c r="U213" s="107"/>
      <c r="V213" s="107"/>
      <c r="W213" s="107"/>
      <c r="X213" s="114"/>
    </row>
    <row r="214" spans="1:27" hidden="1" outlineLevel="1">
      <c r="A214" s="114"/>
      <c r="B214" s="516"/>
      <c r="C214" s="1577"/>
      <c r="D214" s="556"/>
      <c r="E214" s="1569"/>
      <c r="F214" s="534"/>
      <c r="G214" s="403"/>
      <c r="H214" s="176"/>
      <c r="I214" s="176"/>
      <c r="J214" s="176"/>
      <c r="K214" s="176"/>
      <c r="M214" s="397"/>
      <c r="N214" s="113"/>
      <c r="O214" s="113"/>
      <c r="P214" s="113"/>
      <c r="Q214" s="113"/>
      <c r="R214" s="107"/>
      <c r="S214" s="107"/>
      <c r="T214" s="107"/>
      <c r="U214" s="107"/>
      <c r="V214" s="107"/>
      <c r="W214" s="107"/>
      <c r="X214" s="114"/>
    </row>
    <row r="215" spans="1:27" s="106" customFormat="1" hidden="1" outlineLevel="1">
      <c r="A215" s="114"/>
      <c r="B215" s="516"/>
      <c r="C215" s="1577"/>
      <c r="D215" s="556"/>
      <c r="E215" s="1569"/>
      <c r="F215" s="534"/>
      <c r="G215" s="403"/>
      <c r="H215" s="176"/>
      <c r="I215" s="176"/>
      <c r="J215" s="176"/>
      <c r="K215" s="176"/>
      <c r="M215" s="397"/>
      <c r="N215" s="113"/>
      <c r="O215" s="113"/>
      <c r="P215" s="113"/>
      <c r="Q215" s="113"/>
      <c r="R215" s="107"/>
      <c r="S215" s="107"/>
      <c r="T215" s="107"/>
      <c r="U215" s="107"/>
      <c r="V215" s="107"/>
      <c r="W215" s="107"/>
      <c r="X215" s="114"/>
      <c r="Y215" s="107"/>
      <c r="Z215" s="107"/>
    </row>
    <row r="216" spans="1:27" s="624" customFormat="1" hidden="1" outlineLevel="1">
      <c r="B216" s="628"/>
      <c r="C216" s="630"/>
      <c r="D216" s="631"/>
      <c r="E216" s="632"/>
      <c r="F216" s="632"/>
      <c r="G216" s="628"/>
      <c r="H216" s="628"/>
      <c r="I216" s="628"/>
      <c r="J216" s="628"/>
      <c r="K216" s="625"/>
      <c r="L216" s="626"/>
      <c r="M216" s="627"/>
      <c r="N216" s="626"/>
      <c r="O216" s="626"/>
      <c r="P216" s="626"/>
      <c r="Q216" s="626"/>
    </row>
    <row r="217" spans="1:27" s="624" customFormat="1" hidden="1" outlineLevel="1">
      <c r="B217" s="628"/>
      <c r="C217" s="630"/>
      <c r="D217" s="631"/>
      <c r="E217" s="632"/>
      <c r="F217" s="632"/>
      <c r="G217" s="628"/>
      <c r="H217" s="628"/>
      <c r="I217" s="628"/>
      <c r="J217" s="628"/>
      <c r="K217" s="625"/>
      <c r="L217" s="626"/>
      <c r="M217" s="627"/>
      <c r="N217" s="626"/>
      <c r="O217" s="626"/>
      <c r="P217" s="626"/>
      <c r="Q217" s="626"/>
    </row>
    <row r="218" spans="1:27" s="106" customFormat="1" hidden="1" outlineLevel="1">
      <c r="A218" s="108"/>
      <c r="C218" s="1562" t="s">
        <v>993</v>
      </c>
      <c r="D218" s="1563"/>
      <c r="E218" s="1563"/>
      <c r="F218" s="1563"/>
      <c r="G218" s="1563"/>
      <c r="H218" s="1563"/>
      <c r="I218" s="1563"/>
      <c r="J218" s="1563"/>
      <c r="K218" s="1563"/>
      <c r="L218" s="1563"/>
      <c r="M218" s="1563"/>
      <c r="N218" s="1563"/>
      <c r="O218" s="1563"/>
      <c r="Y218" s="108"/>
      <c r="Z218" s="108"/>
    </row>
    <row r="219" spans="1:27" s="106" customFormat="1" ht="102" hidden="1" outlineLevel="1">
      <c r="A219" s="114"/>
      <c r="B219" s="674" t="s">
        <v>382</v>
      </c>
      <c r="C219" s="675" t="s">
        <v>992</v>
      </c>
      <c r="D219" s="675" t="s">
        <v>280</v>
      </c>
      <c r="E219" s="675" t="s">
        <v>59</v>
      </c>
      <c r="F219" s="675" t="s">
        <v>58</v>
      </c>
      <c r="G219" s="675" t="s">
        <v>57</v>
      </c>
      <c r="H219" s="675" t="s">
        <v>81</v>
      </c>
      <c r="I219" s="675" t="s">
        <v>589</v>
      </c>
      <c r="J219" s="675" t="s">
        <v>590</v>
      </c>
      <c r="K219" s="675" t="s">
        <v>591</v>
      </c>
      <c r="L219" s="675" t="s">
        <v>592</v>
      </c>
      <c r="M219" s="675" t="s">
        <v>593</v>
      </c>
      <c r="N219" s="675" t="s">
        <v>594</v>
      </c>
      <c r="O219" s="675" t="s">
        <v>586</v>
      </c>
      <c r="P219" s="675" t="s">
        <v>595</v>
      </c>
      <c r="Q219" s="675" t="s">
        <v>596</v>
      </c>
      <c r="R219" s="675" t="s">
        <v>597</v>
      </c>
      <c r="S219" s="675" t="s">
        <v>281</v>
      </c>
      <c r="T219" s="676" t="s">
        <v>1013</v>
      </c>
      <c r="U219" s="676" t="s">
        <v>707</v>
      </c>
      <c r="V219" s="676" t="s">
        <v>51</v>
      </c>
      <c r="W219" s="676" t="s">
        <v>976</v>
      </c>
      <c r="X219" s="676" t="s">
        <v>53</v>
      </c>
      <c r="Z219" s="107"/>
    </row>
    <row r="220" spans="1:27" s="106" customFormat="1" hidden="1" outlineLevel="1">
      <c r="A220" s="114"/>
      <c r="B220" s="677"/>
      <c r="C220" s="678"/>
      <c r="D220" s="679"/>
      <c r="E220" s="680"/>
      <c r="F220" s="680"/>
      <c r="G220" s="679"/>
      <c r="H220" s="681"/>
      <c r="I220" s="682"/>
      <c r="J220" s="683"/>
      <c r="K220" s="684"/>
      <c r="L220" s="682"/>
      <c r="M220" s="685"/>
      <c r="N220" s="686"/>
      <c r="O220" s="685"/>
      <c r="P220" s="685"/>
      <c r="Q220" s="685"/>
      <c r="R220" s="685"/>
      <c r="S220" s="685"/>
      <c r="T220" s="687"/>
      <c r="U220" s="687"/>
      <c r="V220" s="687"/>
      <c r="W220" s="687"/>
      <c r="X220" s="687"/>
      <c r="Z220" s="107"/>
    </row>
    <row r="221" spans="1:27" s="107" customFormat="1" hidden="1" outlineLevel="1">
      <c r="B221" s="407"/>
      <c r="C221" s="109"/>
      <c r="D221" s="109"/>
      <c r="E221" s="109"/>
      <c r="F221" s="109"/>
      <c r="G221" s="108"/>
      <c r="H221" s="108"/>
      <c r="I221" s="108"/>
      <c r="J221" s="402"/>
      <c r="X221" s="114"/>
      <c r="AA221" s="398"/>
    </row>
    <row r="222" spans="1:27" s="107" customFormat="1" hidden="1" outlineLevel="1">
      <c r="B222" s="410"/>
      <c r="C222" s="1567" t="s">
        <v>868</v>
      </c>
      <c r="D222" s="1567"/>
      <c r="E222" s="387"/>
      <c r="F222" s="387"/>
      <c r="G222" s="387"/>
      <c r="H222" s="411"/>
      <c r="I222" s="411"/>
      <c r="J222" s="411"/>
      <c r="K222" s="411"/>
      <c r="L222" s="411"/>
      <c r="M222" s="411"/>
      <c r="N222" s="411"/>
      <c r="O222" s="411"/>
      <c r="P222" s="387"/>
      <c r="Q222" s="117"/>
      <c r="R222" s="117"/>
      <c r="S222" s="117"/>
      <c r="T222" s="117"/>
      <c r="U222" s="117"/>
      <c r="V222" s="117"/>
      <c r="X222" s="114"/>
      <c r="AA222" s="398"/>
    </row>
    <row r="223" spans="1:27" s="106" customFormat="1" hidden="1" outlineLevel="1">
      <c r="A223" s="114"/>
      <c r="B223" s="538"/>
      <c r="C223" s="1562" t="s">
        <v>921</v>
      </c>
      <c r="D223" s="1563"/>
      <c r="E223" s="1563"/>
      <c r="F223" s="1563"/>
      <c r="G223" s="1563"/>
      <c r="H223" s="1563"/>
      <c r="I223" s="1563"/>
      <c r="J223" s="1563"/>
      <c r="K223" s="1563"/>
      <c r="L223" s="1563"/>
      <c r="M223" s="1563"/>
      <c r="N223" s="1563"/>
      <c r="O223" s="1563"/>
      <c r="P223" s="539"/>
      <c r="Q223" s="541"/>
      <c r="R223" s="546"/>
      <c r="S223" s="548"/>
      <c r="T223" s="398"/>
      <c r="U223" s="107"/>
      <c r="V223" s="107"/>
      <c r="W223" s="107"/>
      <c r="X223" s="114"/>
      <c r="Y223" s="107"/>
      <c r="Z223" s="107"/>
    </row>
    <row r="224" spans="1:27" s="106" customFormat="1" ht="85" hidden="1" outlineLevel="1">
      <c r="A224" s="114"/>
      <c r="B224" s="115" t="s">
        <v>383</v>
      </c>
      <c r="C224" s="549" t="s">
        <v>864</v>
      </c>
      <c r="D224" s="549" t="s">
        <v>280</v>
      </c>
      <c r="E224" s="549" t="s">
        <v>59</v>
      </c>
      <c r="F224" s="549" t="s">
        <v>58</v>
      </c>
      <c r="G224" s="549" t="s">
        <v>57</v>
      </c>
      <c r="H224" s="530" t="s">
        <v>81</v>
      </c>
      <c r="I224" s="530" t="s">
        <v>599</v>
      </c>
      <c r="J224" s="530" t="s">
        <v>600</v>
      </c>
      <c r="K224" s="530" t="s">
        <v>601</v>
      </c>
      <c r="L224" s="530" t="s">
        <v>602</v>
      </c>
      <c r="M224" s="530" t="s">
        <v>594</v>
      </c>
      <c r="N224" s="530" t="s">
        <v>586</v>
      </c>
      <c r="O224" s="530" t="s">
        <v>603</v>
      </c>
      <c r="P224" s="530" t="s">
        <v>604</v>
      </c>
      <c r="Q224" s="530" t="s">
        <v>605</v>
      </c>
      <c r="R224" s="530" t="s">
        <v>281</v>
      </c>
      <c r="S224" s="115" t="s">
        <v>556</v>
      </c>
      <c r="T224" s="115" t="s">
        <v>707</v>
      </c>
      <c r="U224" s="115" t="s">
        <v>51</v>
      </c>
      <c r="V224" s="115" t="s">
        <v>976</v>
      </c>
      <c r="W224" s="115" t="s">
        <v>53</v>
      </c>
      <c r="Y224" s="107"/>
      <c r="Z224" s="107"/>
    </row>
    <row r="225" spans="1:27" s="106" customFormat="1" hidden="1" outlineLevel="1">
      <c r="A225" s="114"/>
      <c r="B225" s="516"/>
      <c r="C225" s="550"/>
      <c r="D225" s="532"/>
      <c r="E225" s="532"/>
      <c r="F225" s="532"/>
      <c r="G225" s="532"/>
      <c r="H225" s="533"/>
      <c r="I225" s="551"/>
      <c r="J225" s="551"/>
      <c r="K225" s="551"/>
      <c r="L225" s="551"/>
      <c r="M225" s="551"/>
      <c r="N225" s="533"/>
      <c r="O225" s="534"/>
      <c r="P225" s="534"/>
      <c r="Q225" s="534"/>
      <c r="R225" s="534"/>
      <c r="S225" s="517"/>
      <c r="T225" s="388"/>
      <c r="U225" s="388"/>
      <c r="V225" s="388"/>
      <c r="W225" s="388"/>
      <c r="Y225" s="107"/>
      <c r="Z225" s="107"/>
    </row>
    <row r="226" spans="1:27" s="107" customFormat="1" hidden="1" outlineLevel="1">
      <c r="B226" s="414"/>
      <c r="C226" s="1570"/>
      <c r="D226" s="1570"/>
      <c r="E226" s="415"/>
      <c r="F226" s="415"/>
      <c r="G226" s="415"/>
      <c r="H226" s="416"/>
      <c r="I226" s="417"/>
      <c r="J226" s="417"/>
      <c r="K226" s="418"/>
      <c r="L226" s="416"/>
      <c r="M226" s="419"/>
      <c r="N226" s="419"/>
      <c r="O226" s="419"/>
      <c r="P226" s="419"/>
      <c r="Q226" s="420"/>
      <c r="R226" s="420"/>
      <c r="S226" s="420"/>
      <c r="T226" s="420"/>
      <c r="U226" s="420"/>
      <c r="V226" s="421"/>
      <c r="X226" s="114"/>
      <c r="AA226" s="398"/>
    </row>
    <row r="227" spans="1:27" s="106" customFormat="1" hidden="1" outlineLevel="1">
      <c r="A227" s="114"/>
      <c r="B227" s="538"/>
      <c r="C227" s="1562" t="s">
        <v>917</v>
      </c>
      <c r="D227" s="1563"/>
      <c r="E227" s="1563"/>
      <c r="F227" s="1563"/>
      <c r="G227" s="1563"/>
      <c r="H227" s="1563"/>
      <c r="I227" s="1563"/>
      <c r="J227" s="1563"/>
      <c r="K227" s="1563"/>
      <c r="L227" s="1563"/>
      <c r="M227" s="1563"/>
      <c r="N227" s="1563"/>
      <c r="O227" s="1563"/>
      <c r="P227" s="539"/>
      <c r="Q227" s="541"/>
      <c r="R227" s="546"/>
      <c r="S227" s="548"/>
      <c r="T227" s="398"/>
      <c r="U227" s="107"/>
      <c r="V227" s="107"/>
      <c r="W227" s="107"/>
      <c r="X227" s="114"/>
      <c r="Y227" s="107"/>
      <c r="Z227" s="107"/>
    </row>
    <row r="228" spans="1:27" s="106" customFormat="1" ht="85" hidden="1" outlineLevel="1">
      <c r="A228" s="114"/>
      <c r="B228" s="115" t="s">
        <v>867</v>
      </c>
      <c r="C228" s="549" t="s">
        <v>865</v>
      </c>
      <c r="D228" s="549" t="s">
        <v>280</v>
      </c>
      <c r="E228" s="549" t="s">
        <v>59</v>
      </c>
      <c r="F228" s="549" t="s">
        <v>58</v>
      </c>
      <c r="G228" s="549" t="s">
        <v>57</v>
      </c>
      <c r="H228" s="530" t="s">
        <v>81</v>
      </c>
      <c r="I228" s="530" t="s">
        <v>606</v>
      </c>
      <c r="J228" s="530" t="s">
        <v>607</v>
      </c>
      <c r="K228" s="530" t="s">
        <v>608</v>
      </c>
      <c r="L228" s="530" t="s">
        <v>609</v>
      </c>
      <c r="M228" s="530" t="s">
        <v>594</v>
      </c>
      <c r="N228" s="530" t="s">
        <v>586</v>
      </c>
      <c r="O228" s="530" t="s">
        <v>610</v>
      </c>
      <c r="P228" s="530" t="s">
        <v>611</v>
      </c>
      <c r="Q228" s="530" t="s">
        <v>605</v>
      </c>
      <c r="R228" s="530" t="s">
        <v>281</v>
      </c>
      <c r="S228" s="115" t="s">
        <v>556</v>
      </c>
      <c r="T228" s="115" t="s">
        <v>707</v>
      </c>
      <c r="U228" s="115" t="s">
        <v>51</v>
      </c>
      <c r="V228" s="115" t="s">
        <v>976</v>
      </c>
      <c r="W228" s="115" t="s">
        <v>53</v>
      </c>
      <c r="Y228" s="107"/>
      <c r="Z228" s="107"/>
    </row>
    <row r="229" spans="1:27" s="106" customFormat="1" hidden="1" outlineLevel="1">
      <c r="A229" s="114"/>
      <c r="B229" s="516"/>
      <c r="C229" s="532"/>
      <c r="D229" s="532"/>
      <c r="E229" s="532"/>
      <c r="F229" s="532"/>
      <c r="G229" s="532"/>
      <c r="H229" s="533"/>
      <c r="I229" s="534"/>
      <c r="J229" s="534"/>
      <c r="K229" s="534"/>
      <c r="L229" s="534"/>
      <c r="M229" s="534"/>
      <c r="N229" s="533"/>
      <c r="O229" s="534"/>
      <c r="P229" s="534"/>
      <c r="Q229" s="534"/>
      <c r="R229" s="534"/>
      <c r="S229" s="517"/>
      <c r="T229" s="388"/>
      <c r="U229" s="388"/>
      <c r="V229" s="388"/>
      <c r="W229" s="388"/>
      <c r="Y229" s="107"/>
      <c r="Z229" s="107"/>
    </row>
    <row r="230" spans="1:27" s="107" customFormat="1" hidden="1" outlineLevel="1">
      <c r="B230" s="407"/>
      <c r="C230" s="109"/>
      <c r="D230" s="109"/>
      <c r="E230" s="109"/>
      <c r="F230" s="109"/>
      <c r="G230" s="108"/>
      <c r="H230" s="108"/>
      <c r="I230" s="108"/>
      <c r="J230" s="108"/>
      <c r="K230" s="108"/>
      <c r="L230" s="108"/>
      <c r="M230" s="108"/>
      <c r="N230" s="108"/>
      <c r="O230" s="108"/>
      <c r="P230" s="108"/>
      <c r="Q230" s="108"/>
      <c r="R230" s="108"/>
      <c r="S230" s="108"/>
      <c r="T230" s="108"/>
      <c r="U230" s="108"/>
      <c r="V230" s="402"/>
      <c r="AA230" s="398"/>
    </row>
    <row r="231" spans="1:27" s="107" customFormat="1" ht="25" customHeight="1" collapsed="1">
      <c r="A231" s="1581" t="s">
        <v>562</v>
      </c>
      <c r="B231" s="1582"/>
      <c r="C231" s="1582"/>
      <c r="D231" s="1582"/>
      <c r="E231" s="1582"/>
      <c r="F231" s="1582"/>
      <c r="G231" s="1582"/>
      <c r="H231" s="1582"/>
      <c r="I231" s="1582"/>
      <c r="J231" s="1582"/>
      <c r="K231" s="1582"/>
      <c r="L231" s="1582"/>
      <c r="M231" s="1582"/>
      <c r="N231" s="1582"/>
      <c r="O231" s="1582"/>
      <c r="P231" s="1582"/>
      <c r="Q231" s="1582"/>
      <c r="R231" s="1582"/>
      <c r="S231" s="1582"/>
      <c r="T231" s="1583"/>
      <c r="V231" s="114"/>
      <c r="AA231" s="398"/>
    </row>
    <row r="232" spans="1:27" s="107" customFormat="1" hidden="1" outlineLevel="1">
      <c r="B232" s="522"/>
      <c r="C232" s="1571" t="s">
        <v>552</v>
      </c>
      <c r="D232" s="1571"/>
      <c r="E232" s="111"/>
      <c r="F232" s="111"/>
      <c r="G232" s="111"/>
      <c r="H232" s="112"/>
      <c r="I232" s="524"/>
      <c r="J232" s="112"/>
      <c r="K232" s="116"/>
      <c r="L232" s="113"/>
      <c r="M232" s="113"/>
      <c r="N232" s="113"/>
      <c r="X232" s="114"/>
      <c r="AA232" s="398"/>
    </row>
    <row r="233" spans="1:27" s="106" customFormat="1" hidden="1" outlineLevel="1">
      <c r="A233" s="114"/>
      <c r="B233" s="523"/>
      <c r="C233" s="1565" t="s">
        <v>925</v>
      </c>
      <c r="D233" s="1566"/>
      <c r="E233" s="1566"/>
      <c r="F233" s="1566"/>
      <c r="G233" s="1566"/>
      <c r="H233" s="1566"/>
      <c r="I233" s="527"/>
      <c r="J233" s="525"/>
      <c r="K233" s="526"/>
      <c r="L233" s="528"/>
      <c r="M233" s="113"/>
      <c r="N233" s="113"/>
      <c r="O233" s="107"/>
      <c r="P233" s="107"/>
      <c r="Q233" s="107"/>
      <c r="R233" s="107"/>
      <c r="S233" s="107"/>
      <c r="T233" s="107"/>
      <c r="U233" s="107"/>
      <c r="V233" s="107"/>
      <c r="W233" s="107"/>
      <c r="X233" s="114"/>
      <c r="Y233" s="107"/>
      <c r="Z233" s="107"/>
    </row>
    <row r="234" spans="1:27" s="106" customFormat="1" ht="68" hidden="1" outlineLevel="1">
      <c r="A234" s="114"/>
      <c r="B234" s="115" t="s">
        <v>554</v>
      </c>
      <c r="C234" s="518" t="s">
        <v>557</v>
      </c>
      <c r="D234" s="519" t="s">
        <v>549</v>
      </c>
      <c r="E234" s="518" t="s">
        <v>551</v>
      </c>
      <c r="F234" s="518" t="s">
        <v>116</v>
      </c>
      <c r="G234" s="518" t="s">
        <v>118</v>
      </c>
      <c r="H234" s="554" t="s">
        <v>550</v>
      </c>
      <c r="I234" s="115" t="s">
        <v>556</v>
      </c>
      <c r="J234" s="115" t="s">
        <v>707</v>
      </c>
      <c r="K234" s="115" t="s">
        <v>51</v>
      </c>
      <c r="L234" s="115" t="s">
        <v>976</v>
      </c>
      <c r="M234" s="115" t="s">
        <v>975</v>
      </c>
      <c r="N234" s="115" t="s">
        <v>53</v>
      </c>
      <c r="O234" s="107"/>
      <c r="P234" s="107"/>
      <c r="Q234" s="107"/>
      <c r="R234" s="107"/>
      <c r="S234" s="107"/>
      <c r="T234" s="107"/>
      <c r="U234" s="107"/>
      <c r="V234" s="107"/>
      <c r="W234" s="107"/>
      <c r="X234" s="114"/>
      <c r="Y234" s="107"/>
      <c r="Z234" s="107"/>
    </row>
    <row r="235" spans="1:27" ht="16" hidden="1" customHeight="1" outlineLevel="1">
      <c r="A235" s="114"/>
      <c r="B235" s="516"/>
      <c r="C235" s="520"/>
      <c r="D235" s="520"/>
      <c r="E235" s="520"/>
      <c r="F235" s="521"/>
      <c r="G235" s="521"/>
      <c r="H235" s="521"/>
      <c r="I235" s="517"/>
      <c r="J235" s="388"/>
      <c r="K235" s="388"/>
      <c r="L235" s="388"/>
      <c r="M235" s="388"/>
      <c r="N235" s="388"/>
      <c r="O235" s="107"/>
      <c r="P235" s="107"/>
      <c r="Q235" s="107"/>
      <c r="R235" s="107"/>
      <c r="S235" s="107"/>
      <c r="T235" s="107"/>
      <c r="U235" s="107"/>
      <c r="V235" s="107"/>
      <c r="W235" s="107"/>
      <c r="X235" s="114"/>
    </row>
    <row r="236" spans="1:27" ht="16" hidden="1" customHeight="1" outlineLevel="1">
      <c r="A236" s="114"/>
      <c r="B236" s="516"/>
      <c r="C236" s="520"/>
      <c r="D236" s="520"/>
      <c r="E236" s="520"/>
      <c r="F236" s="521"/>
      <c r="G236" s="521"/>
      <c r="H236" s="521"/>
      <c r="I236" s="517"/>
      <c r="J236" s="388"/>
      <c r="K236" s="388"/>
      <c r="L236" s="388"/>
      <c r="M236" s="388"/>
      <c r="N236" s="388"/>
      <c r="O236" s="107"/>
      <c r="P236" s="107"/>
      <c r="Q236" s="107"/>
      <c r="R236" s="107"/>
      <c r="S236" s="107"/>
      <c r="T236" s="107"/>
      <c r="U236" s="107"/>
      <c r="V236" s="107"/>
      <c r="W236" s="107"/>
      <c r="X236" s="114"/>
    </row>
    <row r="237" spans="1:27" ht="16" hidden="1" customHeight="1" outlineLevel="1">
      <c r="A237" s="114"/>
      <c r="B237" s="516"/>
      <c r="C237" s="520"/>
      <c r="D237" s="520"/>
      <c r="E237" s="520"/>
      <c r="F237" s="521"/>
      <c r="G237" s="521"/>
      <c r="H237" s="521"/>
      <c r="I237" s="517"/>
      <c r="J237" s="388"/>
      <c r="K237" s="388"/>
      <c r="L237" s="388"/>
      <c r="M237" s="388"/>
      <c r="N237" s="388"/>
      <c r="O237" s="107"/>
      <c r="P237" s="107"/>
      <c r="Q237" s="107"/>
      <c r="R237" s="107"/>
      <c r="S237" s="107"/>
      <c r="T237" s="107"/>
      <c r="U237" s="107"/>
      <c r="V237" s="107"/>
      <c r="W237" s="107"/>
      <c r="X237" s="114"/>
    </row>
    <row r="238" spans="1:27" ht="16" hidden="1" customHeight="1" outlineLevel="1">
      <c r="A238" s="114"/>
      <c r="B238" s="516"/>
      <c r="C238" s="520"/>
      <c r="D238" s="520"/>
      <c r="E238" s="520"/>
      <c r="F238" s="521"/>
      <c r="G238" s="521"/>
      <c r="H238" s="521"/>
      <c r="I238" s="517"/>
      <c r="J238" s="388"/>
      <c r="K238" s="388"/>
      <c r="L238" s="388"/>
      <c r="M238" s="388"/>
      <c r="N238" s="388"/>
      <c r="O238" s="107"/>
      <c r="P238" s="107"/>
      <c r="Q238" s="107"/>
      <c r="R238" s="107"/>
      <c r="S238" s="107"/>
      <c r="T238" s="107"/>
      <c r="U238" s="107"/>
      <c r="V238" s="107"/>
      <c r="W238" s="107"/>
      <c r="X238" s="114"/>
    </row>
    <row r="239" spans="1:27" ht="16" hidden="1" customHeight="1" outlineLevel="1">
      <c r="A239" s="114"/>
      <c r="B239" s="516"/>
      <c r="C239" s="520"/>
      <c r="D239" s="520"/>
      <c r="E239" s="520"/>
      <c r="F239" s="521"/>
      <c r="G239" s="521"/>
      <c r="H239" s="521"/>
      <c r="I239" s="517"/>
      <c r="J239" s="388"/>
      <c r="K239" s="388"/>
      <c r="L239" s="388"/>
      <c r="M239" s="388"/>
      <c r="N239" s="388"/>
      <c r="O239" s="107"/>
      <c r="P239" s="107"/>
      <c r="Q239" s="107"/>
      <c r="R239" s="107"/>
      <c r="S239" s="107"/>
      <c r="T239" s="107"/>
      <c r="U239" s="107"/>
      <c r="V239" s="107"/>
      <c r="W239" s="107"/>
      <c r="X239" s="114"/>
    </row>
    <row r="240" spans="1:27" ht="16" hidden="1" customHeight="1" outlineLevel="1">
      <c r="A240" s="114"/>
      <c r="B240" s="516"/>
      <c r="C240" s="520"/>
      <c r="D240" s="520"/>
      <c r="E240" s="520"/>
      <c r="F240" s="521"/>
      <c r="G240" s="521"/>
      <c r="H240" s="521"/>
      <c r="I240" s="517"/>
      <c r="J240" s="388"/>
      <c r="K240" s="388"/>
      <c r="L240" s="388"/>
      <c r="M240" s="388"/>
      <c r="N240" s="388"/>
      <c r="O240" s="107"/>
      <c r="P240" s="107"/>
      <c r="Q240" s="107"/>
      <c r="R240" s="107"/>
      <c r="S240" s="107"/>
      <c r="T240" s="107"/>
      <c r="U240" s="107"/>
      <c r="V240" s="107"/>
      <c r="W240" s="107"/>
      <c r="X240" s="114"/>
    </row>
    <row r="241" spans="1:27" s="118" customFormat="1" ht="16" hidden="1" customHeight="1" outlineLevel="1">
      <c r="B241" s="404"/>
      <c r="C241" s="119"/>
      <c r="D241" s="119"/>
      <c r="E241" s="119"/>
      <c r="F241" s="389"/>
      <c r="G241" s="389"/>
      <c r="H241" s="389"/>
      <c r="I241" s="390"/>
      <c r="J241" s="390"/>
      <c r="K241" s="390"/>
      <c r="L241" s="390"/>
      <c r="M241" s="120"/>
      <c r="N241" s="120"/>
      <c r="X241" s="399"/>
      <c r="AA241" s="122"/>
    </row>
    <row r="242" spans="1:27" s="106" customFormat="1" ht="28" hidden="1" customHeight="1" outlineLevel="1">
      <c r="A242" s="107"/>
      <c r="B242" s="110"/>
      <c r="C242" s="1571" t="s">
        <v>553</v>
      </c>
      <c r="D242" s="1572"/>
      <c r="E242" s="121"/>
      <c r="F242" s="390"/>
      <c r="G242" s="390"/>
      <c r="H242" s="390"/>
      <c r="I242" s="390"/>
      <c r="J242" s="390"/>
      <c r="K242" s="390"/>
      <c r="L242" s="391"/>
      <c r="M242" s="120"/>
      <c r="N242" s="120"/>
      <c r="O242" s="118"/>
      <c r="P242" s="118"/>
      <c r="Q242" s="118"/>
      <c r="R242" s="118"/>
      <c r="S242" s="118"/>
      <c r="T242" s="118"/>
      <c r="U242" s="118"/>
      <c r="V242" s="107"/>
      <c r="W242" s="107"/>
      <c r="X242" s="114"/>
      <c r="Y242" s="107"/>
      <c r="Z242" s="107"/>
    </row>
    <row r="243" spans="1:27" s="106" customFormat="1" hidden="1" outlineLevel="1">
      <c r="A243" s="114"/>
      <c r="B243" s="523"/>
      <c r="C243" s="1565" t="s">
        <v>926</v>
      </c>
      <c r="D243" s="1566"/>
      <c r="E243" s="1566"/>
      <c r="F243" s="1566"/>
      <c r="G243" s="1566"/>
      <c r="H243" s="1566"/>
      <c r="I243" s="527"/>
      <c r="J243" s="525"/>
      <c r="K243" s="526"/>
      <c r="L243" s="562"/>
      <c r="M243" s="561"/>
      <c r="N243" s="113"/>
      <c r="O243" s="107"/>
      <c r="P243" s="107"/>
      <c r="Q243" s="107"/>
      <c r="R243" s="107"/>
      <c r="S243" s="107"/>
      <c r="T243" s="107"/>
      <c r="U243" s="107"/>
      <c r="V243" s="107"/>
      <c r="W243" s="107"/>
      <c r="X243" s="114"/>
      <c r="Y243" s="107"/>
      <c r="Z243" s="107"/>
    </row>
    <row r="244" spans="1:27" ht="70" hidden="1" customHeight="1" outlineLevel="1">
      <c r="A244" s="114"/>
      <c r="B244" s="115" t="s">
        <v>558</v>
      </c>
      <c r="C244" s="518" t="s">
        <v>557</v>
      </c>
      <c r="D244" s="518" t="s">
        <v>909</v>
      </c>
      <c r="E244" s="518" t="s">
        <v>116</v>
      </c>
      <c r="F244" s="518" t="s">
        <v>555</v>
      </c>
      <c r="G244" s="554" t="s">
        <v>550</v>
      </c>
      <c r="H244" s="115" t="s">
        <v>556</v>
      </c>
      <c r="I244" s="115" t="s">
        <v>707</v>
      </c>
      <c r="J244" s="115" t="s">
        <v>51</v>
      </c>
      <c r="K244" s="115" t="s">
        <v>976</v>
      </c>
      <c r="L244" s="115" t="s">
        <v>975</v>
      </c>
      <c r="M244" s="115" t="s">
        <v>53</v>
      </c>
      <c r="N244" s="120"/>
      <c r="O244" s="118"/>
      <c r="P244" s="118"/>
      <c r="Q244" s="118"/>
      <c r="R244" s="118"/>
      <c r="S244" s="118"/>
      <c r="T244" s="118"/>
      <c r="U244" s="118"/>
      <c r="V244" s="107"/>
      <c r="W244" s="107"/>
      <c r="X244" s="114"/>
    </row>
    <row r="245" spans="1:27" s="106" customFormat="1" ht="16" hidden="1" customHeight="1" outlineLevel="1">
      <c r="A245" s="114"/>
      <c r="B245" s="516"/>
      <c r="C245" s="520"/>
      <c r="D245" s="521"/>
      <c r="E245" s="545"/>
      <c r="F245" s="545"/>
      <c r="G245" s="545"/>
      <c r="H245" s="517"/>
      <c r="I245" s="388"/>
      <c r="J245" s="388"/>
      <c r="K245" s="388"/>
      <c r="L245" s="388"/>
      <c r="M245" s="388"/>
      <c r="N245" s="392"/>
      <c r="O245" s="393"/>
      <c r="P245" s="393"/>
      <c r="Q245" s="393"/>
      <c r="R245" s="393"/>
      <c r="S245" s="400"/>
      <c r="T245" s="118"/>
      <c r="U245" s="118"/>
      <c r="V245" s="107"/>
      <c r="W245" s="107"/>
      <c r="X245" s="114"/>
      <c r="Y245" s="107"/>
      <c r="Z245" s="107"/>
    </row>
    <row r="246" spans="1:27" s="106" customFormat="1" ht="16" hidden="1" customHeight="1" outlineLevel="1">
      <c r="A246" s="114"/>
      <c r="B246" s="516"/>
      <c r="C246" s="520"/>
      <c r="D246" s="521"/>
      <c r="E246" s="545"/>
      <c r="F246" s="545"/>
      <c r="G246" s="545"/>
      <c r="H246" s="517"/>
      <c r="I246" s="388"/>
      <c r="J246" s="388"/>
      <c r="K246" s="388"/>
      <c r="L246" s="388"/>
      <c r="M246" s="388"/>
      <c r="N246" s="392"/>
      <c r="O246" s="393"/>
      <c r="P246" s="393"/>
      <c r="Q246" s="393"/>
      <c r="R246" s="393"/>
      <c r="S246" s="400"/>
      <c r="T246" s="118"/>
      <c r="U246" s="118"/>
      <c r="V246" s="107"/>
      <c r="W246" s="107"/>
      <c r="X246" s="114"/>
      <c r="Y246" s="107"/>
      <c r="Z246" s="107"/>
    </row>
    <row r="247" spans="1:27" s="106" customFormat="1" ht="16" hidden="1" customHeight="1" outlineLevel="1">
      <c r="A247" s="114"/>
      <c r="B247" s="516"/>
      <c r="C247" s="520"/>
      <c r="D247" s="521"/>
      <c r="E247" s="545"/>
      <c r="F247" s="545"/>
      <c r="G247" s="545"/>
      <c r="H247" s="517"/>
      <c r="I247" s="388"/>
      <c r="J247" s="388"/>
      <c r="K247" s="388"/>
      <c r="L247" s="388"/>
      <c r="M247" s="388"/>
      <c r="N247" s="392"/>
      <c r="O247" s="393"/>
      <c r="P247" s="393"/>
      <c r="Q247" s="393"/>
      <c r="R247" s="393"/>
      <c r="S247" s="400"/>
      <c r="T247" s="118"/>
      <c r="U247" s="118"/>
      <c r="V247" s="107"/>
      <c r="W247" s="107"/>
      <c r="X247" s="114"/>
      <c r="Y247" s="107"/>
      <c r="Z247" s="107"/>
    </row>
    <row r="248" spans="1:27" s="106" customFormat="1" ht="16" hidden="1" customHeight="1" outlineLevel="1">
      <c r="A248" s="114"/>
      <c r="B248" s="516"/>
      <c r="C248" s="520"/>
      <c r="D248" s="521"/>
      <c r="E248" s="545"/>
      <c r="F248" s="545"/>
      <c r="G248" s="545"/>
      <c r="H248" s="517"/>
      <c r="I248" s="388"/>
      <c r="J248" s="388"/>
      <c r="K248" s="388"/>
      <c r="L248" s="388"/>
      <c r="M248" s="388"/>
      <c r="N248" s="392"/>
      <c r="O248" s="393"/>
      <c r="P248" s="393"/>
      <c r="Q248" s="393"/>
      <c r="R248" s="393"/>
      <c r="S248" s="400"/>
      <c r="T248" s="118"/>
      <c r="U248" s="118"/>
      <c r="V248" s="107"/>
      <c r="W248" s="107"/>
      <c r="X248" s="114"/>
      <c r="Y248" s="107"/>
      <c r="Z248" s="107"/>
    </row>
    <row r="249" spans="1:27" s="107" customFormat="1" ht="25" hidden="1" customHeight="1" outlineLevel="1">
      <c r="B249" s="407"/>
      <c r="C249" s="109"/>
      <c r="D249" s="108"/>
      <c r="E249" s="408"/>
      <c r="F249" s="408"/>
      <c r="G249" s="408"/>
      <c r="H249" s="409"/>
      <c r="I249" s="396"/>
      <c r="J249" s="396"/>
      <c r="K249" s="396"/>
      <c r="L249" s="396"/>
      <c r="M249" s="113"/>
      <c r="N249" s="113"/>
      <c r="S249" s="114"/>
      <c r="X249" s="114"/>
      <c r="AA249" s="398"/>
    </row>
    <row r="250" spans="1:27" s="107" customFormat="1" hidden="1" outlineLevel="1">
      <c r="B250" s="537"/>
      <c r="C250" s="1574" t="s">
        <v>612</v>
      </c>
      <c r="D250" s="1575"/>
      <c r="E250" s="387"/>
      <c r="F250" s="387"/>
      <c r="G250" s="387"/>
      <c r="H250" s="411"/>
      <c r="I250" s="411"/>
      <c r="J250" s="411"/>
      <c r="K250" s="411"/>
      <c r="L250" s="411"/>
      <c r="M250" s="411"/>
      <c r="N250" s="411"/>
      <c r="O250" s="411"/>
      <c r="P250" s="411"/>
      <c r="Q250" s="536"/>
      <c r="R250" s="117"/>
      <c r="X250" s="114"/>
      <c r="AA250" s="398"/>
    </row>
    <row r="251" spans="1:27" s="106" customFormat="1" hidden="1" outlineLevel="1">
      <c r="A251" s="114"/>
      <c r="B251" s="538"/>
      <c r="C251" s="1579" t="s">
        <v>912</v>
      </c>
      <c r="D251" s="1562"/>
      <c r="E251" s="1562"/>
      <c r="F251" s="1562"/>
      <c r="G251" s="1562"/>
      <c r="H251" s="1562"/>
      <c r="I251" s="1562"/>
      <c r="J251" s="1562"/>
      <c r="K251" s="1562"/>
      <c r="L251" s="1562"/>
      <c r="M251" s="1562"/>
      <c r="N251" s="1562"/>
      <c r="O251" s="1580"/>
      <c r="P251" s="539"/>
      <c r="Q251" s="541"/>
      <c r="R251" s="540"/>
      <c r="S251" s="540"/>
      <c r="T251" s="398"/>
      <c r="U251" s="107"/>
      <c r="V251" s="107"/>
      <c r="W251" s="107"/>
      <c r="X251" s="114"/>
      <c r="Y251" s="107"/>
      <c r="Z251" s="107"/>
    </row>
    <row r="252" spans="1:27" s="106" customFormat="1" ht="153" hidden="1" outlineLevel="1">
      <c r="A252" s="114"/>
      <c r="B252" s="115" t="s">
        <v>614</v>
      </c>
      <c r="C252" s="553" t="s">
        <v>52</v>
      </c>
      <c r="D252" s="553" t="s">
        <v>280</v>
      </c>
      <c r="E252" s="542" t="s">
        <v>59</v>
      </c>
      <c r="F252" s="542" t="s">
        <v>58</v>
      </c>
      <c r="G252" s="542" t="s">
        <v>901</v>
      </c>
      <c r="H252" s="542" t="s">
        <v>57</v>
      </c>
      <c r="I252" s="542" t="s">
        <v>81</v>
      </c>
      <c r="J252" s="542" t="s">
        <v>589</v>
      </c>
      <c r="K252" s="542" t="str" cm="1">
        <f t="array" ref="K252">_xlfn.LET(
    _xlpm.raw_list, _xlfn.VSTACK($F254, $F256, $F258),
    _xlpm.valid_list, _xlfn._xlws.FILTER(_xlpm.raw_list, (_xlpm.raw_list&lt;&gt;"") * (_xlpm.raw_list&lt;&gt;0) * (_xlpm.raw_list&lt;&gt;"Unspecified Currency"), ""),
    _xlpm.unique_list, _xlfn.UNIQUE(_xlpm.valid_list),
    _xlpm.currency_text, _xlfn.TEXTJOIN(", ", TRUE, _xlpm.unique_list),
    "Base Year Financial Exposure" &amp; IF(_xlpm.currency_text = "", "", " (" &amp; _xlpm.currency_text &amp; ")")
)</f>
        <v>Base Year Financial Exposure</v>
      </c>
      <c r="L252" s="543" t="s">
        <v>906</v>
      </c>
      <c r="M252" s="543" t="s">
        <v>902</v>
      </c>
      <c r="N252" s="542" t="s">
        <v>903</v>
      </c>
      <c r="O252" s="542" t="s">
        <v>587</v>
      </c>
      <c r="P252" s="542" t="s">
        <v>904</v>
      </c>
      <c r="Q252" s="542" t="s">
        <v>588</v>
      </c>
      <c r="R252" s="542" t="s">
        <v>905</v>
      </c>
      <c r="S252" s="542" t="str" cm="1">
        <f t="array" ref="S252">_xlfn.LET(
    _xlpm.raw_list, _xlfn.VSTACK($F254, $F256, $F258),
    _xlpm.valid_list, _xlfn._xlws.FILTER(_xlpm.raw_list, (_xlpm.raw_list&lt;&gt;"") * (_xlpm.raw_list&lt;&gt;0) * (_xlpm.raw_list&lt;&gt;"Unspecified Currency"), ""),
    _xlpm.unique_list, _xlfn.UNIQUE(_xlpm.valid_list),
    _xlpm.currency_text, _xlfn.TEXTJOIN(", ", TRUE, _xlpm.unique_list),
    "Proposed Target Year Financial Exposure" &amp; IF(_xlpm.currency_text = "", "", " (" &amp; _xlpm.currency_text &amp; ")")
)</f>
        <v>Proposed Target Year Financial Exposure</v>
      </c>
      <c r="T252" s="542" t="s">
        <v>281</v>
      </c>
      <c r="U252" s="115" t="s">
        <v>556</v>
      </c>
      <c r="V252" s="115" t="s">
        <v>707</v>
      </c>
      <c r="W252" s="115" t="s">
        <v>51</v>
      </c>
      <c r="X252" s="115" t="s">
        <v>976</v>
      </c>
      <c r="Y252" s="115" t="s">
        <v>53</v>
      </c>
    </row>
    <row r="253" spans="1:27" s="106" customFormat="1" ht="16" hidden="1" customHeight="1" outlineLevel="1">
      <c r="A253" s="114"/>
      <c r="B253" s="516"/>
      <c r="C253" s="532"/>
      <c r="D253" s="532"/>
      <c r="E253" s="532"/>
      <c r="F253" s="532"/>
      <c r="G253" s="532"/>
      <c r="H253" s="532"/>
      <c r="I253" s="533"/>
      <c r="J253" s="534"/>
      <c r="K253" s="533"/>
      <c r="L253" s="534"/>
      <c r="M253" s="534"/>
      <c r="N253" s="544"/>
      <c r="O253" s="534"/>
      <c r="P253" s="545"/>
      <c r="Q253" s="545"/>
      <c r="R253" s="545"/>
      <c r="S253" s="545"/>
      <c r="T253" s="545"/>
      <c r="U253" s="517"/>
      <c r="V253" s="388"/>
      <c r="W253" s="388"/>
      <c r="X253" s="388"/>
      <c r="Y253" s="388"/>
    </row>
    <row r="254" spans="1:27" s="106" customFormat="1" hidden="1" outlineLevel="1">
      <c r="A254" s="114"/>
      <c r="B254" s="516"/>
      <c r="C254" s="532"/>
      <c r="D254" s="532"/>
      <c r="E254" s="535"/>
      <c r="F254" s="532"/>
      <c r="G254" s="532"/>
      <c r="H254" s="532"/>
      <c r="I254" s="533"/>
      <c r="J254" s="534"/>
      <c r="K254" s="533"/>
      <c r="L254" s="534"/>
      <c r="M254" s="534"/>
      <c r="N254" s="544"/>
      <c r="O254" s="534"/>
      <c r="P254" s="545"/>
      <c r="Q254" s="545"/>
      <c r="R254" s="545"/>
      <c r="S254" s="545"/>
      <c r="T254" s="545"/>
      <c r="U254" s="517"/>
      <c r="V254" s="388"/>
      <c r="W254" s="388"/>
      <c r="X254" s="388"/>
      <c r="Y254" s="388"/>
    </row>
    <row r="255" spans="1:27" s="106" customFormat="1" hidden="1" outlineLevel="1">
      <c r="A255" s="114"/>
      <c r="B255" s="516"/>
      <c r="C255" s="532"/>
      <c r="D255" s="532"/>
      <c r="E255" s="535"/>
      <c r="F255" s="532"/>
      <c r="G255" s="532"/>
      <c r="H255" s="532"/>
      <c r="I255" s="533"/>
      <c r="J255" s="534"/>
      <c r="K255" s="533"/>
      <c r="L255" s="534"/>
      <c r="M255" s="534"/>
      <c r="N255" s="544"/>
      <c r="O255" s="534"/>
      <c r="P255" s="545"/>
      <c r="Q255" s="545"/>
      <c r="R255" s="545"/>
      <c r="S255" s="545"/>
      <c r="T255" s="545"/>
      <c r="U255" s="517"/>
      <c r="V255" s="388"/>
      <c r="W255" s="388"/>
      <c r="X255" s="388"/>
      <c r="Y255" s="388"/>
    </row>
    <row r="256" spans="1:27" s="106" customFormat="1" hidden="1" outlineLevel="1">
      <c r="A256" s="114"/>
      <c r="B256" s="516"/>
      <c r="C256" s="532"/>
      <c r="D256" s="532"/>
      <c r="E256" s="535"/>
      <c r="F256" s="532"/>
      <c r="G256" s="532"/>
      <c r="H256" s="532"/>
      <c r="I256" s="533"/>
      <c r="J256" s="534"/>
      <c r="K256" s="533"/>
      <c r="L256" s="534"/>
      <c r="M256" s="534"/>
      <c r="N256" s="544"/>
      <c r="O256" s="534"/>
      <c r="P256" s="545"/>
      <c r="Q256" s="545"/>
      <c r="R256" s="545"/>
      <c r="S256" s="545"/>
      <c r="T256" s="545"/>
      <c r="U256" s="517"/>
      <c r="V256" s="388"/>
      <c r="W256" s="388"/>
      <c r="X256" s="388"/>
      <c r="Y256" s="388"/>
    </row>
    <row r="257" spans="1:27" hidden="1" outlineLevel="1">
      <c r="A257" s="114"/>
      <c r="B257" s="516"/>
      <c r="C257" s="532"/>
      <c r="D257" s="532"/>
      <c r="E257" s="532"/>
      <c r="F257" s="532"/>
      <c r="G257" s="532"/>
      <c r="H257" s="532"/>
      <c r="I257" s="533"/>
      <c r="J257" s="534"/>
      <c r="K257" s="533"/>
      <c r="L257" s="534"/>
      <c r="M257" s="534"/>
      <c r="N257" s="544"/>
      <c r="O257" s="534"/>
      <c r="P257" s="545"/>
      <c r="Q257" s="545"/>
      <c r="R257" s="545"/>
      <c r="S257" s="545"/>
      <c r="T257" s="545"/>
      <c r="U257" s="517"/>
      <c r="V257" s="388"/>
      <c r="W257" s="388"/>
      <c r="X257" s="388"/>
      <c r="Y257" s="388"/>
      <c r="Z257" s="104"/>
    </row>
    <row r="258" spans="1:27" s="106" customFormat="1" hidden="1" outlineLevel="1">
      <c r="A258" s="114"/>
      <c r="B258" s="516"/>
      <c r="C258" s="532"/>
      <c r="D258" s="532"/>
      <c r="E258" s="535"/>
      <c r="F258" s="532"/>
      <c r="G258" s="532"/>
      <c r="H258" s="532"/>
      <c r="I258" s="533"/>
      <c r="J258" s="534"/>
      <c r="K258" s="533"/>
      <c r="L258" s="534"/>
      <c r="M258" s="534"/>
      <c r="N258" s="544"/>
      <c r="O258" s="534"/>
      <c r="P258" s="545"/>
      <c r="Q258" s="545"/>
      <c r="R258" s="545"/>
      <c r="S258" s="545"/>
      <c r="T258" s="545"/>
      <c r="U258" s="517"/>
      <c r="V258" s="388"/>
      <c r="W258" s="388"/>
      <c r="X258" s="388"/>
      <c r="Y258" s="388"/>
    </row>
    <row r="259" spans="1:27" s="107" customFormat="1" hidden="1" outlineLevel="1">
      <c r="B259" s="1568"/>
      <c r="C259" s="1568"/>
      <c r="D259" s="1568"/>
      <c r="E259" s="1568"/>
      <c r="F259" s="1568"/>
      <c r="G259" s="1568"/>
      <c r="H259" s="1568"/>
      <c r="I259" s="1568"/>
      <c r="J259" s="1568"/>
      <c r="K259" s="1568"/>
      <c r="L259" s="1568"/>
      <c r="M259" s="1568"/>
      <c r="N259" s="1568"/>
      <c r="O259" s="1568"/>
      <c r="P259" s="1568"/>
      <c r="Q259" s="1568"/>
      <c r="R259" s="1568"/>
      <c r="S259" s="412"/>
      <c r="T259" s="408"/>
      <c r="X259" s="114"/>
      <c r="AA259" s="398"/>
    </row>
    <row r="260" spans="1:27" s="107" customFormat="1" hidden="1" outlineLevel="1">
      <c r="B260" s="110"/>
      <c r="C260" s="1567" t="s">
        <v>613</v>
      </c>
      <c r="D260" s="1567"/>
      <c r="E260" s="1567"/>
      <c r="F260" s="1567"/>
      <c r="G260" s="1567"/>
      <c r="H260" s="1567"/>
      <c r="I260" s="1567"/>
      <c r="J260" s="1567"/>
      <c r="K260" s="1567"/>
      <c r="L260" s="1567"/>
      <c r="M260" s="1567"/>
      <c r="N260" s="1567"/>
      <c r="O260" s="1567"/>
      <c r="P260" s="1567"/>
      <c r="Q260" s="1567"/>
      <c r="R260" s="1567"/>
      <c r="S260" s="547"/>
      <c r="T260" s="395"/>
      <c r="X260" s="114"/>
      <c r="AA260" s="398"/>
    </row>
    <row r="261" spans="1:27" s="106" customFormat="1" hidden="1" outlineLevel="1">
      <c r="A261" s="114"/>
      <c r="B261" s="538"/>
      <c r="C261" s="1562" t="s">
        <v>913</v>
      </c>
      <c r="D261" s="1563"/>
      <c r="E261" s="1563"/>
      <c r="F261" s="1563"/>
      <c r="G261" s="1563"/>
      <c r="H261" s="1563"/>
      <c r="I261" s="1563"/>
      <c r="J261" s="1563"/>
      <c r="K261" s="1563"/>
      <c r="L261" s="1563"/>
      <c r="M261" s="1563"/>
      <c r="N261" s="1563"/>
      <c r="O261" s="1563"/>
      <c r="P261" s="539"/>
      <c r="Q261" s="541"/>
      <c r="R261" s="546"/>
      <c r="S261" s="548"/>
      <c r="T261" s="398"/>
      <c r="U261" s="107"/>
      <c r="V261" s="107"/>
      <c r="W261" s="107"/>
      <c r="X261" s="114"/>
      <c r="Y261" s="107"/>
    </row>
    <row r="262" spans="1:27" s="106" customFormat="1" ht="153" hidden="1" outlineLevel="1">
      <c r="A262" s="114"/>
      <c r="B262" s="115" t="s">
        <v>384</v>
      </c>
      <c r="C262" s="552" t="s">
        <v>52</v>
      </c>
      <c r="D262" s="552" t="s">
        <v>280</v>
      </c>
      <c r="E262" s="552" t="s">
        <v>59</v>
      </c>
      <c r="F262" s="552" t="s">
        <v>58</v>
      </c>
      <c r="G262" s="552" t="s">
        <v>57</v>
      </c>
      <c r="H262" s="552" t="s">
        <v>81</v>
      </c>
      <c r="I262" s="552" t="s">
        <v>589</v>
      </c>
      <c r="J262" s="552" t="s">
        <v>590</v>
      </c>
      <c r="K262" s="552" t="s">
        <v>591</v>
      </c>
      <c r="L262" s="552" t="s">
        <v>592</v>
      </c>
      <c r="M262" s="552" t="s">
        <v>593</v>
      </c>
      <c r="N262" s="552" t="s">
        <v>594</v>
      </c>
      <c r="O262" s="542" t="s">
        <v>586</v>
      </c>
      <c r="P262" s="542" t="s">
        <v>595</v>
      </c>
      <c r="Q262" s="542" t="s">
        <v>596</v>
      </c>
      <c r="R262" s="542" t="s">
        <v>597</v>
      </c>
      <c r="S262" s="542" t="s">
        <v>281</v>
      </c>
      <c r="T262" s="115" t="s">
        <v>972</v>
      </c>
      <c r="U262" s="115" t="s">
        <v>556</v>
      </c>
      <c r="V262" s="115" t="s">
        <v>707</v>
      </c>
      <c r="W262" s="115" t="s">
        <v>51</v>
      </c>
      <c r="X262" s="115" t="s">
        <v>976</v>
      </c>
      <c r="Y262" s="115" t="s">
        <v>53</v>
      </c>
    </row>
    <row r="263" spans="1:27" s="106" customFormat="1" hidden="1" outlineLevel="1">
      <c r="A263" s="114"/>
      <c r="B263" s="516"/>
      <c r="C263" s="532"/>
      <c r="D263" s="532"/>
      <c r="E263" s="532"/>
      <c r="F263" s="532"/>
      <c r="G263" s="532"/>
      <c r="H263" s="533"/>
      <c r="I263" s="534"/>
      <c r="J263" s="533"/>
      <c r="K263" s="534"/>
      <c r="L263" s="534"/>
      <c r="M263" s="534"/>
      <c r="N263" s="534"/>
      <c r="O263" s="545"/>
      <c r="P263" s="545"/>
      <c r="Q263" s="545"/>
      <c r="R263" s="545"/>
      <c r="S263" s="545"/>
      <c r="T263" s="517"/>
      <c r="U263" s="517"/>
      <c r="V263" s="388"/>
      <c r="W263" s="388"/>
      <c r="X263" s="388"/>
      <c r="Y263" s="388"/>
    </row>
    <row r="264" spans="1:27" s="107" customFormat="1" hidden="1" outlineLevel="1">
      <c r="B264" s="407"/>
      <c r="C264" s="108"/>
      <c r="D264" s="108"/>
      <c r="E264" s="108"/>
      <c r="F264" s="108"/>
      <c r="G264" s="108"/>
      <c r="H264" s="108"/>
      <c r="I264" s="108"/>
      <c r="J264" s="108"/>
      <c r="K264" s="108"/>
      <c r="L264" s="108"/>
      <c r="M264" s="108"/>
      <c r="N264" s="108"/>
      <c r="O264" s="408"/>
      <c r="P264" s="408"/>
      <c r="Q264" s="408"/>
      <c r="R264" s="402"/>
      <c r="S264" s="408"/>
      <c r="T264" s="395"/>
      <c r="X264" s="114"/>
      <c r="AA264" s="398"/>
    </row>
    <row r="265" spans="1:27" s="107" customFormat="1" hidden="1" outlineLevel="1">
      <c r="B265" s="110"/>
      <c r="C265" s="1567" t="s">
        <v>990</v>
      </c>
      <c r="D265" s="1567"/>
      <c r="E265" s="1567"/>
      <c r="F265" s="1567"/>
      <c r="G265" s="1567"/>
      <c r="H265" s="1567"/>
      <c r="I265" s="1567"/>
      <c r="J265" s="1567"/>
      <c r="K265" s="1567"/>
      <c r="L265" s="1567"/>
      <c r="M265" s="1567"/>
      <c r="N265" s="1567"/>
      <c r="O265" s="1567"/>
      <c r="P265" s="1567"/>
      <c r="Q265" s="1567"/>
      <c r="R265" s="1567"/>
      <c r="S265" s="117"/>
      <c r="T265" s="117"/>
      <c r="U265" s="117"/>
      <c r="V265" s="117"/>
      <c r="W265" s="117"/>
      <c r="X265" s="114"/>
      <c r="AA265" s="398"/>
    </row>
    <row r="266" spans="1:27" s="106" customFormat="1" hidden="1" outlineLevel="1">
      <c r="A266" s="114"/>
      <c r="B266" s="538"/>
      <c r="C266" s="1562" t="s">
        <v>914</v>
      </c>
      <c r="D266" s="1563"/>
      <c r="E266" s="1563"/>
      <c r="F266" s="1563"/>
      <c r="G266" s="1563"/>
      <c r="H266" s="1563"/>
      <c r="I266" s="1563"/>
      <c r="J266" s="1563"/>
      <c r="K266" s="1563"/>
      <c r="L266" s="1563"/>
      <c r="M266" s="1563"/>
      <c r="N266" s="1563"/>
      <c r="O266" s="1563"/>
      <c r="P266" s="539"/>
      <c r="Q266" s="541"/>
      <c r="R266" s="546"/>
      <c r="S266" s="548"/>
      <c r="T266" s="398"/>
      <c r="U266" s="107"/>
      <c r="V266" s="107"/>
      <c r="W266" s="107"/>
      <c r="X266" s="114"/>
      <c r="Y266" s="107"/>
      <c r="Z266" s="107"/>
    </row>
    <row r="267" spans="1:27" s="106" customFormat="1" ht="102" hidden="1" outlineLevel="1">
      <c r="A267" s="114"/>
      <c r="B267" s="115" t="s">
        <v>382</v>
      </c>
      <c r="C267" s="552" t="s">
        <v>52</v>
      </c>
      <c r="D267" s="552" t="s">
        <v>280</v>
      </c>
      <c r="E267" s="552" t="s">
        <v>59</v>
      </c>
      <c r="F267" s="552" t="s">
        <v>58</v>
      </c>
      <c r="G267" s="552" t="s">
        <v>57</v>
      </c>
      <c r="H267" s="552" t="s">
        <v>81</v>
      </c>
      <c r="I267" s="552" t="s">
        <v>589</v>
      </c>
      <c r="J267" s="552" t="s">
        <v>590</v>
      </c>
      <c r="K267" s="552" t="s">
        <v>591</v>
      </c>
      <c r="L267" s="552" t="s">
        <v>592</v>
      </c>
      <c r="M267" s="552" t="s">
        <v>593</v>
      </c>
      <c r="N267" s="552" t="s">
        <v>594</v>
      </c>
      <c r="O267" s="552" t="s">
        <v>586</v>
      </c>
      <c r="P267" s="552" t="s">
        <v>595</v>
      </c>
      <c r="Q267" s="552" t="s">
        <v>596</v>
      </c>
      <c r="R267" s="552" t="s">
        <v>597</v>
      </c>
      <c r="S267" s="552" t="s">
        <v>281</v>
      </c>
      <c r="T267" s="115" t="s">
        <v>556</v>
      </c>
      <c r="U267" s="115" t="s">
        <v>707</v>
      </c>
      <c r="V267" s="115" t="s">
        <v>51</v>
      </c>
      <c r="W267" s="115" t="s">
        <v>976</v>
      </c>
      <c r="X267" s="115" t="s">
        <v>53</v>
      </c>
      <c r="Z267" s="107"/>
    </row>
    <row r="268" spans="1:27" hidden="1" outlineLevel="1">
      <c r="A268" s="114"/>
      <c r="B268" s="516"/>
      <c r="C268" s="550"/>
      <c r="D268" s="532"/>
      <c r="E268" s="532"/>
      <c r="F268" s="532"/>
      <c r="G268" s="532"/>
      <c r="H268" s="533"/>
      <c r="I268" s="534"/>
      <c r="J268" s="535"/>
      <c r="K268" s="535"/>
      <c r="L268" s="534"/>
      <c r="M268" s="534"/>
      <c r="N268" s="534"/>
      <c r="O268" s="533"/>
      <c r="P268" s="534"/>
      <c r="Q268" s="534"/>
      <c r="R268" s="534"/>
      <c r="S268" s="534"/>
      <c r="T268" s="517"/>
      <c r="U268" s="388"/>
      <c r="V268" s="388"/>
      <c r="W268" s="388"/>
      <c r="X268" s="388"/>
      <c r="Y268" s="104"/>
    </row>
    <row r="269" spans="1:27" hidden="1" outlineLevel="1">
      <c r="A269" s="114"/>
      <c r="B269" s="516"/>
      <c r="C269" s="532"/>
      <c r="D269" s="532"/>
      <c r="E269" s="532"/>
      <c r="F269" s="532"/>
      <c r="G269" s="532"/>
      <c r="H269" s="533"/>
      <c r="I269" s="534"/>
      <c r="J269" s="535"/>
      <c r="K269" s="535"/>
      <c r="L269" s="534"/>
      <c r="M269" s="534"/>
      <c r="N269" s="534"/>
      <c r="O269" s="533"/>
      <c r="P269" s="534"/>
      <c r="Q269" s="534"/>
      <c r="R269" s="534"/>
      <c r="S269" s="533"/>
      <c r="T269" s="517"/>
      <c r="U269" s="388"/>
      <c r="V269" s="388"/>
      <c r="W269" s="388"/>
      <c r="X269" s="388"/>
      <c r="Y269" s="104"/>
    </row>
    <row r="270" spans="1:27" hidden="1" outlineLevel="1">
      <c r="A270" s="114"/>
      <c r="B270" s="516"/>
      <c r="C270" s="532"/>
      <c r="D270" s="532"/>
      <c r="E270" s="532"/>
      <c r="F270" s="532"/>
      <c r="G270" s="532"/>
      <c r="H270" s="533"/>
      <c r="I270" s="534"/>
      <c r="J270" s="535"/>
      <c r="K270" s="535"/>
      <c r="L270" s="534"/>
      <c r="M270" s="534"/>
      <c r="N270" s="534"/>
      <c r="O270" s="533"/>
      <c r="P270" s="534"/>
      <c r="Q270" s="534"/>
      <c r="R270" s="534"/>
      <c r="S270" s="533"/>
      <c r="T270" s="403"/>
      <c r="U270" s="176"/>
      <c r="V270" s="176"/>
      <c r="W270" s="176"/>
      <c r="X270" s="176"/>
      <c r="Y270" s="104"/>
    </row>
    <row r="271" spans="1:27" hidden="1" outlineLevel="1">
      <c r="A271" s="114"/>
      <c r="B271" s="516"/>
      <c r="C271" s="532"/>
      <c r="D271" s="532"/>
      <c r="E271" s="532"/>
      <c r="F271" s="532"/>
      <c r="G271" s="532"/>
      <c r="H271" s="533"/>
      <c r="I271" s="534"/>
      <c r="J271" s="535"/>
      <c r="K271" s="535"/>
      <c r="L271" s="534"/>
      <c r="M271" s="534"/>
      <c r="N271" s="534"/>
      <c r="O271" s="533"/>
      <c r="P271" s="534"/>
      <c r="Q271" s="534"/>
      <c r="R271" s="534"/>
      <c r="S271" s="534"/>
      <c r="T271" s="403"/>
      <c r="U271" s="176"/>
      <c r="V271" s="176"/>
      <c r="W271" s="176"/>
      <c r="X271" s="176"/>
      <c r="Y271" s="104"/>
    </row>
    <row r="272" spans="1:27" hidden="1" outlineLevel="1">
      <c r="A272" s="114"/>
      <c r="B272" s="516"/>
      <c r="C272" s="532"/>
      <c r="D272" s="532"/>
      <c r="E272" s="532"/>
      <c r="F272" s="532"/>
      <c r="G272" s="532"/>
      <c r="H272" s="533"/>
      <c r="I272" s="534"/>
      <c r="J272" s="535"/>
      <c r="K272" s="535"/>
      <c r="L272" s="534"/>
      <c r="M272" s="534"/>
      <c r="N272" s="534"/>
      <c r="O272" s="533"/>
      <c r="P272" s="534"/>
      <c r="Q272" s="534"/>
      <c r="R272" s="534"/>
      <c r="S272" s="534"/>
      <c r="T272" s="403"/>
      <c r="U272" s="176"/>
      <c r="V272" s="176"/>
      <c r="W272" s="176"/>
      <c r="X272" s="176"/>
      <c r="Y272" s="104"/>
    </row>
    <row r="273" spans="1:27" hidden="1" outlineLevel="1">
      <c r="A273" s="114"/>
      <c r="B273" s="516"/>
      <c r="C273" s="532"/>
      <c r="D273" s="532"/>
      <c r="E273" s="532"/>
      <c r="F273" s="532"/>
      <c r="G273" s="532"/>
      <c r="H273" s="533"/>
      <c r="I273" s="534"/>
      <c r="J273" s="535"/>
      <c r="K273" s="551"/>
      <c r="L273" s="534"/>
      <c r="M273" s="534"/>
      <c r="N273" s="534"/>
      <c r="O273" s="533"/>
      <c r="P273" s="534"/>
      <c r="Q273" s="534"/>
      <c r="R273" s="534"/>
      <c r="S273" s="534"/>
      <c r="T273" s="403"/>
      <c r="U273" s="176"/>
      <c r="V273" s="176"/>
      <c r="W273" s="176"/>
      <c r="X273" s="176"/>
      <c r="Y273" s="104"/>
    </row>
    <row r="274" spans="1:27" hidden="1" outlineLevel="1">
      <c r="A274" s="114"/>
      <c r="B274" s="516"/>
      <c r="C274" s="532"/>
      <c r="D274" s="532"/>
      <c r="E274" s="532"/>
      <c r="F274" s="532"/>
      <c r="G274" s="532"/>
      <c r="H274" s="533"/>
      <c r="I274" s="534"/>
      <c r="J274" s="535"/>
      <c r="K274" s="535"/>
      <c r="L274" s="534"/>
      <c r="M274" s="534"/>
      <c r="N274" s="534"/>
      <c r="O274" s="533"/>
      <c r="P274" s="534"/>
      <c r="Q274" s="534"/>
      <c r="R274" s="534"/>
      <c r="S274" s="534"/>
      <c r="T274" s="403"/>
      <c r="U274" s="176"/>
      <c r="V274" s="176"/>
      <c r="W274" s="176"/>
      <c r="X274" s="176"/>
      <c r="Y274" s="104"/>
    </row>
    <row r="275" spans="1:27" hidden="1" outlineLevel="1">
      <c r="A275" s="114"/>
      <c r="B275" s="516"/>
      <c r="C275" s="532"/>
      <c r="D275" s="532"/>
      <c r="E275" s="532"/>
      <c r="F275" s="532"/>
      <c r="G275" s="532"/>
      <c r="H275" s="533"/>
      <c r="I275" s="534"/>
      <c r="J275" s="535"/>
      <c r="K275" s="535"/>
      <c r="L275" s="534"/>
      <c r="M275" s="534"/>
      <c r="N275" s="534"/>
      <c r="O275" s="533"/>
      <c r="P275" s="534"/>
      <c r="Q275" s="534"/>
      <c r="R275" s="534"/>
      <c r="S275" s="534"/>
      <c r="T275" s="403"/>
      <c r="U275" s="176"/>
      <c r="V275" s="176"/>
      <c r="W275" s="176"/>
      <c r="X275" s="176"/>
      <c r="Y275" s="104"/>
    </row>
    <row r="276" spans="1:27" hidden="1" outlineLevel="1">
      <c r="A276" s="114"/>
      <c r="B276" s="516"/>
      <c r="C276" s="532"/>
      <c r="D276" s="532"/>
      <c r="E276" s="532"/>
      <c r="F276" s="532"/>
      <c r="G276" s="532"/>
      <c r="H276" s="533"/>
      <c r="I276" s="534"/>
      <c r="J276" s="535"/>
      <c r="K276" s="535"/>
      <c r="L276" s="534"/>
      <c r="M276" s="534"/>
      <c r="N276" s="534"/>
      <c r="O276" s="533"/>
      <c r="P276" s="534"/>
      <c r="Q276" s="534"/>
      <c r="R276" s="534"/>
      <c r="S276" s="534"/>
      <c r="T276" s="403"/>
      <c r="U276" s="176"/>
      <c r="V276" s="176"/>
      <c r="W276" s="176"/>
      <c r="X276" s="176"/>
      <c r="Y276" s="104"/>
    </row>
    <row r="277" spans="1:27" hidden="1" outlineLevel="1">
      <c r="A277" s="114"/>
      <c r="B277" s="516"/>
      <c r="C277" s="532"/>
      <c r="D277" s="532"/>
      <c r="E277" s="532"/>
      <c r="F277" s="532"/>
      <c r="G277" s="532"/>
      <c r="H277" s="533"/>
      <c r="I277" s="534"/>
      <c r="J277" s="535"/>
      <c r="K277" s="535"/>
      <c r="L277" s="534"/>
      <c r="M277" s="534"/>
      <c r="N277" s="534"/>
      <c r="O277" s="533"/>
      <c r="P277" s="534"/>
      <c r="Q277" s="534"/>
      <c r="R277" s="534"/>
      <c r="S277" s="534"/>
      <c r="T277" s="403"/>
      <c r="U277" s="176"/>
      <c r="V277" s="176"/>
      <c r="W277" s="176"/>
      <c r="X277" s="176"/>
      <c r="Y277" s="104"/>
    </row>
    <row r="278" spans="1:27" hidden="1" outlineLevel="1">
      <c r="A278" s="114"/>
      <c r="B278" s="516"/>
      <c r="C278" s="532"/>
      <c r="D278" s="532"/>
      <c r="E278" s="532"/>
      <c r="F278" s="532"/>
      <c r="G278" s="532"/>
      <c r="H278" s="533"/>
      <c r="I278" s="534"/>
      <c r="J278" s="535"/>
      <c r="K278" s="535"/>
      <c r="L278" s="534"/>
      <c r="M278" s="534"/>
      <c r="N278" s="534"/>
      <c r="O278" s="533"/>
      <c r="P278" s="534"/>
      <c r="Q278" s="534"/>
      <c r="R278" s="534"/>
      <c r="S278" s="534"/>
      <c r="T278" s="403"/>
      <c r="U278" s="176"/>
      <c r="V278" s="176"/>
      <c r="W278" s="176"/>
      <c r="X278" s="176"/>
      <c r="Y278" s="104"/>
    </row>
    <row r="279" spans="1:27" hidden="1" outlineLevel="1">
      <c r="A279" s="114"/>
      <c r="B279" s="516"/>
      <c r="C279" s="532"/>
      <c r="D279" s="532"/>
      <c r="E279" s="532"/>
      <c r="F279" s="532"/>
      <c r="G279" s="532"/>
      <c r="H279" s="533"/>
      <c r="I279" s="534"/>
      <c r="J279" s="535"/>
      <c r="K279" s="535"/>
      <c r="L279" s="534"/>
      <c r="M279" s="534"/>
      <c r="N279" s="534"/>
      <c r="O279" s="533"/>
      <c r="P279" s="534"/>
      <c r="Q279" s="534"/>
      <c r="R279" s="534"/>
      <c r="S279" s="534"/>
      <c r="T279" s="403"/>
      <c r="U279" s="176"/>
      <c r="V279" s="176"/>
      <c r="W279" s="176"/>
      <c r="X279" s="176"/>
      <c r="Y279" s="104"/>
    </row>
    <row r="280" spans="1:27" hidden="1" outlineLevel="1">
      <c r="A280" s="114"/>
      <c r="B280" s="516"/>
      <c r="C280" s="532"/>
      <c r="D280" s="532"/>
      <c r="E280" s="532"/>
      <c r="F280" s="532"/>
      <c r="G280" s="532"/>
      <c r="H280" s="533"/>
      <c r="I280" s="534"/>
      <c r="J280" s="535"/>
      <c r="K280" s="535"/>
      <c r="L280" s="534"/>
      <c r="M280" s="534"/>
      <c r="N280" s="534"/>
      <c r="O280" s="533"/>
      <c r="P280" s="534"/>
      <c r="Q280" s="534"/>
      <c r="R280" s="534"/>
      <c r="S280" s="534"/>
      <c r="T280" s="403"/>
      <c r="U280" s="176"/>
      <c r="V280" s="176"/>
      <c r="W280" s="176"/>
      <c r="X280" s="176"/>
      <c r="Y280" s="104"/>
    </row>
    <row r="281" spans="1:27" hidden="1" outlineLevel="1">
      <c r="A281" s="114"/>
      <c r="B281" s="516"/>
      <c r="C281" s="532"/>
      <c r="D281" s="532"/>
      <c r="E281" s="532"/>
      <c r="F281" s="532"/>
      <c r="G281" s="532"/>
      <c r="H281" s="533"/>
      <c r="I281" s="534"/>
      <c r="J281" s="535"/>
      <c r="K281" s="535"/>
      <c r="L281" s="534"/>
      <c r="M281" s="534"/>
      <c r="N281" s="534"/>
      <c r="O281" s="533"/>
      <c r="P281" s="534"/>
      <c r="Q281" s="534"/>
      <c r="R281" s="534"/>
      <c r="S281" s="534"/>
      <c r="T281" s="403"/>
      <c r="U281" s="176"/>
      <c r="V281" s="176"/>
      <c r="W281" s="176"/>
      <c r="X281" s="176"/>
      <c r="Y281" s="104"/>
    </row>
    <row r="282" spans="1:27" hidden="1" outlineLevel="1">
      <c r="A282" s="114"/>
      <c r="B282" s="516"/>
      <c r="C282" s="532"/>
      <c r="D282" s="532"/>
      <c r="E282" s="532"/>
      <c r="F282" s="532"/>
      <c r="G282" s="532"/>
      <c r="H282" s="533"/>
      <c r="I282" s="534"/>
      <c r="J282" s="535"/>
      <c r="K282" s="535"/>
      <c r="L282" s="534"/>
      <c r="M282" s="534"/>
      <c r="N282" s="534"/>
      <c r="O282" s="533"/>
      <c r="P282" s="534"/>
      <c r="Q282" s="534"/>
      <c r="R282" s="534"/>
      <c r="S282" s="534"/>
      <c r="T282" s="403"/>
      <c r="U282" s="176"/>
      <c r="V282" s="176"/>
      <c r="W282" s="176"/>
      <c r="X282" s="176"/>
      <c r="Y282" s="104"/>
    </row>
    <row r="283" spans="1:27" s="106" customFormat="1" hidden="1" outlineLevel="1">
      <c r="A283" s="114"/>
      <c r="B283" s="516"/>
      <c r="C283" s="532"/>
      <c r="D283" s="532"/>
      <c r="E283" s="532"/>
      <c r="F283" s="532"/>
      <c r="G283" s="532"/>
      <c r="H283" s="533"/>
      <c r="I283" s="534"/>
      <c r="J283" s="535"/>
      <c r="K283" s="535"/>
      <c r="L283" s="534"/>
      <c r="M283" s="534"/>
      <c r="N283" s="534"/>
      <c r="O283" s="533"/>
      <c r="P283" s="534"/>
      <c r="Q283" s="534"/>
      <c r="R283" s="534"/>
      <c r="S283" s="534"/>
      <c r="T283" s="403"/>
      <c r="U283" s="176"/>
      <c r="V283" s="176"/>
      <c r="W283" s="176"/>
      <c r="X283" s="176"/>
      <c r="Z283" s="107"/>
    </row>
    <row r="284" spans="1:27" s="107" customFormat="1" hidden="1" outlineLevel="1">
      <c r="B284" s="414"/>
      <c r="C284" s="1570"/>
      <c r="D284" s="1570"/>
      <c r="E284" s="1570"/>
      <c r="F284" s="1570"/>
      <c r="G284" s="1570"/>
      <c r="H284" s="1570"/>
      <c r="I284" s="1570"/>
      <c r="J284" s="1570"/>
      <c r="K284" s="1578"/>
      <c r="L284" s="1578"/>
      <c r="M284" s="1578"/>
      <c r="N284" s="1578"/>
      <c r="O284" s="1578"/>
      <c r="P284" s="1578"/>
      <c r="Q284" s="1578"/>
      <c r="R284" s="1578"/>
      <c r="S284" s="108"/>
      <c r="T284" s="108"/>
      <c r="U284" s="108"/>
      <c r="V284" s="108"/>
      <c r="W284" s="402"/>
      <c r="AA284" s="398"/>
    </row>
    <row r="285" spans="1:27" s="106" customFormat="1" hidden="1" outlineLevel="1">
      <c r="A285" s="114"/>
      <c r="B285" s="538"/>
      <c r="C285" s="1562" t="s">
        <v>915</v>
      </c>
      <c r="D285" s="1563"/>
      <c r="E285" s="1563"/>
      <c r="F285" s="1563"/>
      <c r="G285" s="1563"/>
      <c r="H285" s="1563"/>
      <c r="I285" s="1563"/>
      <c r="J285" s="1563"/>
      <c r="K285" s="1563"/>
      <c r="L285" s="1576"/>
      <c r="M285" s="1576"/>
      <c r="N285" s="1576"/>
      <c r="O285" s="1576"/>
      <c r="P285" s="637"/>
      <c r="Q285" s="387"/>
      <c r="R285" s="560"/>
      <c r="S285" s="548"/>
      <c r="T285" s="398"/>
      <c r="U285" s="107"/>
      <c r="V285" s="107"/>
      <c r="W285" s="107"/>
      <c r="X285" s="114"/>
      <c r="Y285" s="107"/>
      <c r="Z285" s="107"/>
    </row>
    <row r="286" spans="1:27" s="106" customFormat="1" ht="38" hidden="1" outlineLevel="1">
      <c r="A286" s="114"/>
      <c r="B286" s="115" t="s">
        <v>382</v>
      </c>
      <c r="C286" s="529" t="s">
        <v>866</v>
      </c>
      <c r="D286" s="529" t="s">
        <v>82</v>
      </c>
      <c r="E286" s="531" t="s">
        <v>589</v>
      </c>
      <c r="F286" s="531" t="s">
        <v>598</v>
      </c>
      <c r="G286" s="115" t="s">
        <v>556</v>
      </c>
      <c r="H286" s="115" t="s">
        <v>707</v>
      </c>
      <c r="I286" s="115" t="s">
        <v>51</v>
      </c>
      <c r="J286" s="115" t="s">
        <v>976</v>
      </c>
      <c r="K286" s="115" t="s">
        <v>53</v>
      </c>
      <c r="L286" s="652"/>
      <c r="M286" s="635"/>
      <c r="N286" s="636"/>
      <c r="O286" s="636"/>
      <c r="P286" s="636"/>
      <c r="Q286" s="636"/>
      <c r="R286" s="653"/>
      <c r="S286" s="107"/>
      <c r="T286" s="107"/>
      <c r="U286" s="107"/>
      <c r="V286" s="107"/>
      <c r="W286" s="107"/>
      <c r="X286" s="114"/>
      <c r="Y286" s="107"/>
      <c r="Z286" s="107"/>
    </row>
    <row r="287" spans="1:27" hidden="1" outlineLevel="1">
      <c r="A287" s="114"/>
      <c r="B287" s="516"/>
      <c r="C287" s="1577"/>
      <c r="D287" s="555"/>
      <c r="E287" s="1569"/>
      <c r="F287" s="534"/>
      <c r="G287" s="517"/>
      <c r="H287" s="388"/>
      <c r="I287" s="388"/>
      <c r="J287" s="388"/>
      <c r="K287" s="388"/>
      <c r="M287" s="397"/>
      <c r="N287" s="113"/>
      <c r="O287" s="113"/>
      <c r="P287" s="113"/>
      <c r="Q287" s="113"/>
      <c r="R287" s="107"/>
      <c r="S287" s="107"/>
      <c r="T287" s="107"/>
      <c r="U287" s="107"/>
      <c r="V287" s="107"/>
      <c r="W287" s="107"/>
      <c r="X287" s="114"/>
    </row>
    <row r="288" spans="1:27" hidden="1" outlineLevel="1">
      <c r="A288" s="114"/>
      <c r="B288" s="516"/>
      <c r="C288" s="1577"/>
      <c r="D288" s="555"/>
      <c r="E288" s="1569"/>
      <c r="F288" s="534"/>
      <c r="G288" s="517"/>
      <c r="H288" s="388"/>
      <c r="I288" s="388"/>
      <c r="J288" s="388"/>
      <c r="K288" s="388"/>
      <c r="M288" s="397"/>
      <c r="N288" s="113"/>
      <c r="O288" s="113"/>
      <c r="P288" s="113"/>
      <c r="Q288" s="113"/>
      <c r="R288" s="107"/>
      <c r="S288" s="107"/>
      <c r="T288" s="107"/>
      <c r="U288" s="107"/>
      <c r="V288" s="107"/>
      <c r="W288" s="107"/>
      <c r="X288" s="114"/>
    </row>
    <row r="289" spans="1:27" hidden="1" outlineLevel="1">
      <c r="A289" s="114"/>
      <c r="B289" s="516"/>
      <c r="C289" s="1577"/>
      <c r="D289" s="556"/>
      <c r="E289" s="1569"/>
      <c r="F289" s="534"/>
      <c r="G289" s="403"/>
      <c r="H289" s="176"/>
      <c r="I289" s="176"/>
      <c r="J289" s="176"/>
      <c r="K289" s="176"/>
      <c r="M289" s="397"/>
      <c r="N289" s="113"/>
      <c r="O289" s="113"/>
      <c r="P289" s="113"/>
      <c r="Q289" s="113"/>
      <c r="R289" s="107"/>
      <c r="S289" s="107"/>
      <c r="T289" s="107"/>
      <c r="U289" s="107"/>
      <c r="V289" s="107"/>
      <c r="W289" s="107"/>
      <c r="X289" s="114"/>
    </row>
    <row r="290" spans="1:27" hidden="1" outlineLevel="1">
      <c r="A290" s="114"/>
      <c r="B290" s="516"/>
      <c r="C290" s="1577"/>
      <c r="D290" s="556"/>
      <c r="E290" s="1569"/>
      <c r="F290" s="534"/>
      <c r="G290" s="403"/>
      <c r="H290" s="176"/>
      <c r="I290" s="176"/>
      <c r="J290" s="176"/>
      <c r="K290" s="176"/>
      <c r="M290" s="397"/>
      <c r="N290" s="113"/>
      <c r="O290" s="113"/>
      <c r="P290" s="113"/>
      <c r="Q290" s="113"/>
      <c r="R290" s="107"/>
      <c r="S290" s="107"/>
      <c r="T290" s="107"/>
      <c r="U290" s="107"/>
      <c r="V290" s="107"/>
      <c r="W290" s="107"/>
      <c r="X290" s="114"/>
    </row>
    <row r="291" spans="1:27" s="106" customFormat="1" hidden="1" outlineLevel="1">
      <c r="A291" s="114"/>
      <c r="B291" s="516"/>
      <c r="C291" s="1577"/>
      <c r="D291" s="556"/>
      <c r="E291" s="1569"/>
      <c r="F291" s="534"/>
      <c r="G291" s="403"/>
      <c r="H291" s="176"/>
      <c r="I291" s="176"/>
      <c r="J291" s="176"/>
      <c r="K291" s="176"/>
      <c r="M291" s="397"/>
      <c r="N291" s="113"/>
      <c r="O291" s="113"/>
      <c r="P291" s="113"/>
      <c r="Q291" s="113"/>
      <c r="R291" s="107"/>
      <c r="S291" s="107"/>
      <c r="T291" s="107"/>
      <c r="U291" s="107"/>
      <c r="V291" s="107"/>
      <c r="W291" s="107"/>
      <c r="X291" s="114"/>
      <c r="Y291" s="107"/>
      <c r="Z291" s="107"/>
    </row>
    <row r="292" spans="1:27" s="624" customFormat="1" hidden="1" outlineLevel="1">
      <c r="B292" s="628"/>
      <c r="C292" s="630"/>
      <c r="D292" s="631"/>
      <c r="E292" s="632"/>
      <c r="F292" s="632"/>
      <c r="G292" s="628"/>
      <c r="H292" s="628"/>
      <c r="I292" s="628"/>
      <c r="J292" s="628"/>
      <c r="K292" s="625"/>
      <c r="L292" s="626"/>
      <c r="M292" s="627"/>
      <c r="N292" s="626"/>
      <c r="O292" s="626"/>
      <c r="P292" s="626"/>
      <c r="Q292" s="626"/>
    </row>
    <row r="293" spans="1:27" s="106" customFormat="1" hidden="1" outlineLevel="1">
      <c r="A293" s="108"/>
      <c r="C293" s="1562" t="s">
        <v>993</v>
      </c>
      <c r="D293" s="1563"/>
      <c r="E293" s="1563"/>
      <c r="F293" s="1563"/>
      <c r="G293" s="1563"/>
      <c r="H293" s="1563"/>
      <c r="I293" s="1563"/>
      <c r="J293" s="1563"/>
      <c r="K293" s="1563"/>
      <c r="L293" s="1563"/>
      <c r="M293" s="1563"/>
      <c r="N293" s="1563"/>
      <c r="O293" s="1563"/>
      <c r="Y293" s="108"/>
      <c r="Z293" s="108"/>
    </row>
    <row r="294" spans="1:27" s="106" customFormat="1" ht="102" hidden="1" outlineLevel="1">
      <c r="A294" s="114"/>
      <c r="B294" s="674" t="s">
        <v>382</v>
      </c>
      <c r="C294" s="675" t="s">
        <v>992</v>
      </c>
      <c r="D294" s="675" t="s">
        <v>280</v>
      </c>
      <c r="E294" s="675" t="s">
        <v>59</v>
      </c>
      <c r="F294" s="675" t="s">
        <v>58</v>
      </c>
      <c r="G294" s="675" t="s">
        <v>57</v>
      </c>
      <c r="H294" s="675" t="s">
        <v>81</v>
      </c>
      <c r="I294" s="675" t="s">
        <v>589</v>
      </c>
      <c r="J294" s="675" t="s">
        <v>590</v>
      </c>
      <c r="K294" s="675" t="s">
        <v>591</v>
      </c>
      <c r="L294" s="675" t="s">
        <v>592</v>
      </c>
      <c r="M294" s="675" t="s">
        <v>593</v>
      </c>
      <c r="N294" s="675" t="s">
        <v>594</v>
      </c>
      <c r="O294" s="675" t="s">
        <v>586</v>
      </c>
      <c r="P294" s="675" t="s">
        <v>595</v>
      </c>
      <c r="Q294" s="675" t="s">
        <v>596</v>
      </c>
      <c r="R294" s="675" t="s">
        <v>597</v>
      </c>
      <c r="S294" s="675" t="s">
        <v>281</v>
      </c>
      <c r="T294" s="676" t="s">
        <v>1013</v>
      </c>
      <c r="U294" s="676" t="s">
        <v>707</v>
      </c>
      <c r="V294" s="676" t="s">
        <v>51</v>
      </c>
      <c r="W294" s="676" t="s">
        <v>976</v>
      </c>
      <c r="X294" s="676" t="s">
        <v>53</v>
      </c>
      <c r="Z294" s="107"/>
    </row>
    <row r="295" spans="1:27" s="106" customFormat="1" hidden="1" outlineLevel="1">
      <c r="A295" s="114"/>
      <c r="B295" s="677"/>
      <c r="C295" s="678"/>
      <c r="D295" s="679"/>
      <c r="E295" s="680"/>
      <c r="F295" s="680"/>
      <c r="G295" s="679"/>
      <c r="H295" s="681"/>
      <c r="I295" s="682"/>
      <c r="J295" s="683"/>
      <c r="K295" s="684"/>
      <c r="L295" s="682"/>
      <c r="M295" s="685"/>
      <c r="N295" s="686"/>
      <c r="O295" s="685"/>
      <c r="P295" s="685"/>
      <c r="Q295" s="685"/>
      <c r="R295" s="685"/>
      <c r="S295" s="685"/>
      <c r="T295" s="687"/>
      <c r="U295" s="687"/>
      <c r="V295" s="687"/>
      <c r="W295" s="687"/>
      <c r="X295" s="687"/>
      <c r="Z295" s="107"/>
    </row>
    <row r="296" spans="1:27" s="107" customFormat="1" hidden="1" outlineLevel="1">
      <c r="B296" s="407"/>
      <c r="C296" s="109"/>
      <c r="D296" s="109"/>
      <c r="E296" s="109"/>
      <c r="F296" s="109"/>
      <c r="G296" s="108"/>
      <c r="H296" s="108"/>
      <c r="I296" s="108"/>
      <c r="J296" s="402"/>
      <c r="X296" s="114"/>
      <c r="AA296" s="398"/>
    </row>
    <row r="297" spans="1:27" s="107" customFormat="1" hidden="1" outlineLevel="1">
      <c r="B297" s="407"/>
      <c r="C297" s="109"/>
      <c r="D297" s="109"/>
      <c r="E297" s="109"/>
      <c r="F297" s="109"/>
      <c r="G297" s="108"/>
      <c r="H297" s="108"/>
      <c r="I297" s="108"/>
      <c r="J297" s="402"/>
      <c r="X297" s="114"/>
      <c r="AA297" s="398"/>
    </row>
    <row r="298" spans="1:27" s="107" customFormat="1" hidden="1" outlineLevel="1">
      <c r="B298" s="410"/>
      <c r="C298" s="1567" t="s">
        <v>868</v>
      </c>
      <c r="D298" s="1567"/>
      <c r="E298" s="387"/>
      <c r="F298" s="387"/>
      <c r="G298" s="387"/>
      <c r="H298" s="411"/>
      <c r="I298" s="411"/>
      <c r="J298" s="411"/>
      <c r="K298" s="411"/>
      <c r="L298" s="411"/>
      <c r="M298" s="411"/>
      <c r="N298" s="411"/>
      <c r="O298" s="411"/>
      <c r="P298" s="387"/>
      <c r="Q298" s="117"/>
      <c r="R298" s="117"/>
      <c r="S298" s="117"/>
      <c r="T298" s="117"/>
      <c r="U298" s="117"/>
      <c r="V298" s="117"/>
      <c r="X298" s="114"/>
      <c r="AA298" s="398"/>
    </row>
    <row r="299" spans="1:27" s="106" customFormat="1" hidden="1" outlineLevel="1">
      <c r="A299" s="114"/>
      <c r="B299" s="538"/>
      <c r="C299" s="1562" t="s">
        <v>921</v>
      </c>
      <c r="D299" s="1563"/>
      <c r="E299" s="1563"/>
      <c r="F299" s="1563"/>
      <c r="G299" s="1563"/>
      <c r="H299" s="1563"/>
      <c r="I299" s="1563"/>
      <c r="J299" s="1563"/>
      <c r="K299" s="1563"/>
      <c r="L299" s="1563"/>
      <c r="M299" s="1563"/>
      <c r="N299" s="1563"/>
      <c r="O299" s="1563"/>
      <c r="P299" s="539"/>
      <c r="Q299" s="541"/>
      <c r="R299" s="546"/>
      <c r="S299" s="548"/>
      <c r="T299" s="398"/>
      <c r="U299" s="107"/>
      <c r="V299" s="107"/>
      <c r="W299" s="107"/>
      <c r="X299" s="114"/>
      <c r="Y299" s="107"/>
      <c r="Z299" s="107"/>
    </row>
    <row r="300" spans="1:27" s="106" customFormat="1" ht="85" hidden="1" outlineLevel="1">
      <c r="A300" s="114"/>
      <c r="B300" s="115" t="s">
        <v>383</v>
      </c>
      <c r="C300" s="549" t="s">
        <v>864</v>
      </c>
      <c r="D300" s="549" t="s">
        <v>280</v>
      </c>
      <c r="E300" s="549" t="s">
        <v>59</v>
      </c>
      <c r="F300" s="549" t="s">
        <v>58</v>
      </c>
      <c r="G300" s="549" t="s">
        <v>57</v>
      </c>
      <c r="H300" s="530" t="s">
        <v>81</v>
      </c>
      <c r="I300" s="530" t="s">
        <v>599</v>
      </c>
      <c r="J300" s="530" t="s">
        <v>600</v>
      </c>
      <c r="K300" s="530" t="s">
        <v>601</v>
      </c>
      <c r="L300" s="530" t="s">
        <v>602</v>
      </c>
      <c r="M300" s="530" t="s">
        <v>594</v>
      </c>
      <c r="N300" s="530" t="s">
        <v>586</v>
      </c>
      <c r="O300" s="530" t="s">
        <v>603</v>
      </c>
      <c r="P300" s="530" t="s">
        <v>604</v>
      </c>
      <c r="Q300" s="530" t="s">
        <v>605</v>
      </c>
      <c r="R300" s="530" t="s">
        <v>281</v>
      </c>
      <c r="S300" s="115" t="s">
        <v>556</v>
      </c>
      <c r="T300" s="115" t="s">
        <v>707</v>
      </c>
      <c r="U300" s="115" t="s">
        <v>51</v>
      </c>
      <c r="V300" s="115" t="s">
        <v>976</v>
      </c>
      <c r="W300" s="115" t="s">
        <v>53</v>
      </c>
      <c r="Y300" s="107"/>
      <c r="Z300" s="107"/>
    </row>
    <row r="301" spans="1:27" s="106" customFormat="1" hidden="1" outlineLevel="1">
      <c r="A301" s="114"/>
      <c r="B301" s="516"/>
      <c r="C301" s="550"/>
      <c r="D301" s="532"/>
      <c r="E301" s="532"/>
      <c r="F301" s="532"/>
      <c r="G301" s="532"/>
      <c r="H301" s="533"/>
      <c r="I301" s="551"/>
      <c r="J301" s="551"/>
      <c r="K301" s="551"/>
      <c r="L301" s="551"/>
      <c r="M301" s="551"/>
      <c r="N301" s="533"/>
      <c r="O301" s="534"/>
      <c r="P301" s="534"/>
      <c r="Q301" s="534"/>
      <c r="R301" s="534"/>
      <c r="S301" s="517"/>
      <c r="T301" s="388"/>
      <c r="U301" s="388"/>
      <c r="V301" s="388"/>
      <c r="W301" s="388"/>
      <c r="Y301" s="107"/>
      <c r="Z301" s="107"/>
    </row>
    <row r="302" spans="1:27" s="107" customFormat="1" hidden="1" outlineLevel="1">
      <c r="B302" s="414"/>
      <c r="C302" s="1570"/>
      <c r="D302" s="1570"/>
      <c r="E302" s="415"/>
      <c r="F302" s="415"/>
      <c r="G302" s="415"/>
      <c r="H302" s="416"/>
      <c r="I302" s="417"/>
      <c r="J302" s="417"/>
      <c r="K302" s="418"/>
      <c r="L302" s="416"/>
      <c r="M302" s="419"/>
      <c r="N302" s="419"/>
      <c r="O302" s="419"/>
      <c r="P302" s="419"/>
      <c r="Q302" s="420"/>
      <c r="R302" s="420"/>
      <c r="S302" s="420"/>
      <c r="T302" s="420"/>
      <c r="U302" s="420"/>
      <c r="V302" s="421"/>
      <c r="X302" s="114"/>
      <c r="AA302" s="398"/>
    </row>
    <row r="303" spans="1:27" s="106" customFormat="1" hidden="1" outlineLevel="1">
      <c r="A303" s="114"/>
      <c r="B303" s="538"/>
      <c r="C303" s="1562" t="s">
        <v>917</v>
      </c>
      <c r="D303" s="1563"/>
      <c r="E303" s="1563"/>
      <c r="F303" s="1563"/>
      <c r="G303" s="1563"/>
      <c r="H303" s="1563"/>
      <c r="I303" s="1563"/>
      <c r="J303" s="1563"/>
      <c r="K303" s="1563"/>
      <c r="L303" s="1563"/>
      <c r="M303" s="1563"/>
      <c r="N303" s="1563"/>
      <c r="O303" s="1563"/>
      <c r="P303" s="539"/>
      <c r="Q303" s="541"/>
      <c r="R303" s="546"/>
      <c r="S303" s="548"/>
      <c r="T303" s="398"/>
      <c r="U303" s="107"/>
      <c r="V303" s="107"/>
      <c r="W303" s="107"/>
      <c r="X303" s="114"/>
      <c r="Y303" s="107"/>
      <c r="Z303" s="107"/>
    </row>
    <row r="304" spans="1:27" s="106" customFormat="1" ht="85" hidden="1" outlineLevel="1">
      <c r="A304" s="114"/>
      <c r="B304" s="115" t="s">
        <v>867</v>
      </c>
      <c r="C304" s="549" t="s">
        <v>865</v>
      </c>
      <c r="D304" s="549" t="s">
        <v>280</v>
      </c>
      <c r="E304" s="549" t="s">
        <v>59</v>
      </c>
      <c r="F304" s="549" t="s">
        <v>58</v>
      </c>
      <c r="G304" s="549" t="s">
        <v>57</v>
      </c>
      <c r="H304" s="530" t="s">
        <v>81</v>
      </c>
      <c r="I304" s="530" t="s">
        <v>606</v>
      </c>
      <c r="J304" s="530" t="s">
        <v>607</v>
      </c>
      <c r="K304" s="530" t="s">
        <v>608</v>
      </c>
      <c r="L304" s="530" t="s">
        <v>609</v>
      </c>
      <c r="M304" s="530" t="s">
        <v>594</v>
      </c>
      <c r="N304" s="530" t="s">
        <v>586</v>
      </c>
      <c r="O304" s="530" t="s">
        <v>610</v>
      </c>
      <c r="P304" s="530" t="s">
        <v>611</v>
      </c>
      <c r="Q304" s="530" t="s">
        <v>605</v>
      </c>
      <c r="R304" s="530" t="s">
        <v>281</v>
      </c>
      <c r="S304" s="115" t="s">
        <v>556</v>
      </c>
      <c r="T304" s="115" t="s">
        <v>707</v>
      </c>
      <c r="U304" s="115" t="s">
        <v>51</v>
      </c>
      <c r="V304" s="115" t="s">
        <v>976</v>
      </c>
      <c r="W304" s="115" t="s">
        <v>53</v>
      </c>
      <c r="Y304" s="107"/>
      <c r="Z304" s="107"/>
    </row>
    <row r="305" spans="1:27" s="106" customFormat="1" hidden="1" outlineLevel="1">
      <c r="A305" s="114"/>
      <c r="B305" s="516"/>
      <c r="C305" s="532"/>
      <c r="D305" s="532"/>
      <c r="E305" s="532"/>
      <c r="F305" s="532"/>
      <c r="G305" s="532"/>
      <c r="H305" s="533"/>
      <c r="I305" s="534"/>
      <c r="J305" s="534"/>
      <c r="K305" s="534"/>
      <c r="L305" s="534"/>
      <c r="M305" s="534"/>
      <c r="N305" s="533"/>
      <c r="O305" s="534"/>
      <c r="P305" s="534"/>
      <c r="Q305" s="534"/>
      <c r="R305" s="534"/>
      <c r="S305" s="517"/>
      <c r="T305" s="388"/>
      <c r="U305" s="388"/>
      <c r="V305" s="388"/>
      <c r="W305" s="388"/>
      <c r="Y305" s="107"/>
      <c r="Z305" s="107"/>
    </row>
    <row r="306" spans="1:27" s="107" customFormat="1" hidden="1" outlineLevel="1">
      <c r="B306" s="407"/>
      <c r="C306" s="109"/>
      <c r="D306" s="109"/>
      <c r="E306" s="109"/>
      <c r="F306" s="109"/>
      <c r="G306" s="108"/>
      <c r="H306" s="108"/>
      <c r="I306" s="108"/>
      <c r="J306" s="108"/>
      <c r="K306" s="108"/>
      <c r="L306" s="108"/>
      <c r="M306" s="108"/>
      <c r="N306" s="108"/>
      <c r="O306" s="108"/>
      <c r="P306" s="108"/>
      <c r="Q306" s="108"/>
      <c r="R306" s="108"/>
      <c r="S306" s="108"/>
      <c r="T306" s="108"/>
      <c r="U306" s="108"/>
      <c r="V306" s="402"/>
      <c r="AA306" s="398"/>
    </row>
    <row r="307" spans="1:27" s="118" customFormat="1" hidden="1" outlineLevel="1">
      <c r="B307" s="122"/>
      <c r="C307" s="121"/>
      <c r="D307" s="121"/>
      <c r="E307" s="121"/>
      <c r="F307" s="121"/>
      <c r="G307" s="121"/>
      <c r="H307" s="123"/>
      <c r="I307" s="120"/>
      <c r="J307" s="123"/>
      <c r="K307" s="120"/>
      <c r="L307" s="120"/>
      <c r="M307" s="120"/>
      <c r="N307" s="120"/>
      <c r="V307" s="399"/>
      <c r="AA307" s="122"/>
    </row>
    <row r="308" spans="1:27" s="107" customFormat="1" ht="27" customHeight="1" collapsed="1">
      <c r="A308" s="1573" t="s">
        <v>563</v>
      </c>
      <c r="B308" s="1573"/>
      <c r="C308" s="1573"/>
      <c r="D308" s="1573"/>
      <c r="E308" s="1573"/>
      <c r="F308" s="1573"/>
      <c r="G308" s="1573"/>
      <c r="H308" s="1573"/>
      <c r="I308" s="1573"/>
      <c r="J308" s="1573"/>
      <c r="K308" s="1573"/>
      <c r="L308" s="1573"/>
      <c r="M308" s="1573"/>
      <c r="N308" s="1573"/>
      <c r="O308" s="1573"/>
      <c r="P308" s="1573"/>
      <c r="Q308" s="1573"/>
      <c r="R308" s="1573"/>
      <c r="S308" s="1573"/>
      <c r="T308" s="1573"/>
      <c r="V308" s="114"/>
      <c r="AA308" s="398"/>
    </row>
    <row r="309" spans="1:27" s="107" customFormat="1" hidden="1" outlineLevel="1">
      <c r="B309" s="522"/>
      <c r="C309" s="1571" t="s">
        <v>552</v>
      </c>
      <c r="D309" s="1571"/>
      <c r="E309" s="111"/>
      <c r="F309" s="111"/>
      <c r="G309" s="111"/>
      <c r="H309" s="112"/>
      <c r="I309" s="524"/>
      <c r="J309" s="112"/>
      <c r="K309" s="116"/>
      <c r="L309" s="113"/>
      <c r="M309" s="113"/>
      <c r="N309" s="113"/>
      <c r="X309" s="114"/>
      <c r="AA309" s="398"/>
    </row>
    <row r="310" spans="1:27" s="106" customFormat="1" hidden="1" outlineLevel="1">
      <c r="A310" s="114"/>
      <c r="B310" s="523"/>
      <c r="C310" s="1565" t="s">
        <v>918</v>
      </c>
      <c r="D310" s="1566"/>
      <c r="E310" s="1566"/>
      <c r="F310" s="1566"/>
      <c r="G310" s="1566"/>
      <c r="H310" s="1566"/>
      <c r="I310" s="527"/>
      <c r="J310" s="525"/>
      <c r="K310" s="526"/>
      <c r="L310" s="528"/>
      <c r="M310" s="113"/>
      <c r="N310" s="113"/>
      <c r="O310" s="107"/>
      <c r="P310" s="107"/>
      <c r="Q310" s="107"/>
      <c r="R310" s="107"/>
      <c r="S310" s="107"/>
      <c r="T310" s="107"/>
      <c r="U310" s="107"/>
      <c r="V310" s="107"/>
      <c r="W310" s="107"/>
      <c r="X310" s="114"/>
      <c r="Y310" s="107"/>
      <c r="Z310" s="107"/>
    </row>
    <row r="311" spans="1:27" s="106" customFormat="1" ht="68" hidden="1" outlineLevel="1">
      <c r="A311" s="114"/>
      <c r="B311" s="115" t="s">
        <v>554</v>
      </c>
      <c r="C311" s="518" t="s">
        <v>557</v>
      </c>
      <c r="D311" s="519" t="s">
        <v>549</v>
      </c>
      <c r="E311" s="518" t="s">
        <v>551</v>
      </c>
      <c r="F311" s="518" t="s">
        <v>116</v>
      </c>
      <c r="G311" s="518" t="s">
        <v>118</v>
      </c>
      <c r="H311" s="554" t="s">
        <v>550</v>
      </c>
      <c r="I311" s="115" t="s">
        <v>556</v>
      </c>
      <c r="J311" s="115" t="s">
        <v>707</v>
      </c>
      <c r="K311" s="115" t="s">
        <v>51</v>
      </c>
      <c r="L311" s="115" t="s">
        <v>976</v>
      </c>
      <c r="M311" s="115" t="s">
        <v>975</v>
      </c>
      <c r="N311" s="115" t="s">
        <v>53</v>
      </c>
      <c r="O311" s="107"/>
      <c r="P311" s="107"/>
      <c r="Q311" s="107"/>
      <c r="R311" s="107"/>
      <c r="S311" s="107"/>
      <c r="T311" s="107"/>
      <c r="U311" s="107"/>
      <c r="V311" s="107"/>
      <c r="W311" s="107"/>
      <c r="X311" s="114"/>
      <c r="Y311" s="107"/>
      <c r="Z311" s="107"/>
    </row>
    <row r="312" spans="1:27" ht="16" hidden="1" customHeight="1" outlineLevel="1">
      <c r="A312" s="114"/>
      <c r="B312" s="516"/>
      <c r="C312" s="520"/>
      <c r="D312" s="520"/>
      <c r="E312" s="520"/>
      <c r="F312" s="521"/>
      <c r="G312" s="521"/>
      <c r="H312" s="521"/>
      <c r="I312" s="517"/>
      <c r="J312" s="388"/>
      <c r="K312" s="388"/>
      <c r="L312" s="388"/>
      <c r="M312" s="388"/>
      <c r="N312" s="388"/>
      <c r="O312" s="107"/>
      <c r="P312" s="107"/>
      <c r="Q312" s="107"/>
      <c r="R312" s="107"/>
      <c r="S312" s="107"/>
      <c r="T312" s="107"/>
      <c r="U312" s="107"/>
      <c r="V312" s="107"/>
      <c r="W312" s="107"/>
      <c r="X312" s="114"/>
    </row>
    <row r="313" spans="1:27" ht="16" hidden="1" customHeight="1" outlineLevel="1">
      <c r="A313" s="114"/>
      <c r="B313" s="516"/>
      <c r="C313" s="520"/>
      <c r="D313" s="520"/>
      <c r="E313" s="520"/>
      <c r="F313" s="521"/>
      <c r="G313" s="521"/>
      <c r="H313" s="521"/>
      <c r="I313" s="517"/>
      <c r="J313" s="388"/>
      <c r="K313" s="388"/>
      <c r="L313" s="388"/>
      <c r="M313" s="388"/>
      <c r="N313" s="388"/>
      <c r="O313" s="107"/>
      <c r="P313" s="107"/>
      <c r="Q313" s="107"/>
      <c r="R313" s="107"/>
      <c r="S313" s="107"/>
      <c r="T313" s="107"/>
      <c r="U313" s="107"/>
      <c r="V313" s="107"/>
      <c r="W313" s="107"/>
      <c r="X313" s="114"/>
    </row>
    <row r="314" spans="1:27" ht="16" hidden="1" customHeight="1" outlineLevel="1">
      <c r="A314" s="114"/>
      <c r="B314" s="516"/>
      <c r="C314" s="520"/>
      <c r="D314" s="520"/>
      <c r="E314" s="520"/>
      <c r="F314" s="521"/>
      <c r="G314" s="521"/>
      <c r="H314" s="521"/>
      <c r="I314" s="517"/>
      <c r="J314" s="388"/>
      <c r="K314" s="388"/>
      <c r="L314" s="388"/>
      <c r="M314" s="388"/>
      <c r="N314" s="388"/>
      <c r="O314" s="107"/>
      <c r="P314" s="107"/>
      <c r="Q314" s="107"/>
      <c r="R314" s="107"/>
      <c r="S314" s="107"/>
      <c r="T314" s="107"/>
      <c r="U314" s="107"/>
      <c r="V314" s="107"/>
      <c r="W314" s="107"/>
      <c r="X314" s="114"/>
    </row>
    <row r="315" spans="1:27" ht="16" hidden="1" customHeight="1" outlineLevel="1">
      <c r="A315" s="114"/>
      <c r="B315" s="516"/>
      <c r="C315" s="520"/>
      <c r="D315" s="520"/>
      <c r="E315" s="520"/>
      <c r="F315" s="521"/>
      <c r="G315" s="521"/>
      <c r="H315" s="521"/>
      <c r="I315" s="517"/>
      <c r="J315" s="388"/>
      <c r="K315" s="388"/>
      <c r="L315" s="388"/>
      <c r="M315" s="388"/>
      <c r="N315" s="388"/>
      <c r="O315" s="107"/>
      <c r="P315" s="107"/>
      <c r="Q315" s="107"/>
      <c r="R315" s="107"/>
      <c r="S315" s="107"/>
      <c r="T315" s="107"/>
      <c r="U315" s="107"/>
      <c r="V315" s="107"/>
      <c r="W315" s="107"/>
      <c r="X315" s="114"/>
    </row>
    <row r="316" spans="1:27" ht="16" hidden="1" customHeight="1" outlineLevel="1">
      <c r="A316" s="114"/>
      <c r="B316" s="516"/>
      <c r="C316" s="520"/>
      <c r="D316" s="520"/>
      <c r="E316" s="520"/>
      <c r="F316" s="521"/>
      <c r="G316" s="521"/>
      <c r="H316" s="521"/>
      <c r="I316" s="517"/>
      <c r="J316" s="388"/>
      <c r="K316" s="388"/>
      <c r="L316" s="388"/>
      <c r="M316" s="388"/>
      <c r="N316" s="388"/>
      <c r="O316" s="107"/>
      <c r="P316" s="107"/>
      <c r="Q316" s="107"/>
      <c r="R316" s="107"/>
      <c r="S316" s="107"/>
      <c r="T316" s="107"/>
      <c r="U316" s="107"/>
      <c r="V316" s="107"/>
      <c r="W316" s="107"/>
      <c r="X316" s="114"/>
    </row>
    <row r="317" spans="1:27" ht="16" hidden="1" customHeight="1" outlineLevel="1">
      <c r="A317" s="114"/>
      <c r="B317" s="516"/>
      <c r="C317" s="520"/>
      <c r="D317" s="520"/>
      <c r="E317" s="520"/>
      <c r="F317" s="521"/>
      <c r="G317" s="521"/>
      <c r="H317" s="521"/>
      <c r="I317" s="517"/>
      <c r="J317" s="388"/>
      <c r="K317" s="388"/>
      <c r="L317" s="388"/>
      <c r="M317" s="388"/>
      <c r="N317" s="388"/>
      <c r="O317" s="107"/>
      <c r="P317" s="107"/>
      <c r="Q317" s="107"/>
      <c r="R317" s="107"/>
      <c r="S317" s="107"/>
      <c r="T317" s="107"/>
      <c r="U317" s="107"/>
      <c r="V317" s="107"/>
      <c r="W317" s="107"/>
      <c r="X317" s="114"/>
    </row>
    <row r="318" spans="1:27" s="118" customFormat="1" ht="16" hidden="1" customHeight="1" outlineLevel="1">
      <c r="B318" s="404"/>
      <c r="C318" s="119"/>
      <c r="D318" s="119"/>
      <c r="E318" s="119"/>
      <c r="F318" s="389"/>
      <c r="G318" s="389"/>
      <c r="H318" s="389"/>
      <c r="I318" s="390"/>
      <c r="J318" s="390"/>
      <c r="K318" s="390"/>
      <c r="L318" s="390"/>
      <c r="M318" s="120"/>
      <c r="N318" s="120"/>
      <c r="X318" s="399"/>
      <c r="AA318" s="122"/>
    </row>
    <row r="319" spans="1:27" s="106" customFormat="1" ht="28" hidden="1" customHeight="1" outlineLevel="1">
      <c r="A319" s="107"/>
      <c r="B319" s="110"/>
      <c r="C319" s="1571" t="s">
        <v>553</v>
      </c>
      <c r="D319" s="1572"/>
      <c r="E319" s="121"/>
      <c r="F319" s="390"/>
      <c r="G319" s="390"/>
      <c r="H319" s="390"/>
      <c r="I319" s="390"/>
      <c r="J319" s="390"/>
      <c r="K319" s="390"/>
      <c r="L319" s="391"/>
      <c r="M319" s="120"/>
      <c r="N319" s="120"/>
      <c r="O319" s="118"/>
      <c r="P319" s="118"/>
      <c r="Q319" s="118"/>
      <c r="R319" s="118"/>
      <c r="S319" s="118"/>
      <c r="T319" s="118"/>
      <c r="U319" s="118"/>
      <c r="V319" s="107"/>
      <c r="W319" s="107"/>
      <c r="X319" s="114"/>
      <c r="Y319" s="107"/>
      <c r="Z319" s="107"/>
    </row>
    <row r="320" spans="1:27" s="106" customFormat="1" hidden="1" outlineLevel="1">
      <c r="A320" s="114"/>
      <c r="B320" s="523"/>
      <c r="C320" s="1565" t="s">
        <v>927</v>
      </c>
      <c r="D320" s="1566"/>
      <c r="E320" s="1566"/>
      <c r="F320" s="1566"/>
      <c r="G320" s="1566"/>
      <c r="H320" s="1566"/>
      <c r="I320" s="527"/>
      <c r="J320" s="525"/>
      <c r="K320" s="526"/>
      <c r="L320" s="562"/>
      <c r="M320" s="561"/>
      <c r="N320" s="113"/>
      <c r="O320" s="107"/>
      <c r="P320" s="107"/>
      <c r="Q320" s="107"/>
      <c r="R320" s="107"/>
      <c r="S320" s="107"/>
      <c r="T320" s="107"/>
      <c r="U320" s="107"/>
      <c r="V320" s="107"/>
      <c r="W320" s="107"/>
      <c r="X320" s="114"/>
      <c r="Y320" s="107"/>
      <c r="Z320" s="107"/>
    </row>
    <row r="321" spans="1:27" ht="70" hidden="1" customHeight="1" outlineLevel="1">
      <c r="A321" s="114"/>
      <c r="B321" s="115" t="s">
        <v>558</v>
      </c>
      <c r="C321" s="518" t="s">
        <v>557</v>
      </c>
      <c r="D321" s="518" t="s">
        <v>909</v>
      </c>
      <c r="E321" s="518" t="s">
        <v>116</v>
      </c>
      <c r="F321" s="518" t="s">
        <v>555</v>
      </c>
      <c r="G321" s="554" t="s">
        <v>550</v>
      </c>
      <c r="H321" s="115" t="s">
        <v>556</v>
      </c>
      <c r="I321" s="115" t="s">
        <v>707</v>
      </c>
      <c r="J321" s="115" t="s">
        <v>51</v>
      </c>
      <c r="K321" s="115" t="s">
        <v>976</v>
      </c>
      <c r="L321" s="115" t="s">
        <v>975</v>
      </c>
      <c r="M321" s="115" t="s">
        <v>53</v>
      </c>
      <c r="N321" s="120"/>
      <c r="O321" s="118"/>
      <c r="P321" s="118"/>
      <c r="Q321" s="118"/>
      <c r="R321" s="118"/>
      <c r="S321" s="118"/>
      <c r="T321" s="118"/>
      <c r="U321" s="118"/>
      <c r="V321" s="107"/>
      <c r="W321" s="107"/>
      <c r="X321" s="114"/>
    </row>
    <row r="322" spans="1:27" s="106" customFormat="1" ht="16" hidden="1" customHeight="1" outlineLevel="1">
      <c r="A322" s="114"/>
      <c r="B322" s="516"/>
      <c r="C322" s="520"/>
      <c r="D322" s="521"/>
      <c r="E322" s="545"/>
      <c r="F322" s="545"/>
      <c r="G322" s="545"/>
      <c r="H322" s="517"/>
      <c r="I322" s="388"/>
      <c r="J322" s="388"/>
      <c r="K322" s="388"/>
      <c r="L322" s="388"/>
      <c r="M322" s="388"/>
      <c r="N322" s="392"/>
      <c r="O322" s="393"/>
      <c r="P322" s="393"/>
      <c r="Q322" s="393"/>
      <c r="R322" s="393"/>
      <c r="S322" s="400"/>
      <c r="T322" s="118"/>
      <c r="U322" s="118"/>
      <c r="V322" s="107"/>
      <c r="W322" s="107"/>
      <c r="X322" s="114"/>
      <c r="Y322" s="107"/>
      <c r="Z322" s="107"/>
    </row>
    <row r="323" spans="1:27" s="106" customFormat="1" ht="16" hidden="1" customHeight="1" outlineLevel="1">
      <c r="A323" s="114"/>
      <c r="B323" s="516"/>
      <c r="C323" s="520"/>
      <c r="D323" s="521"/>
      <c r="E323" s="545"/>
      <c r="F323" s="545"/>
      <c r="G323" s="545"/>
      <c r="H323" s="517"/>
      <c r="I323" s="388"/>
      <c r="J323" s="388"/>
      <c r="K323" s="388"/>
      <c r="L323" s="388"/>
      <c r="M323" s="388"/>
      <c r="N323" s="392"/>
      <c r="O323" s="393"/>
      <c r="P323" s="393"/>
      <c r="Q323" s="393"/>
      <c r="R323" s="393"/>
      <c r="S323" s="400"/>
      <c r="T323" s="118"/>
      <c r="U323" s="118"/>
      <c r="V323" s="107"/>
      <c r="W323" s="107"/>
      <c r="X323" s="114"/>
      <c r="Y323" s="107"/>
      <c r="Z323" s="107"/>
    </row>
    <row r="324" spans="1:27" s="106" customFormat="1" ht="16" hidden="1" customHeight="1" outlineLevel="1">
      <c r="A324" s="114"/>
      <c r="B324" s="516"/>
      <c r="C324" s="520"/>
      <c r="D324" s="521"/>
      <c r="E324" s="545"/>
      <c r="F324" s="545"/>
      <c r="G324" s="545"/>
      <c r="H324" s="517"/>
      <c r="I324" s="388"/>
      <c r="J324" s="388"/>
      <c r="K324" s="388"/>
      <c r="L324" s="388"/>
      <c r="M324" s="388"/>
      <c r="N324" s="392"/>
      <c r="O324" s="393"/>
      <c r="P324" s="393"/>
      <c r="Q324" s="393"/>
      <c r="R324" s="393"/>
      <c r="S324" s="400"/>
      <c r="T324" s="118"/>
      <c r="U324" s="118"/>
      <c r="V324" s="107"/>
      <c r="W324" s="107"/>
      <c r="X324" s="114"/>
      <c r="Y324" s="107"/>
      <c r="Z324" s="107"/>
    </row>
    <row r="325" spans="1:27" s="106" customFormat="1" ht="16" hidden="1" customHeight="1" outlineLevel="1">
      <c r="A325" s="114"/>
      <c r="B325" s="516"/>
      <c r="C325" s="520"/>
      <c r="D325" s="521"/>
      <c r="E325" s="545"/>
      <c r="F325" s="545"/>
      <c r="G325" s="545"/>
      <c r="H325" s="517"/>
      <c r="I325" s="388"/>
      <c r="J325" s="388"/>
      <c r="K325" s="388"/>
      <c r="L325" s="388"/>
      <c r="M325" s="388"/>
      <c r="N325" s="392"/>
      <c r="O325" s="393"/>
      <c r="P325" s="393"/>
      <c r="Q325" s="393"/>
      <c r="R325" s="393"/>
      <c r="S325" s="400"/>
      <c r="T325" s="118"/>
      <c r="U325" s="118"/>
      <c r="V325" s="107"/>
      <c r="W325" s="107"/>
      <c r="X325" s="114"/>
      <c r="Y325" s="107"/>
      <c r="Z325" s="107"/>
    </row>
    <row r="326" spans="1:27" s="107" customFormat="1" ht="25" hidden="1" customHeight="1" outlineLevel="1">
      <c r="B326" s="407"/>
      <c r="C326" s="109"/>
      <c r="D326" s="108"/>
      <c r="E326" s="408"/>
      <c r="F326" s="408"/>
      <c r="G326" s="408"/>
      <c r="H326" s="409"/>
      <c r="I326" s="396"/>
      <c r="J326" s="396"/>
      <c r="K326" s="396"/>
      <c r="L326" s="396"/>
      <c r="M326" s="113"/>
      <c r="N326" s="113"/>
      <c r="S326" s="114"/>
      <c r="X326" s="114"/>
      <c r="AA326" s="398"/>
    </row>
    <row r="327" spans="1:27" s="107" customFormat="1" hidden="1" outlineLevel="1">
      <c r="B327" s="537"/>
      <c r="C327" s="1567" t="s">
        <v>612</v>
      </c>
      <c r="D327" s="1567"/>
      <c r="E327" s="387"/>
      <c r="F327" s="387"/>
      <c r="G327" s="387"/>
      <c r="H327" s="411"/>
      <c r="I327" s="411"/>
      <c r="J327" s="411"/>
      <c r="K327" s="411"/>
      <c r="L327" s="411"/>
      <c r="M327" s="411"/>
      <c r="N327" s="411"/>
      <c r="O327" s="411"/>
      <c r="P327" s="411"/>
      <c r="Q327" s="536"/>
      <c r="R327" s="117"/>
      <c r="X327" s="114"/>
      <c r="AA327" s="398"/>
    </row>
    <row r="328" spans="1:27" s="106" customFormat="1" hidden="1" outlineLevel="1">
      <c r="A328" s="114"/>
      <c r="B328" s="538"/>
      <c r="C328" s="1562" t="s">
        <v>928</v>
      </c>
      <c r="D328" s="1563"/>
      <c r="E328" s="1563"/>
      <c r="F328" s="1563"/>
      <c r="G328" s="1563"/>
      <c r="H328" s="1563"/>
      <c r="I328" s="1563"/>
      <c r="J328" s="1563"/>
      <c r="K328" s="1563"/>
      <c r="L328" s="1563"/>
      <c r="M328" s="1563"/>
      <c r="N328" s="1563"/>
      <c r="O328" s="1563"/>
      <c r="P328" s="539"/>
      <c r="Q328" s="541"/>
      <c r="R328" s="540"/>
      <c r="S328" s="540"/>
      <c r="T328" s="398"/>
      <c r="U328" s="107"/>
      <c r="V328" s="107"/>
      <c r="W328" s="107"/>
      <c r="X328" s="114"/>
      <c r="Y328" s="107"/>
      <c r="Z328" s="107"/>
    </row>
    <row r="329" spans="1:27" s="106" customFormat="1" ht="153" hidden="1" outlineLevel="1">
      <c r="A329" s="114"/>
      <c r="B329" s="115" t="s">
        <v>614</v>
      </c>
      <c r="C329" s="553" t="s">
        <v>52</v>
      </c>
      <c r="D329" s="553" t="s">
        <v>280</v>
      </c>
      <c r="E329" s="542" t="s">
        <v>59</v>
      </c>
      <c r="F329" s="542" t="s">
        <v>58</v>
      </c>
      <c r="G329" s="542" t="s">
        <v>901</v>
      </c>
      <c r="H329" s="542" t="s">
        <v>57</v>
      </c>
      <c r="I329" s="542" t="s">
        <v>81</v>
      </c>
      <c r="J329" s="542" t="s">
        <v>589</v>
      </c>
      <c r="K329" s="542" t="str" cm="1">
        <f t="array" ref="K329">_xlfn.LET(
    _xlpm.raw_list, _xlfn.VSTACK($F331, $F333, $F335),
    _xlpm.valid_list, _xlfn._xlws.FILTER(_xlpm.raw_list, (_xlpm.raw_list&lt;&gt;"") * (_xlpm.raw_list&lt;&gt;0) * (_xlpm.raw_list&lt;&gt;"Unspecified Currency"), ""),
    _xlpm.unique_list, _xlfn.UNIQUE(_xlpm.valid_list),
    _xlpm.currency_text, _xlfn.TEXTJOIN(", ", TRUE, _xlpm.unique_list),
    "Base Year Financial Exposure" &amp; IF(_xlpm.currency_text = "", "", " (" &amp; _xlpm.currency_text &amp; ")")
)</f>
        <v>Base Year Financial Exposure</v>
      </c>
      <c r="L329" s="543" t="s">
        <v>906</v>
      </c>
      <c r="M329" s="543" t="s">
        <v>902</v>
      </c>
      <c r="N329" s="542" t="s">
        <v>903</v>
      </c>
      <c r="O329" s="542" t="s">
        <v>587</v>
      </c>
      <c r="P329" s="542" t="s">
        <v>904</v>
      </c>
      <c r="Q329" s="542" t="s">
        <v>588</v>
      </c>
      <c r="R329" s="542" t="s">
        <v>905</v>
      </c>
      <c r="S329" s="542" t="str" cm="1">
        <f t="array" ref="S329">_xlfn.LET(
    _xlpm.raw_list, _xlfn.VSTACK($F331, $F333, $F335),
    _xlpm.valid_list, _xlfn._xlws.FILTER(_xlpm.raw_list, (_xlpm.raw_list&lt;&gt;"") * (_xlpm.raw_list&lt;&gt;0) * (_xlpm.raw_list&lt;&gt;"Unspecified Currency"), ""),
    _xlpm.unique_list, _xlfn.UNIQUE(_xlpm.valid_list),
    _xlpm.currency_text, _xlfn.TEXTJOIN(", ", TRUE, _xlpm.unique_list),
    "Proposed Target Year Financial Exposure" &amp; IF(_xlpm.currency_text = "", "", " (" &amp; _xlpm.currency_text &amp; ")")
)</f>
        <v>Proposed Target Year Financial Exposure</v>
      </c>
      <c r="T329" s="542" t="s">
        <v>281</v>
      </c>
      <c r="U329" s="115" t="s">
        <v>556</v>
      </c>
      <c r="V329" s="115" t="s">
        <v>707</v>
      </c>
      <c r="W329" s="115" t="s">
        <v>51</v>
      </c>
      <c r="X329" s="115" t="s">
        <v>976</v>
      </c>
      <c r="Y329" s="115" t="s">
        <v>53</v>
      </c>
    </row>
    <row r="330" spans="1:27" s="106" customFormat="1" ht="16" hidden="1" customHeight="1" outlineLevel="1">
      <c r="A330" s="114"/>
      <c r="B330" s="516"/>
      <c r="C330" s="532"/>
      <c r="D330" s="532"/>
      <c r="E330" s="532"/>
      <c r="F330" s="532"/>
      <c r="G330" s="532"/>
      <c r="H330" s="532"/>
      <c r="I330" s="533"/>
      <c r="J330" s="534"/>
      <c r="K330" s="533"/>
      <c r="L330" s="534"/>
      <c r="M330" s="534"/>
      <c r="N330" s="544"/>
      <c r="O330" s="534"/>
      <c r="P330" s="545"/>
      <c r="Q330" s="545"/>
      <c r="R330" s="545"/>
      <c r="S330" s="545"/>
      <c r="T330" s="545"/>
      <c r="U330" s="517"/>
      <c r="V330" s="388"/>
      <c r="W330" s="388"/>
      <c r="X330" s="388"/>
      <c r="Y330" s="388"/>
    </row>
    <row r="331" spans="1:27" s="106" customFormat="1" hidden="1" outlineLevel="1">
      <c r="A331" s="114"/>
      <c r="B331" s="516"/>
      <c r="C331" s="532"/>
      <c r="D331" s="532"/>
      <c r="E331" s="535"/>
      <c r="F331" s="532"/>
      <c r="G331" s="532"/>
      <c r="H331" s="532"/>
      <c r="I331" s="533"/>
      <c r="J331" s="534"/>
      <c r="K331" s="533"/>
      <c r="L331" s="534"/>
      <c r="M331" s="534"/>
      <c r="N331" s="544"/>
      <c r="O331" s="534"/>
      <c r="P331" s="545"/>
      <c r="Q331" s="545"/>
      <c r="R331" s="545"/>
      <c r="S331" s="545"/>
      <c r="T331" s="545"/>
      <c r="U331" s="517"/>
      <c r="V331" s="388"/>
      <c r="W331" s="388"/>
      <c r="X331" s="388"/>
      <c r="Y331" s="388"/>
    </row>
    <row r="332" spans="1:27" s="106" customFormat="1" hidden="1" outlineLevel="1">
      <c r="A332" s="114"/>
      <c r="B332" s="516"/>
      <c r="C332" s="532"/>
      <c r="D332" s="532"/>
      <c r="E332" s="535"/>
      <c r="F332" s="532"/>
      <c r="G332" s="532"/>
      <c r="H332" s="532"/>
      <c r="I332" s="533"/>
      <c r="J332" s="534"/>
      <c r="K332" s="533"/>
      <c r="L332" s="534"/>
      <c r="M332" s="534"/>
      <c r="N332" s="544"/>
      <c r="O332" s="534"/>
      <c r="P332" s="545"/>
      <c r="Q332" s="545"/>
      <c r="R332" s="545"/>
      <c r="S332" s="545"/>
      <c r="T332" s="545"/>
      <c r="U332" s="517"/>
      <c r="V332" s="388"/>
      <c r="W332" s="388"/>
      <c r="X332" s="388"/>
      <c r="Y332" s="388"/>
    </row>
    <row r="333" spans="1:27" s="106" customFormat="1" hidden="1" outlineLevel="1">
      <c r="A333" s="114"/>
      <c r="B333" s="516"/>
      <c r="C333" s="532"/>
      <c r="D333" s="532"/>
      <c r="E333" s="535"/>
      <c r="F333" s="532"/>
      <c r="G333" s="532"/>
      <c r="H333" s="532"/>
      <c r="I333" s="533"/>
      <c r="J333" s="534"/>
      <c r="K333" s="533"/>
      <c r="L333" s="534"/>
      <c r="M333" s="534"/>
      <c r="N333" s="544"/>
      <c r="O333" s="534"/>
      <c r="P333" s="545"/>
      <c r="Q333" s="545"/>
      <c r="R333" s="545"/>
      <c r="S333" s="545"/>
      <c r="T333" s="545"/>
      <c r="U333" s="517"/>
      <c r="V333" s="388"/>
      <c r="W333" s="388"/>
      <c r="X333" s="388"/>
      <c r="Y333" s="388"/>
    </row>
    <row r="334" spans="1:27" hidden="1" outlineLevel="1">
      <c r="A334" s="114"/>
      <c r="B334" s="516"/>
      <c r="C334" s="532"/>
      <c r="D334" s="532"/>
      <c r="E334" s="532"/>
      <c r="F334" s="532"/>
      <c r="G334" s="532"/>
      <c r="H334" s="532"/>
      <c r="I334" s="533"/>
      <c r="J334" s="534"/>
      <c r="K334" s="533"/>
      <c r="L334" s="534"/>
      <c r="M334" s="534"/>
      <c r="N334" s="544"/>
      <c r="O334" s="534"/>
      <c r="P334" s="545"/>
      <c r="Q334" s="545"/>
      <c r="R334" s="545"/>
      <c r="S334" s="545"/>
      <c r="T334" s="545"/>
      <c r="U334" s="517"/>
      <c r="V334" s="388"/>
      <c r="W334" s="388"/>
      <c r="X334" s="388"/>
      <c r="Y334" s="388"/>
      <c r="Z334" s="104"/>
    </row>
    <row r="335" spans="1:27" s="106" customFormat="1" hidden="1" outlineLevel="1">
      <c r="A335" s="114"/>
      <c r="B335" s="516"/>
      <c r="C335" s="532"/>
      <c r="D335" s="532"/>
      <c r="E335" s="535"/>
      <c r="F335" s="532"/>
      <c r="G335" s="532"/>
      <c r="H335" s="532"/>
      <c r="I335" s="533"/>
      <c r="J335" s="534"/>
      <c r="K335" s="533"/>
      <c r="L335" s="534"/>
      <c r="M335" s="534"/>
      <c r="N335" s="544"/>
      <c r="O335" s="534"/>
      <c r="P335" s="545"/>
      <c r="Q335" s="545"/>
      <c r="R335" s="545"/>
      <c r="S335" s="545"/>
      <c r="T335" s="545"/>
      <c r="U335" s="517"/>
      <c r="V335" s="388"/>
      <c r="W335" s="388"/>
      <c r="X335" s="388"/>
      <c r="Y335" s="388"/>
    </row>
    <row r="336" spans="1:27" s="107" customFormat="1" hidden="1" outlineLevel="1">
      <c r="B336" s="1568"/>
      <c r="C336" s="1568"/>
      <c r="D336" s="1568"/>
      <c r="E336" s="1568"/>
      <c r="F336" s="1568"/>
      <c r="G336" s="1568"/>
      <c r="H336" s="1568"/>
      <c r="I336" s="1568"/>
      <c r="J336" s="1568"/>
      <c r="K336" s="1568"/>
      <c r="L336" s="1568"/>
      <c r="M336" s="1568"/>
      <c r="N336" s="1568"/>
      <c r="O336" s="1568"/>
      <c r="P336" s="1568"/>
      <c r="Q336" s="1568"/>
      <c r="R336" s="1568"/>
      <c r="S336" s="412"/>
      <c r="T336" s="408"/>
      <c r="X336" s="114"/>
      <c r="AA336" s="398"/>
    </row>
    <row r="337" spans="1:27" s="107" customFormat="1" hidden="1" outlineLevel="1">
      <c r="B337" s="110"/>
      <c r="C337" s="1567" t="s">
        <v>613</v>
      </c>
      <c r="D337" s="1567"/>
      <c r="E337" s="1567"/>
      <c r="F337" s="1567"/>
      <c r="G337" s="1567"/>
      <c r="H337" s="1567"/>
      <c r="I337" s="1567"/>
      <c r="J337" s="1567"/>
      <c r="K337" s="1567"/>
      <c r="L337" s="1567"/>
      <c r="M337" s="1567"/>
      <c r="N337" s="1567"/>
      <c r="O337" s="1567"/>
      <c r="P337" s="1567"/>
      <c r="Q337" s="1567"/>
      <c r="R337" s="1567"/>
      <c r="S337" s="547"/>
      <c r="T337" s="395"/>
      <c r="X337" s="114"/>
      <c r="AA337" s="398"/>
    </row>
    <row r="338" spans="1:27" s="106" customFormat="1" hidden="1" outlineLevel="1">
      <c r="A338" s="114"/>
      <c r="B338" s="538"/>
      <c r="C338" s="1562" t="s">
        <v>913</v>
      </c>
      <c r="D338" s="1563"/>
      <c r="E338" s="1563"/>
      <c r="F338" s="1563"/>
      <c r="G338" s="1563"/>
      <c r="H338" s="1563"/>
      <c r="I338" s="1563"/>
      <c r="J338" s="1563"/>
      <c r="K338" s="1563"/>
      <c r="L338" s="1563"/>
      <c r="M338" s="1563"/>
      <c r="N338" s="1563"/>
      <c r="O338" s="1563"/>
      <c r="P338" s="539"/>
      <c r="Q338" s="541"/>
      <c r="R338" s="546"/>
      <c r="S338" s="548"/>
      <c r="T338" s="398"/>
      <c r="U338" s="107"/>
      <c r="V338" s="107"/>
      <c r="W338" s="107"/>
      <c r="X338" s="114"/>
      <c r="Y338" s="107"/>
      <c r="Z338" s="107"/>
    </row>
    <row r="339" spans="1:27" s="106" customFormat="1" ht="153" hidden="1" outlineLevel="1">
      <c r="A339" s="114"/>
      <c r="B339" s="115" t="s">
        <v>384</v>
      </c>
      <c r="C339" s="552" t="s">
        <v>52</v>
      </c>
      <c r="D339" s="552" t="s">
        <v>280</v>
      </c>
      <c r="E339" s="552" t="s">
        <v>59</v>
      </c>
      <c r="F339" s="552" t="s">
        <v>58</v>
      </c>
      <c r="G339" s="552" t="s">
        <v>57</v>
      </c>
      <c r="H339" s="552" t="s">
        <v>81</v>
      </c>
      <c r="I339" s="552" t="s">
        <v>589</v>
      </c>
      <c r="J339" s="552" t="s">
        <v>590</v>
      </c>
      <c r="K339" s="552" t="s">
        <v>591</v>
      </c>
      <c r="L339" s="552" t="s">
        <v>592</v>
      </c>
      <c r="M339" s="552" t="s">
        <v>593</v>
      </c>
      <c r="N339" s="552" t="s">
        <v>594</v>
      </c>
      <c r="O339" s="542" t="s">
        <v>586</v>
      </c>
      <c r="P339" s="542" t="s">
        <v>595</v>
      </c>
      <c r="Q339" s="542" t="s">
        <v>596</v>
      </c>
      <c r="R339" s="542" t="s">
        <v>597</v>
      </c>
      <c r="S339" s="542" t="s">
        <v>281</v>
      </c>
      <c r="T339" s="115" t="s">
        <v>972</v>
      </c>
      <c r="U339" s="115" t="s">
        <v>556</v>
      </c>
      <c r="V339" s="115" t="s">
        <v>707</v>
      </c>
      <c r="W339" s="115" t="s">
        <v>51</v>
      </c>
      <c r="X339" s="115" t="s">
        <v>976</v>
      </c>
      <c r="Y339" s="115" t="s">
        <v>53</v>
      </c>
    </row>
    <row r="340" spans="1:27" s="106" customFormat="1" hidden="1" outlineLevel="1">
      <c r="A340" s="114"/>
      <c r="B340" s="516"/>
      <c r="C340" s="532"/>
      <c r="D340" s="532"/>
      <c r="E340" s="532"/>
      <c r="F340" s="532"/>
      <c r="G340" s="532"/>
      <c r="H340" s="533"/>
      <c r="I340" s="534"/>
      <c r="J340" s="533"/>
      <c r="K340" s="534"/>
      <c r="L340" s="534"/>
      <c r="M340" s="534"/>
      <c r="N340" s="534"/>
      <c r="O340" s="545"/>
      <c r="P340" s="545"/>
      <c r="Q340" s="545"/>
      <c r="R340" s="545"/>
      <c r="S340" s="545"/>
      <c r="T340" s="517"/>
      <c r="U340" s="517"/>
      <c r="V340" s="388"/>
      <c r="W340" s="388"/>
      <c r="X340" s="388"/>
      <c r="Y340" s="388"/>
    </row>
    <row r="341" spans="1:27" s="107" customFormat="1" hidden="1" outlineLevel="1">
      <c r="B341" s="407"/>
      <c r="C341" s="108"/>
      <c r="D341" s="108"/>
      <c r="E341" s="108"/>
      <c r="F341" s="108"/>
      <c r="G341" s="108"/>
      <c r="H341" s="108"/>
      <c r="I341" s="108"/>
      <c r="J341" s="108"/>
      <c r="K341" s="108"/>
      <c r="L341" s="108"/>
      <c r="M341" s="108"/>
      <c r="N341" s="108"/>
      <c r="O341" s="408"/>
      <c r="P341" s="408"/>
      <c r="Q341" s="408"/>
      <c r="R341" s="402"/>
      <c r="S341" s="408"/>
      <c r="T341" s="395"/>
      <c r="X341" s="114"/>
      <c r="AA341" s="398"/>
    </row>
    <row r="342" spans="1:27" s="107" customFormat="1" hidden="1" outlineLevel="1">
      <c r="B342" s="110"/>
      <c r="C342" s="1567" t="s">
        <v>990</v>
      </c>
      <c r="D342" s="1567"/>
      <c r="E342" s="1567"/>
      <c r="F342" s="1567"/>
      <c r="G342" s="1567"/>
      <c r="H342" s="1567"/>
      <c r="I342" s="1567"/>
      <c r="J342" s="1567"/>
      <c r="K342" s="1567"/>
      <c r="L342" s="1567"/>
      <c r="M342" s="1567"/>
      <c r="N342" s="1567"/>
      <c r="O342" s="1567"/>
      <c r="P342" s="1567"/>
      <c r="Q342" s="1567"/>
      <c r="R342" s="1567"/>
      <c r="S342" s="117"/>
      <c r="T342" s="117"/>
      <c r="U342" s="117"/>
      <c r="V342" s="117"/>
      <c r="W342" s="117"/>
      <c r="X342" s="114"/>
      <c r="AA342" s="398"/>
    </row>
    <row r="343" spans="1:27" s="106" customFormat="1" hidden="1" outlineLevel="1">
      <c r="A343" s="114"/>
      <c r="B343" s="538"/>
      <c r="C343" s="1562" t="s">
        <v>914</v>
      </c>
      <c r="D343" s="1563"/>
      <c r="E343" s="1563"/>
      <c r="F343" s="1563"/>
      <c r="G343" s="1563"/>
      <c r="H343" s="1563"/>
      <c r="I343" s="1563"/>
      <c r="J343" s="1563"/>
      <c r="K343" s="1563"/>
      <c r="L343" s="1563"/>
      <c r="M343" s="1563"/>
      <c r="N343" s="1563"/>
      <c r="O343" s="1563"/>
      <c r="P343" s="539"/>
      <c r="Q343" s="541"/>
      <c r="R343" s="546"/>
      <c r="S343" s="548"/>
      <c r="T343" s="398"/>
      <c r="U343" s="107"/>
      <c r="V343" s="107"/>
      <c r="W343" s="107"/>
      <c r="X343" s="114"/>
      <c r="Y343" s="107"/>
      <c r="Z343" s="107"/>
    </row>
    <row r="344" spans="1:27" s="106" customFormat="1" ht="102" hidden="1" outlineLevel="1">
      <c r="A344" s="114"/>
      <c r="B344" s="115" t="s">
        <v>382</v>
      </c>
      <c r="C344" s="552" t="s">
        <v>52</v>
      </c>
      <c r="D344" s="552" t="s">
        <v>280</v>
      </c>
      <c r="E344" s="552" t="s">
        <v>59</v>
      </c>
      <c r="F344" s="552" t="s">
        <v>58</v>
      </c>
      <c r="G344" s="552" t="s">
        <v>57</v>
      </c>
      <c r="H344" s="552" t="s">
        <v>81</v>
      </c>
      <c r="I344" s="552" t="s">
        <v>589</v>
      </c>
      <c r="J344" s="552" t="s">
        <v>590</v>
      </c>
      <c r="K344" s="552" t="s">
        <v>591</v>
      </c>
      <c r="L344" s="552" t="s">
        <v>592</v>
      </c>
      <c r="M344" s="552" t="s">
        <v>593</v>
      </c>
      <c r="N344" s="552" t="s">
        <v>594</v>
      </c>
      <c r="O344" s="552" t="s">
        <v>586</v>
      </c>
      <c r="P344" s="552" t="s">
        <v>595</v>
      </c>
      <c r="Q344" s="552" t="s">
        <v>596</v>
      </c>
      <c r="R344" s="552" t="s">
        <v>597</v>
      </c>
      <c r="S344" s="552" t="s">
        <v>281</v>
      </c>
      <c r="T344" s="115" t="s">
        <v>556</v>
      </c>
      <c r="U344" s="115" t="s">
        <v>707</v>
      </c>
      <c r="V344" s="115" t="s">
        <v>51</v>
      </c>
      <c r="W344" s="115" t="s">
        <v>976</v>
      </c>
      <c r="X344" s="115" t="s">
        <v>53</v>
      </c>
      <c r="Z344" s="107"/>
    </row>
    <row r="345" spans="1:27" hidden="1" outlineLevel="1">
      <c r="A345" s="114"/>
      <c r="B345" s="516"/>
      <c r="C345" s="550"/>
      <c r="D345" s="532"/>
      <c r="E345" s="532"/>
      <c r="F345" s="532"/>
      <c r="G345" s="532"/>
      <c r="H345" s="533"/>
      <c r="I345" s="534"/>
      <c r="J345" s="535"/>
      <c r="K345" s="535"/>
      <c r="L345" s="534"/>
      <c r="M345" s="534"/>
      <c r="N345" s="534"/>
      <c r="O345" s="533"/>
      <c r="P345" s="534"/>
      <c r="Q345" s="534"/>
      <c r="R345" s="534"/>
      <c r="S345" s="534"/>
      <c r="T345" s="517"/>
      <c r="U345" s="388"/>
      <c r="V345" s="388"/>
      <c r="W345" s="388"/>
      <c r="X345" s="388"/>
      <c r="Y345" s="104"/>
    </row>
    <row r="346" spans="1:27" hidden="1" outlineLevel="1">
      <c r="A346" s="114"/>
      <c r="B346" s="516"/>
      <c r="C346" s="532"/>
      <c r="D346" s="532"/>
      <c r="E346" s="532"/>
      <c r="F346" s="532"/>
      <c r="G346" s="532"/>
      <c r="H346" s="533"/>
      <c r="I346" s="534"/>
      <c r="J346" s="535"/>
      <c r="K346" s="535"/>
      <c r="L346" s="534"/>
      <c r="M346" s="534"/>
      <c r="N346" s="534"/>
      <c r="O346" s="533"/>
      <c r="P346" s="534"/>
      <c r="Q346" s="534"/>
      <c r="R346" s="534"/>
      <c r="S346" s="533"/>
      <c r="T346" s="517"/>
      <c r="U346" s="388"/>
      <c r="V346" s="388"/>
      <c r="W346" s="388"/>
      <c r="X346" s="388"/>
      <c r="Y346" s="104"/>
    </row>
    <row r="347" spans="1:27" hidden="1" outlineLevel="1">
      <c r="A347" s="114"/>
      <c r="B347" s="516"/>
      <c r="C347" s="532"/>
      <c r="D347" s="532"/>
      <c r="E347" s="532"/>
      <c r="F347" s="532"/>
      <c r="G347" s="532"/>
      <c r="H347" s="533"/>
      <c r="I347" s="534"/>
      <c r="J347" s="535"/>
      <c r="K347" s="535"/>
      <c r="L347" s="534"/>
      <c r="M347" s="534"/>
      <c r="N347" s="534"/>
      <c r="O347" s="533"/>
      <c r="P347" s="534"/>
      <c r="Q347" s="534"/>
      <c r="R347" s="534"/>
      <c r="S347" s="533"/>
      <c r="T347" s="403"/>
      <c r="U347" s="176"/>
      <c r="V347" s="176"/>
      <c r="W347" s="176"/>
      <c r="X347" s="176"/>
      <c r="Y347" s="104"/>
    </row>
    <row r="348" spans="1:27" hidden="1" outlineLevel="1">
      <c r="A348" s="114"/>
      <c r="B348" s="516"/>
      <c r="C348" s="532"/>
      <c r="D348" s="532"/>
      <c r="E348" s="532"/>
      <c r="F348" s="532"/>
      <c r="G348" s="532"/>
      <c r="H348" s="533"/>
      <c r="I348" s="534"/>
      <c r="J348" s="535"/>
      <c r="K348" s="535"/>
      <c r="L348" s="534"/>
      <c r="M348" s="534"/>
      <c r="N348" s="534"/>
      <c r="O348" s="533"/>
      <c r="P348" s="534"/>
      <c r="Q348" s="534"/>
      <c r="R348" s="534"/>
      <c r="S348" s="534"/>
      <c r="T348" s="403"/>
      <c r="U348" s="176"/>
      <c r="V348" s="176"/>
      <c r="W348" s="176"/>
      <c r="X348" s="176"/>
      <c r="Y348" s="104"/>
    </row>
    <row r="349" spans="1:27" hidden="1" outlineLevel="1">
      <c r="A349" s="114"/>
      <c r="B349" s="516"/>
      <c r="C349" s="532"/>
      <c r="D349" s="532"/>
      <c r="E349" s="532"/>
      <c r="F349" s="532"/>
      <c r="G349" s="532"/>
      <c r="H349" s="533"/>
      <c r="I349" s="534"/>
      <c r="J349" s="535"/>
      <c r="K349" s="535"/>
      <c r="L349" s="534"/>
      <c r="M349" s="534"/>
      <c r="N349" s="534"/>
      <c r="O349" s="533"/>
      <c r="P349" s="534"/>
      <c r="Q349" s="534"/>
      <c r="R349" s="534"/>
      <c r="S349" s="534"/>
      <c r="T349" s="403"/>
      <c r="U349" s="176"/>
      <c r="V349" s="176"/>
      <c r="W349" s="176"/>
      <c r="X349" s="176"/>
      <c r="Y349" s="104"/>
    </row>
    <row r="350" spans="1:27" hidden="1" outlineLevel="1">
      <c r="A350" s="114"/>
      <c r="B350" s="516"/>
      <c r="C350" s="532"/>
      <c r="D350" s="532"/>
      <c r="E350" s="532"/>
      <c r="F350" s="532"/>
      <c r="G350" s="532"/>
      <c r="H350" s="533"/>
      <c r="I350" s="534"/>
      <c r="J350" s="535"/>
      <c r="K350" s="551"/>
      <c r="L350" s="534"/>
      <c r="M350" s="534"/>
      <c r="N350" s="534"/>
      <c r="O350" s="533"/>
      <c r="P350" s="534"/>
      <c r="Q350" s="534"/>
      <c r="R350" s="534"/>
      <c r="S350" s="534"/>
      <c r="T350" s="403"/>
      <c r="U350" s="176"/>
      <c r="V350" s="176"/>
      <c r="W350" s="176"/>
      <c r="X350" s="176"/>
      <c r="Y350" s="104"/>
    </row>
    <row r="351" spans="1:27" hidden="1" outlineLevel="1">
      <c r="A351" s="114"/>
      <c r="B351" s="516"/>
      <c r="C351" s="532"/>
      <c r="D351" s="532"/>
      <c r="E351" s="532"/>
      <c r="F351" s="532"/>
      <c r="G351" s="532"/>
      <c r="H351" s="533"/>
      <c r="I351" s="534"/>
      <c r="J351" s="535"/>
      <c r="K351" s="535"/>
      <c r="L351" s="534"/>
      <c r="M351" s="534"/>
      <c r="N351" s="534"/>
      <c r="O351" s="533"/>
      <c r="P351" s="534"/>
      <c r="Q351" s="534"/>
      <c r="R351" s="534"/>
      <c r="S351" s="534"/>
      <c r="T351" s="403"/>
      <c r="U351" s="176"/>
      <c r="V351" s="176"/>
      <c r="W351" s="176"/>
      <c r="X351" s="176"/>
      <c r="Y351" s="104"/>
    </row>
    <row r="352" spans="1:27" hidden="1" outlineLevel="1">
      <c r="A352" s="114"/>
      <c r="B352" s="516"/>
      <c r="C352" s="532"/>
      <c r="D352" s="532"/>
      <c r="E352" s="532"/>
      <c r="F352" s="532"/>
      <c r="G352" s="532"/>
      <c r="H352" s="533"/>
      <c r="I352" s="534"/>
      <c r="J352" s="535"/>
      <c r="K352" s="535"/>
      <c r="L352" s="534"/>
      <c r="M352" s="534"/>
      <c r="N352" s="534"/>
      <c r="O352" s="533"/>
      <c r="P352" s="534"/>
      <c r="Q352" s="534"/>
      <c r="R352" s="534"/>
      <c r="S352" s="534"/>
      <c r="T352" s="403"/>
      <c r="U352" s="176"/>
      <c r="V352" s="176"/>
      <c r="W352" s="176"/>
      <c r="X352" s="176"/>
      <c r="Y352" s="104"/>
    </row>
    <row r="353" spans="1:27" hidden="1" outlineLevel="1">
      <c r="A353" s="114"/>
      <c r="B353" s="516"/>
      <c r="C353" s="532"/>
      <c r="D353" s="532"/>
      <c r="E353" s="532"/>
      <c r="F353" s="532"/>
      <c r="G353" s="532"/>
      <c r="H353" s="533"/>
      <c r="I353" s="534"/>
      <c r="J353" s="535"/>
      <c r="K353" s="535"/>
      <c r="L353" s="534"/>
      <c r="M353" s="534"/>
      <c r="N353" s="534"/>
      <c r="O353" s="533"/>
      <c r="P353" s="534"/>
      <c r="Q353" s="534"/>
      <c r="R353" s="534"/>
      <c r="S353" s="534"/>
      <c r="T353" s="403"/>
      <c r="U353" s="176"/>
      <c r="V353" s="176"/>
      <c r="W353" s="176"/>
      <c r="X353" s="176"/>
      <c r="Y353" s="104"/>
    </row>
    <row r="354" spans="1:27" hidden="1" outlineLevel="1">
      <c r="A354" s="114"/>
      <c r="B354" s="516"/>
      <c r="C354" s="532"/>
      <c r="D354" s="532"/>
      <c r="E354" s="532"/>
      <c r="F354" s="532"/>
      <c r="G354" s="532"/>
      <c r="H354" s="533"/>
      <c r="I354" s="534"/>
      <c r="J354" s="535"/>
      <c r="K354" s="535"/>
      <c r="L354" s="534"/>
      <c r="M354" s="534"/>
      <c r="N354" s="534"/>
      <c r="O354" s="533"/>
      <c r="P354" s="534"/>
      <c r="Q354" s="534"/>
      <c r="R354" s="534"/>
      <c r="S354" s="534"/>
      <c r="T354" s="403"/>
      <c r="U354" s="176"/>
      <c r="V354" s="176"/>
      <c r="W354" s="176"/>
      <c r="X354" s="176"/>
      <c r="Y354" s="104"/>
    </row>
    <row r="355" spans="1:27" hidden="1" outlineLevel="1">
      <c r="A355" s="114"/>
      <c r="B355" s="516"/>
      <c r="C355" s="532"/>
      <c r="D355" s="532"/>
      <c r="E355" s="532"/>
      <c r="F355" s="532"/>
      <c r="G355" s="532"/>
      <c r="H355" s="533"/>
      <c r="I355" s="534"/>
      <c r="J355" s="535"/>
      <c r="K355" s="535"/>
      <c r="L355" s="534"/>
      <c r="M355" s="534"/>
      <c r="N355" s="534"/>
      <c r="O355" s="533"/>
      <c r="P355" s="534"/>
      <c r="Q355" s="534"/>
      <c r="R355" s="534"/>
      <c r="S355" s="534"/>
      <c r="T355" s="403"/>
      <c r="U355" s="176"/>
      <c r="V355" s="176"/>
      <c r="W355" s="176"/>
      <c r="X355" s="176"/>
      <c r="Y355" s="104"/>
    </row>
    <row r="356" spans="1:27" hidden="1" outlineLevel="1">
      <c r="A356" s="114"/>
      <c r="B356" s="516"/>
      <c r="C356" s="532"/>
      <c r="D356" s="532"/>
      <c r="E356" s="532"/>
      <c r="F356" s="532"/>
      <c r="G356" s="532"/>
      <c r="H356" s="533"/>
      <c r="I356" s="534"/>
      <c r="J356" s="535"/>
      <c r="K356" s="535"/>
      <c r="L356" s="534"/>
      <c r="M356" s="534"/>
      <c r="N356" s="534"/>
      <c r="O356" s="533"/>
      <c r="P356" s="534"/>
      <c r="Q356" s="534"/>
      <c r="R356" s="534"/>
      <c r="S356" s="534"/>
      <c r="T356" s="403"/>
      <c r="U356" s="176"/>
      <c r="V356" s="176"/>
      <c r="W356" s="176"/>
      <c r="X356" s="176"/>
      <c r="Y356" s="104"/>
    </row>
    <row r="357" spans="1:27" hidden="1" outlineLevel="1">
      <c r="A357" s="114"/>
      <c r="B357" s="516"/>
      <c r="C357" s="532"/>
      <c r="D357" s="532"/>
      <c r="E357" s="532"/>
      <c r="F357" s="532"/>
      <c r="G357" s="532"/>
      <c r="H357" s="533"/>
      <c r="I357" s="534"/>
      <c r="J357" s="535"/>
      <c r="K357" s="535"/>
      <c r="L357" s="534"/>
      <c r="M357" s="534"/>
      <c r="N357" s="534"/>
      <c r="O357" s="533"/>
      <c r="P357" s="534"/>
      <c r="Q357" s="534"/>
      <c r="R357" s="534"/>
      <c r="S357" s="534"/>
      <c r="T357" s="403"/>
      <c r="U357" s="176"/>
      <c r="V357" s="176"/>
      <c r="W357" s="176"/>
      <c r="X357" s="176"/>
      <c r="Y357" s="104"/>
    </row>
    <row r="358" spans="1:27" hidden="1" outlineLevel="1">
      <c r="A358" s="114"/>
      <c r="B358" s="516"/>
      <c r="C358" s="532"/>
      <c r="D358" s="532"/>
      <c r="E358" s="532"/>
      <c r="F358" s="532"/>
      <c r="G358" s="532"/>
      <c r="H358" s="533"/>
      <c r="I358" s="534"/>
      <c r="J358" s="535"/>
      <c r="K358" s="535"/>
      <c r="L358" s="534"/>
      <c r="M358" s="534"/>
      <c r="N358" s="534"/>
      <c r="O358" s="533"/>
      <c r="P358" s="534"/>
      <c r="Q358" s="534"/>
      <c r="R358" s="534"/>
      <c r="S358" s="534"/>
      <c r="T358" s="403"/>
      <c r="U358" s="176"/>
      <c r="V358" s="176"/>
      <c r="W358" s="176"/>
      <c r="X358" s="176"/>
      <c r="Y358" s="104"/>
    </row>
    <row r="359" spans="1:27" hidden="1" outlineLevel="1">
      <c r="A359" s="114"/>
      <c r="B359" s="516"/>
      <c r="C359" s="532"/>
      <c r="D359" s="532"/>
      <c r="E359" s="532"/>
      <c r="F359" s="532"/>
      <c r="G359" s="532"/>
      <c r="H359" s="533"/>
      <c r="I359" s="534"/>
      <c r="J359" s="535"/>
      <c r="K359" s="535"/>
      <c r="L359" s="534"/>
      <c r="M359" s="534"/>
      <c r="N359" s="534"/>
      <c r="O359" s="533"/>
      <c r="P359" s="534"/>
      <c r="Q359" s="534"/>
      <c r="R359" s="534"/>
      <c r="S359" s="534"/>
      <c r="T359" s="403"/>
      <c r="U359" s="176"/>
      <c r="V359" s="176"/>
      <c r="W359" s="176"/>
      <c r="X359" s="176"/>
      <c r="Y359" s="104"/>
    </row>
    <row r="360" spans="1:27" s="106" customFormat="1" hidden="1" outlineLevel="1">
      <c r="A360" s="114"/>
      <c r="B360" s="516"/>
      <c r="C360" s="532"/>
      <c r="D360" s="532"/>
      <c r="E360" s="532"/>
      <c r="F360" s="532"/>
      <c r="G360" s="532"/>
      <c r="H360" s="533"/>
      <c r="I360" s="534"/>
      <c r="J360" s="535"/>
      <c r="K360" s="535"/>
      <c r="L360" s="534"/>
      <c r="M360" s="534"/>
      <c r="N360" s="534"/>
      <c r="O360" s="533"/>
      <c r="P360" s="534"/>
      <c r="Q360" s="534"/>
      <c r="R360" s="534"/>
      <c r="S360" s="534"/>
      <c r="T360" s="403"/>
      <c r="U360" s="176"/>
      <c r="V360" s="176"/>
      <c r="W360" s="176"/>
      <c r="X360" s="176"/>
      <c r="Z360" s="107"/>
    </row>
    <row r="361" spans="1:27" s="107" customFormat="1" hidden="1" outlineLevel="1">
      <c r="B361" s="414"/>
      <c r="C361" s="1570"/>
      <c r="D361" s="1570"/>
      <c r="E361" s="1570"/>
      <c r="F361" s="1570"/>
      <c r="G361" s="1570"/>
      <c r="H361" s="1570"/>
      <c r="I361" s="1570"/>
      <c r="J361" s="1570"/>
      <c r="K361" s="1578"/>
      <c r="L361" s="1578"/>
      <c r="M361" s="1578"/>
      <c r="N361" s="1578"/>
      <c r="O361" s="1578"/>
      <c r="P361" s="1578"/>
      <c r="Q361" s="1578"/>
      <c r="R361" s="1578"/>
      <c r="S361" s="108"/>
      <c r="T361" s="108"/>
      <c r="U361" s="108"/>
      <c r="V361" s="108"/>
      <c r="W361" s="402"/>
      <c r="AA361" s="398"/>
    </row>
    <row r="362" spans="1:27" s="106" customFormat="1" hidden="1" outlineLevel="1">
      <c r="A362" s="114"/>
      <c r="B362" s="538"/>
      <c r="C362" s="1562" t="s">
        <v>915</v>
      </c>
      <c r="D362" s="1563"/>
      <c r="E362" s="1563"/>
      <c r="F362" s="1563"/>
      <c r="G362" s="1563"/>
      <c r="H362" s="1563"/>
      <c r="I362" s="1563"/>
      <c r="J362" s="1563"/>
      <c r="K362" s="1563"/>
      <c r="L362" s="1576"/>
      <c r="M362" s="1576"/>
      <c r="N362" s="1576"/>
      <c r="O362" s="1576"/>
      <c r="P362" s="637"/>
      <c r="Q362" s="387"/>
      <c r="R362" s="560"/>
      <c r="S362" s="548"/>
      <c r="T362" s="398"/>
      <c r="U362" s="107"/>
      <c r="V362" s="107"/>
      <c r="W362" s="107"/>
      <c r="X362" s="114"/>
      <c r="Y362" s="107"/>
      <c r="Z362" s="107"/>
    </row>
    <row r="363" spans="1:27" s="106" customFormat="1" ht="38" hidden="1" outlineLevel="1">
      <c r="A363" s="114"/>
      <c r="B363" s="115" t="s">
        <v>382</v>
      </c>
      <c r="C363" s="529" t="s">
        <v>866</v>
      </c>
      <c r="D363" s="529" t="s">
        <v>82</v>
      </c>
      <c r="E363" s="531" t="s">
        <v>589</v>
      </c>
      <c r="F363" s="531" t="s">
        <v>598</v>
      </c>
      <c r="G363" s="115" t="s">
        <v>556</v>
      </c>
      <c r="H363" s="115" t="s">
        <v>707</v>
      </c>
      <c r="I363" s="115" t="s">
        <v>51</v>
      </c>
      <c r="J363" s="115" t="s">
        <v>976</v>
      </c>
      <c r="K363" s="115" t="s">
        <v>53</v>
      </c>
      <c r="L363" s="652"/>
      <c r="M363" s="635"/>
      <c r="N363" s="636"/>
      <c r="O363" s="636"/>
      <c r="P363" s="636"/>
      <c r="Q363" s="636"/>
      <c r="R363" s="653"/>
      <c r="S363" s="107"/>
      <c r="T363" s="107"/>
      <c r="U363" s="107"/>
      <c r="V363" s="107"/>
      <c r="W363" s="107"/>
      <c r="X363" s="114"/>
      <c r="Y363" s="107"/>
      <c r="Z363" s="107"/>
    </row>
    <row r="364" spans="1:27" hidden="1" outlineLevel="1">
      <c r="A364" s="114"/>
      <c r="B364" s="516"/>
      <c r="C364" s="1577"/>
      <c r="D364" s="555"/>
      <c r="E364" s="1569"/>
      <c r="F364" s="534"/>
      <c r="G364" s="517"/>
      <c r="H364" s="388"/>
      <c r="I364" s="388"/>
      <c r="J364" s="388"/>
      <c r="K364" s="388"/>
      <c r="M364" s="397"/>
      <c r="N364" s="113"/>
      <c r="O364" s="113"/>
      <c r="P364" s="113"/>
      <c r="Q364" s="113"/>
      <c r="R364" s="107"/>
      <c r="S364" s="107"/>
      <c r="T364" s="107"/>
      <c r="U364" s="107"/>
      <c r="V364" s="107"/>
      <c r="W364" s="107"/>
      <c r="X364" s="114"/>
    </row>
    <row r="365" spans="1:27" hidden="1" outlineLevel="1">
      <c r="A365" s="114"/>
      <c r="B365" s="516"/>
      <c r="C365" s="1577"/>
      <c r="D365" s="555"/>
      <c r="E365" s="1569"/>
      <c r="F365" s="534"/>
      <c r="G365" s="517"/>
      <c r="H365" s="388"/>
      <c r="I365" s="388"/>
      <c r="J365" s="388"/>
      <c r="K365" s="388"/>
      <c r="M365" s="397"/>
      <c r="N365" s="113"/>
      <c r="O365" s="113"/>
      <c r="P365" s="113"/>
      <c r="Q365" s="113"/>
      <c r="R365" s="107"/>
      <c r="S365" s="107"/>
      <c r="T365" s="107"/>
      <c r="U365" s="107"/>
      <c r="V365" s="107"/>
      <c r="W365" s="107"/>
      <c r="X365" s="114"/>
    </row>
    <row r="366" spans="1:27" hidden="1" outlineLevel="1">
      <c r="A366" s="114"/>
      <c r="B366" s="516"/>
      <c r="C366" s="1577"/>
      <c r="D366" s="556"/>
      <c r="E366" s="1569"/>
      <c r="F366" s="534"/>
      <c r="G366" s="403"/>
      <c r="H366" s="176"/>
      <c r="I366" s="176"/>
      <c r="J366" s="176"/>
      <c r="K366" s="176"/>
      <c r="M366" s="397"/>
      <c r="N366" s="113"/>
      <c r="O366" s="113"/>
      <c r="P366" s="113"/>
      <c r="Q366" s="113"/>
      <c r="R366" s="107"/>
      <c r="S366" s="107"/>
      <c r="T366" s="107"/>
      <c r="U366" s="107"/>
      <c r="V366" s="107"/>
      <c r="W366" s="107"/>
      <c r="X366" s="114"/>
    </row>
    <row r="367" spans="1:27" hidden="1" outlineLevel="1">
      <c r="A367" s="114"/>
      <c r="B367" s="516"/>
      <c r="C367" s="1577"/>
      <c r="D367" s="556"/>
      <c r="E367" s="1569"/>
      <c r="F367" s="534"/>
      <c r="G367" s="403"/>
      <c r="H367" s="176"/>
      <c r="I367" s="176"/>
      <c r="J367" s="176"/>
      <c r="K367" s="176"/>
      <c r="M367" s="397"/>
      <c r="N367" s="113"/>
      <c r="O367" s="113"/>
      <c r="P367" s="113"/>
      <c r="Q367" s="113"/>
      <c r="R367" s="107"/>
      <c r="S367" s="107"/>
      <c r="T367" s="107"/>
      <c r="U367" s="107"/>
      <c r="V367" s="107"/>
      <c r="W367" s="107"/>
      <c r="X367" s="114"/>
    </row>
    <row r="368" spans="1:27" s="106" customFormat="1" hidden="1" outlineLevel="1">
      <c r="A368" s="114"/>
      <c r="B368" s="516"/>
      <c r="C368" s="1577"/>
      <c r="D368" s="556"/>
      <c r="E368" s="1569"/>
      <c r="F368" s="534"/>
      <c r="G368" s="403"/>
      <c r="H368" s="176"/>
      <c r="I368" s="176"/>
      <c r="J368" s="176"/>
      <c r="K368" s="176"/>
      <c r="M368" s="397"/>
      <c r="N368" s="113"/>
      <c r="O368" s="113"/>
      <c r="P368" s="113"/>
      <c r="Q368" s="113"/>
      <c r="R368" s="107"/>
      <c r="S368" s="107"/>
      <c r="T368" s="107"/>
      <c r="U368" s="107"/>
      <c r="V368" s="107"/>
      <c r="W368" s="107"/>
      <c r="X368" s="114"/>
      <c r="Y368" s="107"/>
      <c r="Z368" s="107"/>
    </row>
    <row r="369" spans="1:27" s="624" customFormat="1" hidden="1" outlineLevel="1">
      <c r="B369" s="628"/>
      <c r="C369" s="630"/>
      <c r="D369" s="631"/>
      <c r="E369" s="632"/>
      <c r="F369" s="632"/>
      <c r="G369" s="628"/>
      <c r="H369" s="628"/>
      <c r="I369" s="628"/>
      <c r="J369" s="628"/>
      <c r="K369" s="625"/>
      <c r="L369" s="626"/>
      <c r="M369" s="627"/>
      <c r="N369" s="626"/>
      <c r="O369" s="626"/>
      <c r="P369" s="626"/>
      <c r="Q369" s="626"/>
    </row>
    <row r="370" spans="1:27" s="106" customFormat="1" hidden="1" outlineLevel="1">
      <c r="A370" s="108"/>
      <c r="C370" s="1562" t="s">
        <v>993</v>
      </c>
      <c r="D370" s="1563"/>
      <c r="E370" s="1563"/>
      <c r="F370" s="1563"/>
      <c r="G370" s="1563"/>
      <c r="H370" s="1563"/>
      <c r="I370" s="1563"/>
      <c r="J370" s="1563"/>
      <c r="K370" s="1563"/>
      <c r="L370" s="1563"/>
      <c r="M370" s="1563"/>
      <c r="N370" s="1563"/>
      <c r="O370" s="1563"/>
      <c r="Y370" s="108"/>
      <c r="Z370" s="108"/>
    </row>
    <row r="371" spans="1:27" s="106" customFormat="1" ht="102" hidden="1" outlineLevel="1">
      <c r="A371" s="114"/>
      <c r="B371" s="674" t="s">
        <v>382</v>
      </c>
      <c r="C371" s="675" t="s">
        <v>992</v>
      </c>
      <c r="D371" s="675" t="s">
        <v>280</v>
      </c>
      <c r="E371" s="675" t="s">
        <v>59</v>
      </c>
      <c r="F371" s="675" t="s">
        <v>58</v>
      </c>
      <c r="G371" s="675" t="s">
        <v>57</v>
      </c>
      <c r="H371" s="675" t="s">
        <v>81</v>
      </c>
      <c r="I371" s="675" t="s">
        <v>589</v>
      </c>
      <c r="J371" s="675" t="s">
        <v>590</v>
      </c>
      <c r="K371" s="675" t="s">
        <v>591</v>
      </c>
      <c r="L371" s="675" t="s">
        <v>592</v>
      </c>
      <c r="M371" s="675" t="s">
        <v>593</v>
      </c>
      <c r="N371" s="675" t="s">
        <v>594</v>
      </c>
      <c r="O371" s="675" t="s">
        <v>586</v>
      </c>
      <c r="P371" s="675" t="s">
        <v>595</v>
      </c>
      <c r="Q371" s="675" t="s">
        <v>596</v>
      </c>
      <c r="R371" s="675" t="s">
        <v>597</v>
      </c>
      <c r="S371" s="675" t="s">
        <v>281</v>
      </c>
      <c r="T371" s="676" t="s">
        <v>1013</v>
      </c>
      <c r="U371" s="676" t="s">
        <v>707</v>
      </c>
      <c r="V371" s="676" t="s">
        <v>51</v>
      </c>
      <c r="W371" s="676" t="s">
        <v>976</v>
      </c>
      <c r="X371" s="676" t="s">
        <v>53</v>
      </c>
      <c r="Z371" s="107"/>
    </row>
    <row r="372" spans="1:27" s="106" customFormat="1" hidden="1" outlineLevel="1">
      <c r="A372" s="114"/>
      <c r="B372" s="677"/>
      <c r="C372" s="678"/>
      <c r="D372" s="679"/>
      <c r="E372" s="680"/>
      <c r="F372" s="680"/>
      <c r="G372" s="679"/>
      <c r="H372" s="681"/>
      <c r="I372" s="682"/>
      <c r="J372" s="683"/>
      <c r="K372" s="684"/>
      <c r="L372" s="682"/>
      <c r="M372" s="685"/>
      <c r="N372" s="686"/>
      <c r="O372" s="685"/>
      <c r="P372" s="685"/>
      <c r="Q372" s="685"/>
      <c r="R372" s="685"/>
      <c r="S372" s="685"/>
      <c r="T372" s="687"/>
      <c r="U372" s="687"/>
      <c r="V372" s="687"/>
      <c r="W372" s="687"/>
      <c r="X372" s="687"/>
      <c r="Z372" s="107"/>
    </row>
    <row r="373" spans="1:27" s="107" customFormat="1" hidden="1" outlineLevel="1">
      <c r="B373" s="407"/>
      <c r="C373" s="109"/>
      <c r="D373" s="109"/>
      <c r="E373" s="109"/>
      <c r="F373" s="109"/>
      <c r="G373" s="108"/>
      <c r="H373" s="108"/>
      <c r="I373" s="108"/>
      <c r="J373" s="402"/>
      <c r="X373" s="114"/>
      <c r="AA373" s="398"/>
    </row>
    <row r="374" spans="1:27" s="107" customFormat="1" hidden="1" outlineLevel="1">
      <c r="B374" s="407"/>
      <c r="C374" s="109"/>
      <c r="D374" s="109"/>
      <c r="E374" s="109"/>
      <c r="F374" s="109"/>
      <c r="G374" s="108"/>
      <c r="H374" s="108"/>
      <c r="I374" s="108"/>
      <c r="J374" s="402"/>
      <c r="X374" s="114"/>
      <c r="AA374" s="398"/>
    </row>
    <row r="375" spans="1:27" s="107" customFormat="1" hidden="1" outlineLevel="1">
      <c r="B375" s="410"/>
      <c r="C375" s="1567" t="s">
        <v>868</v>
      </c>
      <c r="D375" s="1567"/>
      <c r="E375" s="387"/>
      <c r="F375" s="387"/>
      <c r="G375" s="387"/>
      <c r="H375" s="411"/>
      <c r="I375" s="411"/>
      <c r="J375" s="411"/>
      <c r="K375" s="411"/>
      <c r="L375" s="411"/>
      <c r="M375" s="411"/>
      <c r="N375" s="411"/>
      <c r="O375" s="411"/>
      <c r="P375" s="387"/>
      <c r="Q375" s="117"/>
      <c r="R375" s="117"/>
      <c r="S375" s="117"/>
      <c r="T375" s="117"/>
      <c r="U375" s="117"/>
      <c r="V375" s="117"/>
      <c r="X375" s="114"/>
      <c r="AA375" s="398"/>
    </row>
    <row r="376" spans="1:27" s="106" customFormat="1" hidden="1" outlineLevel="1">
      <c r="A376" s="114"/>
      <c r="B376" s="538"/>
      <c r="C376" s="1562" t="s">
        <v>921</v>
      </c>
      <c r="D376" s="1563"/>
      <c r="E376" s="1563"/>
      <c r="F376" s="1563"/>
      <c r="G376" s="1563"/>
      <c r="H376" s="1563"/>
      <c r="I376" s="1563"/>
      <c r="J376" s="1563"/>
      <c r="K376" s="1563"/>
      <c r="L376" s="1563"/>
      <c r="M376" s="1563"/>
      <c r="N376" s="1563"/>
      <c r="O376" s="1563"/>
      <c r="P376" s="539"/>
      <c r="Q376" s="541"/>
      <c r="R376" s="546"/>
      <c r="S376" s="548"/>
      <c r="T376" s="398"/>
      <c r="U376" s="107"/>
      <c r="V376" s="107"/>
      <c r="W376" s="107"/>
      <c r="X376" s="114"/>
      <c r="Y376" s="107"/>
      <c r="Z376" s="107"/>
    </row>
    <row r="377" spans="1:27" s="106" customFormat="1" ht="85" hidden="1" outlineLevel="1">
      <c r="A377" s="114"/>
      <c r="B377" s="115" t="s">
        <v>383</v>
      </c>
      <c r="C377" s="549" t="s">
        <v>864</v>
      </c>
      <c r="D377" s="549" t="s">
        <v>280</v>
      </c>
      <c r="E377" s="549" t="s">
        <v>59</v>
      </c>
      <c r="F377" s="549" t="s">
        <v>58</v>
      </c>
      <c r="G377" s="549" t="s">
        <v>57</v>
      </c>
      <c r="H377" s="530" t="s">
        <v>81</v>
      </c>
      <c r="I377" s="530" t="s">
        <v>599</v>
      </c>
      <c r="J377" s="530" t="s">
        <v>600</v>
      </c>
      <c r="K377" s="530" t="s">
        <v>601</v>
      </c>
      <c r="L377" s="530" t="s">
        <v>602</v>
      </c>
      <c r="M377" s="530" t="s">
        <v>594</v>
      </c>
      <c r="N377" s="530" t="s">
        <v>586</v>
      </c>
      <c r="O377" s="530" t="s">
        <v>603</v>
      </c>
      <c r="P377" s="530" t="s">
        <v>604</v>
      </c>
      <c r="Q377" s="530" t="s">
        <v>605</v>
      </c>
      <c r="R377" s="530" t="s">
        <v>281</v>
      </c>
      <c r="S377" s="115" t="s">
        <v>556</v>
      </c>
      <c r="T377" s="115" t="s">
        <v>707</v>
      </c>
      <c r="U377" s="115" t="s">
        <v>51</v>
      </c>
      <c r="V377" s="115" t="s">
        <v>976</v>
      </c>
      <c r="W377" s="115" t="s">
        <v>53</v>
      </c>
      <c r="Y377" s="107"/>
      <c r="Z377" s="107"/>
    </row>
    <row r="378" spans="1:27" s="106" customFormat="1" hidden="1" outlineLevel="1">
      <c r="A378" s="114"/>
      <c r="B378" s="516"/>
      <c r="C378" s="550"/>
      <c r="D378" s="532"/>
      <c r="E378" s="532"/>
      <c r="F378" s="532"/>
      <c r="G378" s="532"/>
      <c r="H378" s="533"/>
      <c r="I378" s="551"/>
      <c r="J378" s="551"/>
      <c r="K378" s="551"/>
      <c r="L378" s="551"/>
      <c r="M378" s="551"/>
      <c r="N378" s="533"/>
      <c r="O378" s="534"/>
      <c r="P378" s="534"/>
      <c r="Q378" s="534"/>
      <c r="R378" s="534"/>
      <c r="S378" s="517"/>
      <c r="T378" s="388"/>
      <c r="U378" s="388"/>
      <c r="V378" s="388"/>
      <c r="W378" s="388"/>
      <c r="Y378" s="107"/>
      <c r="Z378" s="107"/>
    </row>
    <row r="379" spans="1:27" s="107" customFormat="1" hidden="1" outlineLevel="1">
      <c r="B379" s="414"/>
      <c r="C379" s="1570"/>
      <c r="D379" s="1570"/>
      <c r="E379" s="415"/>
      <c r="F379" s="415"/>
      <c r="G379" s="415"/>
      <c r="H379" s="416"/>
      <c r="I379" s="417"/>
      <c r="J379" s="417"/>
      <c r="K379" s="418"/>
      <c r="L379" s="416"/>
      <c r="M379" s="419"/>
      <c r="N379" s="419"/>
      <c r="O379" s="419"/>
      <c r="P379" s="419"/>
      <c r="Q379" s="420"/>
      <c r="R379" s="420"/>
      <c r="S379" s="420"/>
      <c r="T379" s="420"/>
      <c r="U379" s="420"/>
      <c r="V379" s="421"/>
      <c r="X379" s="114"/>
      <c r="AA379" s="398"/>
    </row>
    <row r="380" spans="1:27" s="106" customFormat="1" hidden="1" outlineLevel="1">
      <c r="A380" s="114"/>
      <c r="B380" s="538"/>
      <c r="C380" s="1562" t="s">
        <v>917</v>
      </c>
      <c r="D380" s="1563"/>
      <c r="E380" s="1563"/>
      <c r="F380" s="1563"/>
      <c r="G380" s="1563"/>
      <c r="H380" s="1563"/>
      <c r="I380" s="1563"/>
      <c r="J380" s="1563"/>
      <c r="K380" s="1563"/>
      <c r="L380" s="1563"/>
      <c r="M380" s="1563"/>
      <c r="N380" s="1563"/>
      <c r="O380" s="1563"/>
      <c r="P380" s="539"/>
      <c r="Q380" s="541"/>
      <c r="R380" s="546"/>
      <c r="S380" s="548"/>
      <c r="T380" s="398"/>
      <c r="U380" s="107"/>
      <c r="V380" s="107"/>
      <c r="W380" s="107"/>
      <c r="X380" s="114"/>
      <c r="Y380" s="107"/>
      <c r="Z380" s="107"/>
    </row>
    <row r="381" spans="1:27" s="106" customFormat="1" ht="85" hidden="1" outlineLevel="1">
      <c r="A381" s="114"/>
      <c r="B381" s="115" t="s">
        <v>867</v>
      </c>
      <c r="C381" s="549" t="s">
        <v>865</v>
      </c>
      <c r="D381" s="549" t="s">
        <v>280</v>
      </c>
      <c r="E381" s="549" t="s">
        <v>59</v>
      </c>
      <c r="F381" s="549" t="s">
        <v>58</v>
      </c>
      <c r="G381" s="549" t="s">
        <v>57</v>
      </c>
      <c r="H381" s="530" t="s">
        <v>81</v>
      </c>
      <c r="I381" s="530" t="s">
        <v>606</v>
      </c>
      <c r="J381" s="530" t="s">
        <v>607</v>
      </c>
      <c r="K381" s="530" t="s">
        <v>608</v>
      </c>
      <c r="L381" s="530" t="s">
        <v>609</v>
      </c>
      <c r="M381" s="530" t="s">
        <v>594</v>
      </c>
      <c r="N381" s="530" t="s">
        <v>586</v>
      </c>
      <c r="O381" s="530" t="s">
        <v>610</v>
      </c>
      <c r="P381" s="530" t="s">
        <v>611</v>
      </c>
      <c r="Q381" s="530" t="s">
        <v>605</v>
      </c>
      <c r="R381" s="530" t="s">
        <v>281</v>
      </c>
      <c r="S381" s="115" t="s">
        <v>556</v>
      </c>
      <c r="T381" s="115" t="s">
        <v>707</v>
      </c>
      <c r="U381" s="115" t="s">
        <v>51</v>
      </c>
      <c r="V381" s="115" t="s">
        <v>976</v>
      </c>
      <c r="W381" s="115" t="s">
        <v>53</v>
      </c>
      <c r="Y381" s="107"/>
      <c r="Z381" s="107"/>
    </row>
    <row r="382" spans="1:27" s="106" customFormat="1" hidden="1" outlineLevel="1">
      <c r="A382" s="114"/>
      <c r="B382" s="516"/>
      <c r="C382" s="532"/>
      <c r="D382" s="532"/>
      <c r="E382" s="532"/>
      <c r="F382" s="532"/>
      <c r="G382" s="532"/>
      <c r="H382" s="533"/>
      <c r="I382" s="534"/>
      <c r="J382" s="534"/>
      <c r="K382" s="534"/>
      <c r="L382" s="534"/>
      <c r="M382" s="534"/>
      <c r="N382" s="533"/>
      <c r="O382" s="534"/>
      <c r="P382" s="534"/>
      <c r="Q382" s="534"/>
      <c r="R382" s="534"/>
      <c r="S382" s="517"/>
      <c r="T382" s="388"/>
      <c r="U382" s="388"/>
      <c r="V382" s="388"/>
      <c r="W382" s="388"/>
      <c r="Y382" s="107"/>
      <c r="Z382" s="107"/>
    </row>
    <row r="383" spans="1:27" hidden="1" outlineLevel="1"/>
    <row r="384" spans="1:27" collapsed="1"/>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5"/>
    <row r="446"/>
    <row r="447"/>
    <row r="448"/>
    <row r="450"/>
    <row r="451"/>
  </sheetData>
  <sheetProtection algorithmName="SHA-512" hashValue="axphSzK6hu2nKK3PtE9SeNmNdCTnMLcIkUIcxwP91y9LrPep2gdap9jWqh4xxe0rdd9XsLEdFf0LKQ0SoDdmYg==" saltValue="VguFDLH0W1Btw3lbwfYD1A==" spinCount="100000" sheet="1" formatRows="0"/>
  <mergeCells count="112">
    <mergeCell ref="C91:H91"/>
    <mergeCell ref="C99:O99"/>
    <mergeCell ref="B107:R107"/>
    <mergeCell ref="C5:H5"/>
    <mergeCell ref="C23:O23"/>
    <mergeCell ref="C33:O33"/>
    <mergeCell ref="C38:O38"/>
    <mergeCell ref="C57:O57"/>
    <mergeCell ref="C81:H81"/>
    <mergeCell ref="C90:D90"/>
    <mergeCell ref="C98:D98"/>
    <mergeCell ref="A3:T3"/>
    <mergeCell ref="C22:D22"/>
    <mergeCell ref="C69:D69"/>
    <mergeCell ref="C4:D4"/>
    <mergeCell ref="C14:D14"/>
    <mergeCell ref="A79:T79"/>
    <mergeCell ref="C80:D80"/>
    <mergeCell ref="B31:R31"/>
    <mergeCell ref="C32:R32"/>
    <mergeCell ref="C37:R37"/>
    <mergeCell ref="C56:R56"/>
    <mergeCell ref="C59:C63"/>
    <mergeCell ref="E59:E60"/>
    <mergeCell ref="E61:E63"/>
    <mergeCell ref="C73:D73"/>
    <mergeCell ref="C70:O70"/>
    <mergeCell ref="C74:O74"/>
    <mergeCell ref="C15:H15"/>
    <mergeCell ref="C260:R260"/>
    <mergeCell ref="C261:O261"/>
    <mergeCell ref="C265:R265"/>
    <mergeCell ref="C266:O266"/>
    <mergeCell ref="C284:R284"/>
    <mergeCell ref="C285:O285"/>
    <mergeCell ref="C287:C291"/>
    <mergeCell ref="E287:E288"/>
    <mergeCell ref="C208:R208"/>
    <mergeCell ref="C209:O209"/>
    <mergeCell ref="C211:C215"/>
    <mergeCell ref="E211:E212"/>
    <mergeCell ref="E213:E215"/>
    <mergeCell ref="C251:O251"/>
    <mergeCell ref="B259:R259"/>
    <mergeCell ref="C222:D222"/>
    <mergeCell ref="C223:O223"/>
    <mergeCell ref="C226:D226"/>
    <mergeCell ref="C227:O227"/>
    <mergeCell ref="A231:T231"/>
    <mergeCell ref="C232:D232"/>
    <mergeCell ref="C243:H243"/>
    <mergeCell ref="C242:D242"/>
    <mergeCell ref="C218:O218"/>
    <mergeCell ref="C133:O133"/>
    <mergeCell ref="C135:C139"/>
    <mergeCell ref="E135:E136"/>
    <mergeCell ref="E137:E139"/>
    <mergeCell ref="C146:D146"/>
    <mergeCell ref="C108:R108"/>
    <mergeCell ref="C109:O109"/>
    <mergeCell ref="C113:R113"/>
    <mergeCell ref="C114:O114"/>
    <mergeCell ref="C132:R132"/>
    <mergeCell ref="C184:R184"/>
    <mergeCell ref="C185:O185"/>
    <mergeCell ref="C189:R189"/>
    <mergeCell ref="C190:O190"/>
    <mergeCell ref="C147:O147"/>
    <mergeCell ref="C151:O151"/>
    <mergeCell ref="C150:D150"/>
    <mergeCell ref="C166:D166"/>
    <mergeCell ref="C167:H167"/>
    <mergeCell ref="C156:D156"/>
    <mergeCell ref="C174:D174"/>
    <mergeCell ref="C175:O175"/>
    <mergeCell ref="A155:T155"/>
    <mergeCell ref="C379:D379"/>
    <mergeCell ref="C380:O380"/>
    <mergeCell ref="C362:O362"/>
    <mergeCell ref="C364:C368"/>
    <mergeCell ref="E364:E365"/>
    <mergeCell ref="E366:E368"/>
    <mergeCell ref="C375:D375"/>
    <mergeCell ref="C337:R337"/>
    <mergeCell ref="C338:O338"/>
    <mergeCell ref="C342:R342"/>
    <mergeCell ref="C343:O343"/>
    <mergeCell ref="C361:R361"/>
    <mergeCell ref="B1:K1"/>
    <mergeCell ref="B2:K2"/>
    <mergeCell ref="C65:O65"/>
    <mergeCell ref="C142:O142"/>
    <mergeCell ref="C293:O293"/>
    <mergeCell ref="C370:O370"/>
    <mergeCell ref="C376:O376"/>
    <mergeCell ref="C310:H310"/>
    <mergeCell ref="C327:D327"/>
    <mergeCell ref="C328:O328"/>
    <mergeCell ref="B336:R336"/>
    <mergeCell ref="E289:E291"/>
    <mergeCell ref="C298:D298"/>
    <mergeCell ref="C299:O299"/>
    <mergeCell ref="C302:D302"/>
    <mergeCell ref="C303:O303"/>
    <mergeCell ref="C309:D309"/>
    <mergeCell ref="C319:D319"/>
    <mergeCell ref="C320:H320"/>
    <mergeCell ref="A308:T308"/>
    <mergeCell ref="C233:H233"/>
    <mergeCell ref="C250:D250"/>
    <mergeCell ref="C157:H157"/>
    <mergeCell ref="B183:R183"/>
  </mergeCells>
  <dataValidations count="1">
    <dataValidation type="list" allowBlank="1" showInputMessage="1" showErrorMessage="1" sqref="D159:D164 D7:D12 D83:D88 D235:D240 D312:D317" xr:uid="{5123514C-307C-FC40-B9B0-8B8018A497FA}">
      <formula1>"Global,Regional"</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EE011-43A4-A043-897E-1599BFF7B22C}">
  <sheetPr>
    <tabColor rgb="FF3289B7"/>
  </sheetPr>
  <dimension ref="A1:J140"/>
  <sheetViews>
    <sheetView topLeftCell="A109" zoomScale="144" workbookViewId="0">
      <selection activeCell="B128" sqref="B128"/>
    </sheetView>
  </sheetViews>
  <sheetFormatPr baseColWidth="10" defaultRowHeight="15"/>
  <sheetData>
    <row r="1" spans="1:10">
      <c r="A1" s="570" t="s">
        <v>934</v>
      </c>
      <c r="B1" s="571" t="s">
        <v>935</v>
      </c>
      <c r="C1" s="571"/>
      <c r="F1" s="571" t="s">
        <v>936</v>
      </c>
    </row>
    <row r="2" spans="1:10">
      <c r="A2" s="570"/>
      <c r="B2" s="571" t="s">
        <v>937</v>
      </c>
      <c r="C2" s="571" t="s">
        <v>938</v>
      </c>
      <c r="D2" s="571" t="s">
        <v>939</v>
      </c>
      <c r="E2" s="571" t="s">
        <v>586</v>
      </c>
      <c r="F2" s="571" t="s">
        <v>940</v>
      </c>
      <c r="G2" s="571" t="s">
        <v>941</v>
      </c>
      <c r="H2" s="571" t="s">
        <v>942</v>
      </c>
      <c r="I2" s="571" t="s">
        <v>943</v>
      </c>
      <c r="J2" s="571" t="s">
        <v>944</v>
      </c>
    </row>
    <row r="3" spans="1:10">
      <c r="A3" s="571" t="s">
        <v>945</v>
      </c>
      <c r="B3" t="str">
        <f>IF('3. Portfolio Target Info'!$C$25="Coal | i. Phaseout Target Option 1a (OECD or Global)","Yes", "NA")</f>
        <v>NA</v>
      </c>
      <c r="C3" t="str">
        <f>IF('3. Portfolio Target Info'!$C$26="Coal | i. Phaseout Target Option 1b (OECD or Global)","Yes", "NA")</f>
        <v>NA</v>
      </c>
      <c r="D3" t="e" cm="1">
        <f t="array" ref="D3">_xlfn.IFS($B$3="yes",'3. Portfolio Target Info'!$G$25,C3="yes",'3. Portfolio Target Info'!G26)</f>
        <v>#N/A</v>
      </c>
      <c r="E3" t="e" cm="1">
        <f t="array" ref="E3">_xlfn.IFS($B$3="yes",'3. Portfolio Target Info'!M25,D3="yes",'3. Portfolio Target Info'!M26)</f>
        <v>#N/A</v>
      </c>
      <c r="F3" t="e">
        <f>IF(D3="OECD", "Required","Not required")</f>
        <v>#N/A</v>
      </c>
      <c r="G3" t="e">
        <f>IF(F3="Required",IF(B3="Yes", '3. Portfolio Target Info'!M27,IF(#REF!="Yes",'3. Portfolio Target Info'!M28))," ")</f>
        <v>#N/A</v>
      </c>
      <c r="H3" t="e">
        <f>IF(F3="Required",IF(B3="Yes", '3. Portfolio Target Info'!P29,IF(#REF!="Yes",'3. Portfolio Target Info'!Q30))," ")</f>
        <v>#N/A</v>
      </c>
      <c r="I3" t="e" cm="1">
        <f t="array" ref="I3">_xlfn.IFS(B3="Yes",'3. Portfolio Target Info'!T25,#REF!="Yes",'3. Portfolio Target Info'!T26)</f>
        <v>#REF!</v>
      </c>
      <c r="J3" t="e">
        <f>IF(AND(F3="Required",G3&lt;2040,H3&lt;&gt;0),IF(OR('3. Portfolio Target Info'!T29="Yes",'3. Portfolio Target Info'!T30="Yes"),"Yes","No "))</f>
        <v>#N/A</v>
      </c>
    </row>
    <row r="4" spans="1:10">
      <c r="A4" s="571" t="s">
        <v>946</v>
      </c>
      <c r="B4" t="str">
        <f>IF('3. Portfolio Target Info'!$C$101="Coal | i. Phaseout Target Option 1a (OECD or Global)","Yes", "NA")</f>
        <v>NA</v>
      </c>
      <c r="C4" t="str">
        <f>IF('3. Portfolio Target Info'!$C$102="Coal | i. Phaseout Target Option 1b (OECD or Global)","Yes", "NA")</f>
        <v>NA</v>
      </c>
      <c r="D4" t="e" cm="1">
        <f t="array" ref="D4">_xlfn.IFS($B$4="yes",'3. Portfolio Target Info'!$G$102,C4="yes",'3. Portfolio Target Info'!G103)</f>
        <v>#N/A</v>
      </c>
      <c r="E4" t="e" cm="1">
        <f t="array" ref="E4">_xlfn.IFS($B$4="yes",'3. Portfolio Target Info'!M101,D4="yes",'3. Portfolio Target Info'!M102)</f>
        <v>#N/A</v>
      </c>
      <c r="F4" t="e">
        <f>IF(D4="OECD", "Required","Not required")</f>
        <v>#N/A</v>
      </c>
      <c r="G4" t="e">
        <f>IF(F4="Required",IF(B4="Yes", '3. Portfolio Target Info'!M103,IF(#REF!="Yes",'3. Portfolio Target Info'!M104))," ")</f>
        <v>#N/A</v>
      </c>
      <c r="H4" t="e">
        <f>IF(F4="Required",IF(B4="Yes", '3. Portfolio Target Info'!P103,IF(#REF!="Yes",'3. Portfolio Target Info'!Q104))," ")</f>
        <v>#N/A</v>
      </c>
      <c r="I4" t="e" cm="1">
        <f t="array" ref="I4">_xlfn.IFS(B4="Yes",'3. Portfolio Target Info'!T101,#REF!="Yes",'3. Portfolio Target Info'!T102)</f>
        <v>#REF!</v>
      </c>
      <c r="J4" t="e">
        <f>IF(AND(F4="Required",G4&lt;2040,H4&lt;&gt;0),IF(OR('3. Portfolio Target Info'!T105="Yes",'3. Portfolio Target Info'!T106="Yes"),"Yes","No "))</f>
        <v>#N/A</v>
      </c>
    </row>
    <row r="5" spans="1:10">
      <c r="A5" s="571" t="s">
        <v>947</v>
      </c>
      <c r="B5" t="str">
        <f>IF('3. Portfolio Target Info'!$C$177="Coal | i. Phaseout Target Option 1a (OECD or Global)","Yes", "NA")</f>
        <v>NA</v>
      </c>
      <c r="C5" t="str">
        <f>IF('3. Portfolio Target Info'!$C$178="Coal | i. Phaseout Target Option 1b (OECD or Global)","Yes", "NA")</f>
        <v>NA</v>
      </c>
      <c r="D5" t="e" cm="1">
        <f t="array" ref="D5">_xlfn.IFS($B$5="yes",'3. Portfolio Target Info'!$G$177,C5="yes",'3. Portfolio Target Info'!G178)</f>
        <v>#N/A</v>
      </c>
      <c r="E5" t="e" cm="1">
        <f t="array" ref="E5">_xlfn.IFS($B$5="yes",'3. Portfolio Target Info'!M177,D5="yes",'3. Portfolio Target Info'!M178)</f>
        <v>#N/A</v>
      </c>
      <c r="F5" t="e">
        <f>IF(D5="OECD", "Required","Not required")</f>
        <v>#N/A</v>
      </c>
      <c r="G5" t="e">
        <f>IF(F5="Required",IF(B5="Yes", '3. Portfolio Target Info'!M179,IF(#REF!="Yes",'3. Portfolio Target Info'!M180))," ")</f>
        <v>#N/A</v>
      </c>
      <c r="H5" t="e">
        <f>IF(F5="Required",IF(B5="Yes", '3. Portfolio Target Info'!P181,IF(#REF!="Yes",'3. Portfolio Target Info'!Q182))," ")</f>
        <v>#N/A</v>
      </c>
      <c r="I5" t="e" cm="1">
        <f t="array" ref="I5">_xlfn.IFS(B5="Yes",'3. Portfolio Target Info'!T177,#REF!="Yes",'3. Portfolio Target Info'!T178)</f>
        <v>#REF!</v>
      </c>
      <c r="J5" t="e">
        <f>IF(AND(F5="Required",G5&lt;2040,H5&lt;&gt;0),IF(OR('3. Portfolio Target Info'!T177="Yes",'3. Portfolio Target Info'!T178="Yes"),"Yes","No "))</f>
        <v>#N/A</v>
      </c>
    </row>
    <row r="6" spans="1:10">
      <c r="A6" s="571" t="s">
        <v>948</v>
      </c>
      <c r="B6" t="str">
        <f>IF('3. Portfolio Target Info'!$C$253="Coal | i. Phaseout Target Option 1a (OECD or Global)","Yes", "NA")</f>
        <v>NA</v>
      </c>
      <c r="C6" t="str">
        <f>IF('3. Portfolio Target Info'!$C$254="Coal | i. Phaseout Target Option 1b (OECD or Global)","Yes", "NA")</f>
        <v>NA</v>
      </c>
      <c r="D6" t="e" cm="1">
        <f t="array" ref="D6">_xlfn.IFS($B$6="yes",'3. Portfolio Target Info'!$G$253,C6="yes",'3. Portfolio Target Info'!G254)</f>
        <v>#N/A</v>
      </c>
      <c r="E6" t="e" cm="1">
        <f t="array" ref="E6">_xlfn.IFS($B$6="yes",'3. Portfolio Target Info'!M253,D6="yes",'3. Portfolio Target Info'!M254)</f>
        <v>#N/A</v>
      </c>
      <c r="F6" t="e">
        <f>IF(D6="OECD", "Required","Not required")</f>
        <v>#N/A</v>
      </c>
      <c r="G6" t="e">
        <f>IF(F6="Required",IF(B6="Yes", '3. Portfolio Target Info'!M255,IF(#REF!="Yes",'3. Portfolio Target Info'!M256))," ")</f>
        <v>#N/A</v>
      </c>
      <c r="H6" t="e">
        <f>IF(F6="Required",IF(B6="Yes", '3. Portfolio Target Info'!P257,IF(#REF!="Yes",'3. Portfolio Target Info'!Q258))," ")</f>
        <v>#N/A</v>
      </c>
      <c r="I6" t="e" cm="1">
        <f t="array" ref="I6">_xlfn.IFS(B6="Yes",'3. Portfolio Target Info'!T253,#REF!="Yes",'3. Portfolio Target Info'!T254)</f>
        <v>#REF!</v>
      </c>
      <c r="J6" t="e">
        <f>IF(AND(F6="Required",G6&lt;2040,H6&lt;&gt;0),IF(OR('3. Portfolio Target Info'!T257="Yes",'3. Portfolio Target Info'!T258="Yes"),"Yes","No "))</f>
        <v>#N/A</v>
      </c>
    </row>
    <row r="7" spans="1:10">
      <c r="A7" s="571" t="s">
        <v>949</v>
      </c>
      <c r="B7" t="str">
        <f>IF('3. Portfolio Target Info'!$C$330="Coal | i. Phaseout Target Option 1a (OECD or Global)","Yes", "NA")</f>
        <v>NA</v>
      </c>
      <c r="C7" t="str">
        <f>IF('3. Portfolio Target Info'!$C$331="Coal | i. Phaseout Target Option 1 b (OECD or Global)","Yes", "NA")</f>
        <v>NA</v>
      </c>
      <c r="D7" t="e" cm="1">
        <f t="array" ref="D7">_xlfn.IFS($B$7="yes",'3. Portfolio Target Info'!$G$330,C7="yes",'3. Portfolio Target Info'!G331)</f>
        <v>#N/A</v>
      </c>
      <c r="E7" t="e" cm="1">
        <f t="array" ref="E7">_xlfn.IFS($B$6="yes",'3. Portfolio Target Info'!M330,D7="yes",'3. Portfolio Target Info'!M331)</f>
        <v>#N/A</v>
      </c>
      <c r="F7" t="e">
        <f>IF(D7="OECD", "Required","Not required")</f>
        <v>#N/A</v>
      </c>
      <c r="G7" t="e">
        <f>IF(F7="Required",IF(B7="Yes", '3. Portfolio Target Info'!M332,IF(#REF!="Yes",'3. Portfolio Target Info'!M333))," ")</f>
        <v>#N/A</v>
      </c>
      <c r="H7" t="e">
        <f>IF(F7="Required",IF(B7="Yes", '3. Portfolio Target Info'!P334,IF(#REF!="Yes",'3. Portfolio Target Info'!Q335))," ")</f>
        <v>#N/A</v>
      </c>
      <c r="I7" t="e" cm="1">
        <f t="array" ref="I7">_xlfn.IFS(B7="Yes",'3. Portfolio Target Info'!T330,#REF!="Yes",'3. Portfolio Target Info'!T331)</f>
        <v>#REF!</v>
      </c>
      <c r="J7" t="e">
        <f>IF(AND(F7="Required",G7&lt;2040,H7&lt;&gt;0),IF(OR('3. Portfolio Target Info'!T334="Yes",'3. Portfolio Target Info'!T335="Yes"),"Yes","No "))</f>
        <v>#N/A</v>
      </c>
    </row>
    <row r="10" spans="1:10">
      <c r="A10" s="570" t="s">
        <v>950</v>
      </c>
    </row>
    <row r="11" spans="1:10">
      <c r="B11" s="571" t="s">
        <v>951</v>
      </c>
      <c r="C11" s="571" t="s">
        <v>939</v>
      </c>
      <c r="D11" s="571" t="s">
        <v>952</v>
      </c>
      <c r="E11" s="571" t="s">
        <v>116</v>
      </c>
      <c r="F11" s="571" t="s">
        <v>118</v>
      </c>
      <c r="G11" s="571" t="s">
        <v>953</v>
      </c>
      <c r="H11" s="571" t="s">
        <v>954</v>
      </c>
      <c r="I11" s="571"/>
    </row>
    <row r="12" spans="1:10">
      <c r="A12" s="571" t="s">
        <v>945</v>
      </c>
      <c r="B12">
        <f>'3. Portfolio Target Info'!C7</f>
        <v>0</v>
      </c>
      <c r="C12">
        <f>'3. Portfolio Target Info'!D7</f>
        <v>0</v>
      </c>
      <c r="D12">
        <f>'3. Portfolio Target Info'!E7</f>
        <v>0</v>
      </c>
      <c r="E12">
        <f>'3. Portfolio Target Info'!F7</f>
        <v>0</v>
      </c>
      <c r="F12">
        <f>'3. Portfolio Target Info'!G7</f>
        <v>0</v>
      </c>
      <c r="G12">
        <f>'3. Portfolio Target Info'!H7</f>
        <v>0</v>
      </c>
      <c r="H12">
        <f>'3. Portfolio Target Info'!J7</f>
        <v>0</v>
      </c>
    </row>
    <row r="13" spans="1:10">
      <c r="A13" s="571" t="s">
        <v>945</v>
      </c>
      <c r="B13">
        <f>'3. Portfolio Target Info'!C8</f>
        <v>0</v>
      </c>
      <c r="C13">
        <f>'3. Portfolio Target Info'!D8</f>
        <v>0</v>
      </c>
      <c r="D13">
        <f>'3. Portfolio Target Info'!E8</f>
        <v>0</v>
      </c>
      <c r="E13">
        <f>'3. Portfolio Target Info'!F8</f>
        <v>0</v>
      </c>
      <c r="F13">
        <f>'3. Portfolio Target Info'!G8</f>
        <v>0</v>
      </c>
      <c r="G13">
        <f>'3. Portfolio Target Info'!H8</f>
        <v>0</v>
      </c>
      <c r="H13">
        <f>'3. Portfolio Target Info'!J8</f>
        <v>0</v>
      </c>
    </row>
    <row r="14" spans="1:10">
      <c r="A14" s="571" t="s">
        <v>945</v>
      </c>
      <c r="B14">
        <f>'3. Portfolio Target Info'!C9</f>
        <v>0</v>
      </c>
      <c r="C14">
        <f>'3. Portfolio Target Info'!D9</f>
        <v>0</v>
      </c>
      <c r="D14">
        <f>'3. Portfolio Target Info'!E9</f>
        <v>0</v>
      </c>
      <c r="E14">
        <f>'3. Portfolio Target Info'!F9</f>
        <v>0</v>
      </c>
      <c r="F14">
        <f>'3. Portfolio Target Info'!G9</f>
        <v>0</v>
      </c>
      <c r="G14">
        <f>'3. Portfolio Target Info'!H9</f>
        <v>0</v>
      </c>
      <c r="H14">
        <f>'3. Portfolio Target Info'!J9</f>
        <v>0</v>
      </c>
    </row>
    <row r="15" spans="1:10">
      <c r="A15" s="571" t="s">
        <v>945</v>
      </c>
      <c r="B15">
        <f>'3. Portfolio Target Info'!C10</f>
        <v>0</v>
      </c>
      <c r="C15">
        <f>'3. Portfolio Target Info'!D10</f>
        <v>0</v>
      </c>
      <c r="D15">
        <f>'3. Portfolio Target Info'!E10</f>
        <v>0</v>
      </c>
      <c r="E15">
        <f>'3. Portfolio Target Info'!F10</f>
        <v>0</v>
      </c>
      <c r="F15">
        <f>'3. Portfolio Target Info'!G10</f>
        <v>0</v>
      </c>
      <c r="G15">
        <f>'3. Portfolio Target Info'!H10</f>
        <v>0</v>
      </c>
      <c r="H15">
        <f>'3. Portfolio Target Info'!J10</f>
        <v>0</v>
      </c>
    </row>
    <row r="16" spans="1:10">
      <c r="A16" s="571" t="s">
        <v>945</v>
      </c>
      <c r="B16">
        <f>'3. Portfolio Target Info'!C11</f>
        <v>0</v>
      </c>
      <c r="C16">
        <f>'3. Portfolio Target Info'!D11</f>
        <v>0</v>
      </c>
      <c r="D16">
        <f>'3. Portfolio Target Info'!E11</f>
        <v>0</v>
      </c>
      <c r="E16">
        <f>'3. Portfolio Target Info'!F11</f>
        <v>0</v>
      </c>
      <c r="F16">
        <f>'3. Portfolio Target Info'!G11</f>
        <v>0</v>
      </c>
      <c r="G16">
        <f>'3. Portfolio Target Info'!H11</f>
        <v>0</v>
      </c>
      <c r="H16">
        <f>'3. Portfolio Target Info'!J11</f>
        <v>0</v>
      </c>
    </row>
    <row r="17" spans="1:8">
      <c r="A17" s="571" t="s">
        <v>945</v>
      </c>
      <c r="B17">
        <f>'3. Portfolio Target Info'!C12</f>
        <v>0</v>
      </c>
      <c r="C17">
        <f>'3. Portfolio Target Info'!D12</f>
        <v>0</v>
      </c>
      <c r="D17">
        <f>'3. Portfolio Target Info'!E12</f>
        <v>0</v>
      </c>
      <c r="E17">
        <f>'3. Portfolio Target Info'!F12</f>
        <v>0</v>
      </c>
      <c r="F17">
        <f>'3. Portfolio Target Info'!G12</f>
        <v>0</v>
      </c>
      <c r="G17">
        <f>'3. Portfolio Target Info'!H12</f>
        <v>0</v>
      </c>
      <c r="H17">
        <f>'3. Portfolio Target Info'!J12</f>
        <v>0</v>
      </c>
    </row>
    <row r="19" spans="1:8">
      <c r="A19" s="571" t="s">
        <v>946</v>
      </c>
      <c r="B19">
        <f>'3. Portfolio Target Info'!C83</f>
        <v>0</v>
      </c>
      <c r="C19">
        <f>'3. Portfolio Target Info'!D83</f>
        <v>0</v>
      </c>
      <c r="D19">
        <f>'3. Portfolio Target Info'!E83</f>
        <v>0</v>
      </c>
      <c r="E19">
        <f>'3. Portfolio Target Info'!F83</f>
        <v>0</v>
      </c>
      <c r="F19">
        <f>'3. Portfolio Target Info'!G83</f>
        <v>0</v>
      </c>
      <c r="G19">
        <f>'3. Portfolio Target Info'!H83</f>
        <v>0</v>
      </c>
      <c r="H19">
        <f>'3. Portfolio Target Info'!J83</f>
        <v>0</v>
      </c>
    </row>
    <row r="20" spans="1:8">
      <c r="A20" s="571" t="s">
        <v>946</v>
      </c>
      <c r="B20">
        <f>'3. Portfolio Target Info'!C84</f>
        <v>0</v>
      </c>
      <c r="C20">
        <f>'3. Portfolio Target Info'!D84</f>
        <v>0</v>
      </c>
      <c r="D20">
        <f>'3. Portfolio Target Info'!E84</f>
        <v>0</v>
      </c>
      <c r="E20">
        <f>'3. Portfolio Target Info'!F84</f>
        <v>0</v>
      </c>
      <c r="F20">
        <f>'3. Portfolio Target Info'!G84</f>
        <v>0</v>
      </c>
      <c r="G20">
        <f>'3. Portfolio Target Info'!H84</f>
        <v>0</v>
      </c>
      <c r="H20">
        <f>'3. Portfolio Target Info'!J84</f>
        <v>0</v>
      </c>
    </row>
    <row r="21" spans="1:8">
      <c r="A21" s="571" t="s">
        <v>946</v>
      </c>
      <c r="B21">
        <f>'3. Portfolio Target Info'!C85</f>
        <v>0</v>
      </c>
      <c r="C21">
        <f>'3. Portfolio Target Info'!D85</f>
        <v>0</v>
      </c>
      <c r="D21">
        <f>'3. Portfolio Target Info'!E85</f>
        <v>0</v>
      </c>
      <c r="E21">
        <f>'3. Portfolio Target Info'!F85</f>
        <v>0</v>
      </c>
      <c r="F21">
        <f>'3. Portfolio Target Info'!G85</f>
        <v>0</v>
      </c>
      <c r="G21">
        <f>'3. Portfolio Target Info'!H85</f>
        <v>0</v>
      </c>
      <c r="H21">
        <f>'3. Portfolio Target Info'!J85</f>
        <v>0</v>
      </c>
    </row>
    <row r="22" spans="1:8">
      <c r="A22" s="571" t="s">
        <v>946</v>
      </c>
      <c r="B22">
        <f>'3. Portfolio Target Info'!C86</f>
        <v>0</v>
      </c>
      <c r="C22">
        <f>'3. Portfolio Target Info'!D86</f>
        <v>0</v>
      </c>
      <c r="D22">
        <f>'3. Portfolio Target Info'!E86</f>
        <v>0</v>
      </c>
      <c r="E22">
        <f>'3. Portfolio Target Info'!F86</f>
        <v>0</v>
      </c>
      <c r="F22">
        <f>'3. Portfolio Target Info'!G86</f>
        <v>0</v>
      </c>
      <c r="G22">
        <f>'3. Portfolio Target Info'!H86</f>
        <v>0</v>
      </c>
      <c r="H22">
        <f>'3. Portfolio Target Info'!J86</f>
        <v>0</v>
      </c>
    </row>
    <row r="23" spans="1:8">
      <c r="A23" s="571" t="s">
        <v>946</v>
      </c>
      <c r="B23">
        <f>'3. Portfolio Target Info'!C87</f>
        <v>0</v>
      </c>
      <c r="C23">
        <f>'3. Portfolio Target Info'!D87</f>
        <v>0</v>
      </c>
      <c r="D23">
        <f>'3. Portfolio Target Info'!E87</f>
        <v>0</v>
      </c>
      <c r="E23">
        <f>'3. Portfolio Target Info'!F87</f>
        <v>0</v>
      </c>
      <c r="F23">
        <f>'3. Portfolio Target Info'!G87</f>
        <v>0</v>
      </c>
      <c r="G23">
        <f>'3. Portfolio Target Info'!H87</f>
        <v>0</v>
      </c>
      <c r="H23">
        <f>'3. Portfolio Target Info'!J87</f>
        <v>0</v>
      </c>
    </row>
    <row r="24" spans="1:8">
      <c r="A24" s="571" t="s">
        <v>946</v>
      </c>
      <c r="B24">
        <f>'3. Portfolio Target Info'!C88</f>
        <v>0</v>
      </c>
      <c r="C24">
        <f>'3. Portfolio Target Info'!D88</f>
        <v>0</v>
      </c>
      <c r="D24">
        <f>'3. Portfolio Target Info'!E88</f>
        <v>0</v>
      </c>
      <c r="E24">
        <f>'3. Portfolio Target Info'!F88</f>
        <v>0</v>
      </c>
      <c r="F24">
        <f>'3. Portfolio Target Info'!G88</f>
        <v>0</v>
      </c>
      <c r="G24">
        <f>'3. Portfolio Target Info'!H88</f>
        <v>0</v>
      </c>
      <c r="H24">
        <f>'3. Portfolio Target Info'!J88</f>
        <v>0</v>
      </c>
    </row>
    <row r="26" spans="1:8">
      <c r="A26" s="571" t="s">
        <v>947</v>
      </c>
      <c r="B26">
        <f>'3. Portfolio Target Info'!C159</f>
        <v>0</v>
      </c>
      <c r="C26">
        <f>'3. Portfolio Target Info'!D159</f>
        <v>0</v>
      </c>
      <c r="D26">
        <f>'3. Portfolio Target Info'!E159</f>
        <v>0</v>
      </c>
      <c r="E26">
        <f>'3. Portfolio Target Info'!F159</f>
        <v>0</v>
      </c>
      <c r="F26">
        <f>'3. Portfolio Target Info'!G159</f>
        <v>0</v>
      </c>
      <c r="G26">
        <f>'3. Portfolio Target Info'!H159</f>
        <v>0</v>
      </c>
      <c r="H26">
        <f>'3. Portfolio Target Info'!J159</f>
        <v>0</v>
      </c>
    </row>
    <row r="27" spans="1:8">
      <c r="A27" s="571" t="s">
        <v>947</v>
      </c>
      <c r="B27">
        <f>'3. Portfolio Target Info'!C160</f>
        <v>0</v>
      </c>
      <c r="C27">
        <f>'3. Portfolio Target Info'!D160</f>
        <v>0</v>
      </c>
      <c r="D27">
        <f>'3. Portfolio Target Info'!E160</f>
        <v>0</v>
      </c>
      <c r="E27">
        <f>'3. Portfolio Target Info'!F160</f>
        <v>0</v>
      </c>
      <c r="F27">
        <f>'3. Portfolio Target Info'!G160</f>
        <v>0</v>
      </c>
      <c r="G27">
        <f>'3. Portfolio Target Info'!H160</f>
        <v>0</v>
      </c>
      <c r="H27">
        <f>'3. Portfolio Target Info'!J160</f>
        <v>0</v>
      </c>
    </row>
    <row r="28" spans="1:8">
      <c r="A28" s="571" t="s">
        <v>947</v>
      </c>
      <c r="B28">
        <f>'3. Portfolio Target Info'!C161</f>
        <v>0</v>
      </c>
      <c r="C28">
        <f>'3. Portfolio Target Info'!D161</f>
        <v>0</v>
      </c>
      <c r="D28">
        <f>'3. Portfolio Target Info'!E161</f>
        <v>0</v>
      </c>
      <c r="E28">
        <f>'3. Portfolio Target Info'!F161</f>
        <v>0</v>
      </c>
      <c r="F28">
        <f>'3. Portfolio Target Info'!G161</f>
        <v>0</v>
      </c>
      <c r="G28">
        <f>'3. Portfolio Target Info'!H161</f>
        <v>0</v>
      </c>
      <c r="H28">
        <f>'3. Portfolio Target Info'!J161</f>
        <v>0</v>
      </c>
    </row>
    <row r="29" spans="1:8">
      <c r="A29" s="571" t="s">
        <v>947</v>
      </c>
      <c r="B29">
        <f>'3. Portfolio Target Info'!C162</f>
        <v>0</v>
      </c>
      <c r="C29">
        <f>'3. Portfolio Target Info'!D162</f>
        <v>0</v>
      </c>
      <c r="D29">
        <f>'3. Portfolio Target Info'!E162</f>
        <v>0</v>
      </c>
      <c r="E29">
        <f>'3. Portfolio Target Info'!F162</f>
        <v>0</v>
      </c>
      <c r="F29">
        <f>'3. Portfolio Target Info'!G162</f>
        <v>0</v>
      </c>
      <c r="G29">
        <f>'3. Portfolio Target Info'!H162</f>
        <v>0</v>
      </c>
      <c r="H29">
        <f>'3. Portfolio Target Info'!J162</f>
        <v>0</v>
      </c>
    </row>
    <row r="30" spans="1:8">
      <c r="A30" s="571" t="s">
        <v>947</v>
      </c>
      <c r="B30">
        <f>'3. Portfolio Target Info'!C163</f>
        <v>0</v>
      </c>
      <c r="C30">
        <f>'3. Portfolio Target Info'!D163</f>
        <v>0</v>
      </c>
      <c r="D30">
        <f>'3. Portfolio Target Info'!E163</f>
        <v>0</v>
      </c>
      <c r="E30">
        <f>'3. Portfolio Target Info'!F163</f>
        <v>0</v>
      </c>
      <c r="F30">
        <f>'3. Portfolio Target Info'!G163</f>
        <v>0</v>
      </c>
      <c r="G30">
        <f>'3. Portfolio Target Info'!H163</f>
        <v>0</v>
      </c>
      <c r="H30">
        <f>'3. Portfolio Target Info'!J163</f>
        <v>0</v>
      </c>
    </row>
    <row r="31" spans="1:8">
      <c r="A31" s="571" t="s">
        <v>947</v>
      </c>
      <c r="B31">
        <f>'3. Portfolio Target Info'!C164</f>
        <v>0</v>
      </c>
      <c r="C31">
        <f>'3. Portfolio Target Info'!D164</f>
        <v>0</v>
      </c>
      <c r="D31">
        <f>'3. Portfolio Target Info'!E164</f>
        <v>0</v>
      </c>
      <c r="E31">
        <f>'3. Portfolio Target Info'!F164</f>
        <v>0</v>
      </c>
      <c r="F31">
        <f>'3. Portfolio Target Info'!G164</f>
        <v>0</v>
      </c>
      <c r="G31">
        <f>'3. Portfolio Target Info'!H164</f>
        <v>0</v>
      </c>
      <c r="H31">
        <f>'3. Portfolio Target Info'!J164</f>
        <v>0</v>
      </c>
    </row>
    <row r="33" spans="1:8">
      <c r="A33" s="571" t="s">
        <v>948</v>
      </c>
      <c r="B33">
        <f>'3. Portfolio Target Info'!C235</f>
        <v>0</v>
      </c>
      <c r="C33">
        <f>'3. Portfolio Target Info'!D235</f>
        <v>0</v>
      </c>
      <c r="D33">
        <f>'3. Portfolio Target Info'!E235</f>
        <v>0</v>
      </c>
      <c r="E33">
        <f>'3. Portfolio Target Info'!F235</f>
        <v>0</v>
      </c>
      <c r="F33">
        <f>'3. Portfolio Target Info'!G235</f>
        <v>0</v>
      </c>
      <c r="G33">
        <f>'3. Portfolio Target Info'!H235</f>
        <v>0</v>
      </c>
      <c r="H33">
        <f>'3. Portfolio Target Info'!J235</f>
        <v>0</v>
      </c>
    </row>
    <row r="34" spans="1:8">
      <c r="A34" s="571" t="s">
        <v>948</v>
      </c>
      <c r="B34">
        <f>'3. Portfolio Target Info'!C236</f>
        <v>0</v>
      </c>
      <c r="C34">
        <f>'3. Portfolio Target Info'!D236</f>
        <v>0</v>
      </c>
      <c r="D34">
        <f>'3. Portfolio Target Info'!E236</f>
        <v>0</v>
      </c>
      <c r="E34">
        <f>'3. Portfolio Target Info'!F236</f>
        <v>0</v>
      </c>
      <c r="F34">
        <f>'3. Portfolio Target Info'!G236</f>
        <v>0</v>
      </c>
      <c r="G34">
        <f>'3. Portfolio Target Info'!H236</f>
        <v>0</v>
      </c>
      <c r="H34">
        <f>'3. Portfolio Target Info'!J236</f>
        <v>0</v>
      </c>
    </row>
    <row r="35" spans="1:8">
      <c r="A35" s="571" t="s">
        <v>948</v>
      </c>
      <c r="B35">
        <f>'3. Portfolio Target Info'!C237</f>
        <v>0</v>
      </c>
      <c r="C35">
        <f>'3. Portfolio Target Info'!D237</f>
        <v>0</v>
      </c>
      <c r="D35">
        <f>'3. Portfolio Target Info'!E237</f>
        <v>0</v>
      </c>
      <c r="E35">
        <f>'3. Portfolio Target Info'!F237</f>
        <v>0</v>
      </c>
      <c r="F35">
        <f>'3. Portfolio Target Info'!G237</f>
        <v>0</v>
      </c>
      <c r="G35">
        <f>'3. Portfolio Target Info'!H237</f>
        <v>0</v>
      </c>
      <c r="H35">
        <f>'3. Portfolio Target Info'!J237</f>
        <v>0</v>
      </c>
    </row>
    <row r="36" spans="1:8">
      <c r="A36" s="571" t="s">
        <v>948</v>
      </c>
      <c r="B36">
        <f>'3. Portfolio Target Info'!C238</f>
        <v>0</v>
      </c>
      <c r="C36">
        <f>'3. Portfolio Target Info'!D238</f>
        <v>0</v>
      </c>
      <c r="D36">
        <f>'3. Portfolio Target Info'!E238</f>
        <v>0</v>
      </c>
      <c r="E36">
        <f>'3. Portfolio Target Info'!F238</f>
        <v>0</v>
      </c>
      <c r="F36">
        <f>'3. Portfolio Target Info'!G238</f>
        <v>0</v>
      </c>
      <c r="G36">
        <f>'3. Portfolio Target Info'!H238</f>
        <v>0</v>
      </c>
      <c r="H36">
        <f>'3. Portfolio Target Info'!J238</f>
        <v>0</v>
      </c>
    </row>
    <row r="37" spans="1:8">
      <c r="A37" s="571" t="s">
        <v>948</v>
      </c>
      <c r="B37">
        <f>'3. Portfolio Target Info'!C239</f>
        <v>0</v>
      </c>
      <c r="C37">
        <f>'3. Portfolio Target Info'!D239</f>
        <v>0</v>
      </c>
      <c r="D37">
        <f>'3. Portfolio Target Info'!E239</f>
        <v>0</v>
      </c>
      <c r="E37">
        <f>'3. Portfolio Target Info'!F239</f>
        <v>0</v>
      </c>
      <c r="F37">
        <f>'3. Portfolio Target Info'!G239</f>
        <v>0</v>
      </c>
      <c r="G37">
        <f>'3. Portfolio Target Info'!H239</f>
        <v>0</v>
      </c>
      <c r="H37">
        <f>'3. Portfolio Target Info'!J239</f>
        <v>0</v>
      </c>
    </row>
    <row r="38" spans="1:8">
      <c r="A38" s="571" t="s">
        <v>948</v>
      </c>
      <c r="B38">
        <f>'3. Portfolio Target Info'!C240</f>
        <v>0</v>
      </c>
      <c r="C38">
        <f>'3. Portfolio Target Info'!D240</f>
        <v>0</v>
      </c>
      <c r="D38">
        <f>'3. Portfolio Target Info'!E240</f>
        <v>0</v>
      </c>
      <c r="E38">
        <f>'3. Portfolio Target Info'!F240</f>
        <v>0</v>
      </c>
      <c r="F38">
        <f>'3. Portfolio Target Info'!G240</f>
        <v>0</v>
      </c>
      <c r="G38">
        <f>'3. Portfolio Target Info'!H240</f>
        <v>0</v>
      </c>
      <c r="H38">
        <f>'3. Portfolio Target Info'!J240</f>
        <v>0</v>
      </c>
    </row>
    <row r="40" spans="1:8">
      <c r="A40" s="571" t="s">
        <v>949</v>
      </c>
      <c r="B40">
        <f>'3. Portfolio Target Info'!C312</f>
        <v>0</v>
      </c>
      <c r="C40">
        <f>'3. Portfolio Target Info'!D312</f>
        <v>0</v>
      </c>
      <c r="D40">
        <f>'3. Portfolio Target Info'!E312</f>
        <v>0</v>
      </c>
      <c r="E40">
        <f>'3. Portfolio Target Info'!F312</f>
        <v>0</v>
      </c>
      <c r="F40">
        <f>'3. Portfolio Target Info'!G312</f>
        <v>0</v>
      </c>
      <c r="G40">
        <f>'3. Portfolio Target Info'!H312</f>
        <v>0</v>
      </c>
      <c r="H40">
        <f>'3. Portfolio Target Info'!J312</f>
        <v>0</v>
      </c>
    </row>
    <row r="41" spans="1:8">
      <c r="A41" s="571" t="s">
        <v>949</v>
      </c>
      <c r="B41">
        <f>'3. Portfolio Target Info'!C313</f>
        <v>0</v>
      </c>
      <c r="C41">
        <f>'3. Portfolio Target Info'!D313</f>
        <v>0</v>
      </c>
      <c r="D41">
        <f>'3. Portfolio Target Info'!E313</f>
        <v>0</v>
      </c>
      <c r="E41">
        <f>'3. Portfolio Target Info'!F313</f>
        <v>0</v>
      </c>
      <c r="F41">
        <f>'3. Portfolio Target Info'!G313</f>
        <v>0</v>
      </c>
      <c r="G41">
        <f>'3. Portfolio Target Info'!H313</f>
        <v>0</v>
      </c>
      <c r="H41">
        <f>'3. Portfolio Target Info'!J313</f>
        <v>0</v>
      </c>
    </row>
    <row r="42" spans="1:8">
      <c r="A42" s="571" t="s">
        <v>949</v>
      </c>
      <c r="B42">
        <f>'3. Portfolio Target Info'!C314</f>
        <v>0</v>
      </c>
      <c r="C42">
        <f>'3. Portfolio Target Info'!D314</f>
        <v>0</v>
      </c>
      <c r="D42">
        <f>'3. Portfolio Target Info'!E314</f>
        <v>0</v>
      </c>
      <c r="E42">
        <f>'3. Portfolio Target Info'!F314</f>
        <v>0</v>
      </c>
      <c r="F42">
        <f>'3. Portfolio Target Info'!G314</f>
        <v>0</v>
      </c>
      <c r="G42">
        <f>'3. Portfolio Target Info'!H314</f>
        <v>0</v>
      </c>
      <c r="H42">
        <f>'3. Portfolio Target Info'!J314</f>
        <v>0</v>
      </c>
    </row>
    <row r="43" spans="1:8">
      <c r="A43" s="571" t="s">
        <v>949</v>
      </c>
      <c r="B43">
        <f>'3. Portfolio Target Info'!C315</f>
        <v>0</v>
      </c>
      <c r="C43">
        <f>'3. Portfolio Target Info'!D315</f>
        <v>0</v>
      </c>
      <c r="D43">
        <f>'3. Portfolio Target Info'!E315</f>
        <v>0</v>
      </c>
      <c r="E43">
        <f>'3. Portfolio Target Info'!F315</f>
        <v>0</v>
      </c>
      <c r="F43">
        <f>'3. Portfolio Target Info'!G315</f>
        <v>0</v>
      </c>
      <c r="G43">
        <f>'3. Portfolio Target Info'!H315</f>
        <v>0</v>
      </c>
      <c r="H43">
        <f>'3. Portfolio Target Info'!J315</f>
        <v>0</v>
      </c>
    </row>
    <row r="44" spans="1:8">
      <c r="A44" s="571" t="s">
        <v>949</v>
      </c>
      <c r="B44">
        <f>'3. Portfolio Target Info'!C316</f>
        <v>0</v>
      </c>
      <c r="C44">
        <f>'3. Portfolio Target Info'!D316</f>
        <v>0</v>
      </c>
      <c r="D44">
        <f>'3. Portfolio Target Info'!E316</f>
        <v>0</v>
      </c>
      <c r="E44">
        <f>'3. Portfolio Target Info'!F316</f>
        <v>0</v>
      </c>
      <c r="F44">
        <f>'3. Portfolio Target Info'!G316</f>
        <v>0</v>
      </c>
      <c r="G44">
        <f>'3. Portfolio Target Info'!H316</f>
        <v>0</v>
      </c>
      <c r="H44">
        <f>'3. Portfolio Target Info'!J316</f>
        <v>0</v>
      </c>
    </row>
    <row r="45" spans="1:8">
      <c r="A45" s="571" t="s">
        <v>949</v>
      </c>
      <c r="B45">
        <f>'3. Portfolio Target Info'!C317</f>
        <v>0</v>
      </c>
      <c r="C45">
        <f>'3. Portfolio Target Info'!D317</f>
        <v>0</v>
      </c>
      <c r="D45">
        <f>'3. Portfolio Target Info'!E317</f>
        <v>0</v>
      </c>
      <c r="E45">
        <f>'3. Portfolio Target Info'!F317</f>
        <v>0</v>
      </c>
      <c r="F45">
        <f>'3. Portfolio Target Info'!G317</f>
        <v>0</v>
      </c>
      <c r="G45">
        <f>'3. Portfolio Target Info'!H317</f>
        <v>0</v>
      </c>
      <c r="H45">
        <f>'3. Portfolio Target Info'!J317</f>
        <v>0</v>
      </c>
    </row>
    <row r="47" spans="1:8">
      <c r="A47" s="570" t="s">
        <v>955</v>
      </c>
    </row>
    <row r="48" spans="1:8">
      <c r="B48" s="571" t="s">
        <v>951</v>
      </c>
      <c r="C48" s="571" t="s">
        <v>952</v>
      </c>
      <c r="D48" s="571" t="s">
        <v>116</v>
      </c>
      <c r="E48" s="571" t="s">
        <v>118</v>
      </c>
      <c r="F48" s="571" t="s">
        <v>953</v>
      </c>
      <c r="G48" s="571" t="s">
        <v>954</v>
      </c>
      <c r="H48" s="571"/>
    </row>
    <row r="49" spans="1:7">
      <c r="A49" s="571" t="s">
        <v>945</v>
      </c>
      <c r="B49">
        <f>'3. Portfolio Target Info'!C17</f>
        <v>0</v>
      </c>
      <c r="C49">
        <f>'3. Portfolio Target Info'!D17</f>
        <v>0</v>
      </c>
      <c r="D49">
        <f>'3. Portfolio Target Info'!E17</f>
        <v>0</v>
      </c>
      <c r="E49">
        <f>'3. Portfolio Target Info'!F17</f>
        <v>0</v>
      </c>
      <c r="F49">
        <f>'3. Portfolio Target Info'!G17</f>
        <v>0</v>
      </c>
      <c r="G49">
        <f>'3. Portfolio Target Info'!I17</f>
        <v>0</v>
      </c>
    </row>
    <row r="50" spans="1:7">
      <c r="A50" s="571" t="s">
        <v>945</v>
      </c>
      <c r="B50">
        <f>'3. Portfolio Target Info'!C18</f>
        <v>0</v>
      </c>
      <c r="C50">
        <f>'3. Portfolio Target Info'!D18</f>
        <v>0</v>
      </c>
      <c r="D50">
        <f>'3. Portfolio Target Info'!E18</f>
        <v>0</v>
      </c>
      <c r="E50">
        <f>'3. Portfolio Target Info'!F18</f>
        <v>0</v>
      </c>
      <c r="F50">
        <f>'3. Portfolio Target Info'!G18</f>
        <v>0</v>
      </c>
      <c r="G50">
        <f>'3. Portfolio Target Info'!I18</f>
        <v>0</v>
      </c>
    </row>
    <row r="51" spans="1:7">
      <c r="A51" s="571" t="s">
        <v>945</v>
      </c>
      <c r="B51">
        <f>'3. Portfolio Target Info'!C19</f>
        <v>0</v>
      </c>
      <c r="C51">
        <f>'3. Portfolio Target Info'!D19</f>
        <v>0</v>
      </c>
      <c r="D51">
        <f>'3. Portfolio Target Info'!E19</f>
        <v>0</v>
      </c>
      <c r="E51">
        <f>'3. Portfolio Target Info'!F19</f>
        <v>0</v>
      </c>
      <c r="F51">
        <f>'3. Portfolio Target Info'!G19</f>
        <v>0</v>
      </c>
      <c r="G51">
        <f>'3. Portfolio Target Info'!I19</f>
        <v>0</v>
      </c>
    </row>
    <row r="52" spans="1:7">
      <c r="A52" s="571" t="s">
        <v>945</v>
      </c>
      <c r="B52">
        <f>'3. Portfolio Target Info'!C20</f>
        <v>0</v>
      </c>
      <c r="C52">
        <f>'3. Portfolio Target Info'!D20</f>
        <v>0</v>
      </c>
      <c r="D52">
        <f>'3. Portfolio Target Info'!E20</f>
        <v>0</v>
      </c>
      <c r="E52">
        <f>'3. Portfolio Target Info'!F20</f>
        <v>0</v>
      </c>
      <c r="F52">
        <f>'3. Portfolio Target Info'!G20</f>
        <v>0</v>
      </c>
      <c r="G52">
        <f>'3. Portfolio Target Info'!I20</f>
        <v>0</v>
      </c>
    </row>
    <row r="54" spans="1:7">
      <c r="A54" s="571" t="s">
        <v>946</v>
      </c>
      <c r="B54">
        <f>'3. Portfolio Target Info'!C93</f>
        <v>0</v>
      </c>
      <c r="C54">
        <f>'3. Portfolio Target Info'!D93</f>
        <v>0</v>
      </c>
      <c r="D54">
        <f>'3. Portfolio Target Info'!E93</f>
        <v>0</v>
      </c>
      <c r="E54">
        <f>'3. Portfolio Target Info'!F93</f>
        <v>0</v>
      </c>
      <c r="F54">
        <f>'3. Portfolio Target Info'!G93</f>
        <v>0</v>
      </c>
      <c r="G54">
        <f>'3. Portfolio Target Info'!I93</f>
        <v>0</v>
      </c>
    </row>
    <row r="55" spans="1:7">
      <c r="A55" s="571" t="s">
        <v>946</v>
      </c>
      <c r="B55">
        <f>'3. Portfolio Target Info'!C94</f>
        <v>0</v>
      </c>
      <c r="C55">
        <f>'3. Portfolio Target Info'!D94</f>
        <v>0</v>
      </c>
      <c r="D55">
        <f>'3. Portfolio Target Info'!E94</f>
        <v>0</v>
      </c>
      <c r="E55">
        <f>'3. Portfolio Target Info'!F94</f>
        <v>0</v>
      </c>
      <c r="F55">
        <f>'3. Portfolio Target Info'!G94</f>
        <v>0</v>
      </c>
      <c r="G55">
        <f>'3. Portfolio Target Info'!I94</f>
        <v>0</v>
      </c>
    </row>
    <row r="56" spans="1:7">
      <c r="A56" s="571" t="s">
        <v>946</v>
      </c>
      <c r="B56">
        <f>'3. Portfolio Target Info'!C95</f>
        <v>0</v>
      </c>
      <c r="C56">
        <f>'3. Portfolio Target Info'!D95</f>
        <v>0</v>
      </c>
      <c r="D56">
        <f>'3. Portfolio Target Info'!E95</f>
        <v>0</v>
      </c>
      <c r="E56">
        <f>'3. Portfolio Target Info'!F95</f>
        <v>0</v>
      </c>
      <c r="F56">
        <f>'3. Portfolio Target Info'!G95</f>
        <v>0</v>
      </c>
      <c r="G56">
        <f>'3. Portfolio Target Info'!I95</f>
        <v>0</v>
      </c>
    </row>
    <row r="57" spans="1:7">
      <c r="A57" s="571" t="s">
        <v>946</v>
      </c>
      <c r="B57">
        <f>'3. Portfolio Target Info'!C96</f>
        <v>0</v>
      </c>
      <c r="C57">
        <f>'3. Portfolio Target Info'!D96</f>
        <v>0</v>
      </c>
      <c r="D57">
        <f>'3. Portfolio Target Info'!E96</f>
        <v>0</v>
      </c>
      <c r="E57">
        <f>'3. Portfolio Target Info'!F96</f>
        <v>0</v>
      </c>
      <c r="F57">
        <f>'3. Portfolio Target Info'!G96</f>
        <v>0</v>
      </c>
      <c r="G57">
        <f>'3. Portfolio Target Info'!I96</f>
        <v>0</v>
      </c>
    </row>
    <row r="59" spans="1:7">
      <c r="A59" s="571" t="s">
        <v>947</v>
      </c>
      <c r="B59">
        <f>'3. Portfolio Target Info'!C169</f>
        <v>0</v>
      </c>
      <c r="C59">
        <f>'3. Portfolio Target Info'!D169</f>
        <v>0</v>
      </c>
      <c r="D59">
        <f>'3. Portfolio Target Info'!E169</f>
        <v>0</v>
      </c>
      <c r="E59">
        <f>'3. Portfolio Target Info'!F169</f>
        <v>0</v>
      </c>
      <c r="F59">
        <f>'3. Portfolio Target Info'!G169</f>
        <v>0</v>
      </c>
      <c r="G59">
        <f>'3. Portfolio Target Info'!I169</f>
        <v>0</v>
      </c>
    </row>
    <row r="60" spans="1:7">
      <c r="A60" s="571" t="s">
        <v>947</v>
      </c>
      <c r="B60">
        <f>'3. Portfolio Target Info'!C170</f>
        <v>0</v>
      </c>
      <c r="C60">
        <f>'3. Portfolio Target Info'!D170</f>
        <v>0</v>
      </c>
      <c r="D60">
        <f>'3. Portfolio Target Info'!E170</f>
        <v>0</v>
      </c>
      <c r="E60">
        <f>'3. Portfolio Target Info'!F170</f>
        <v>0</v>
      </c>
      <c r="F60">
        <f>'3. Portfolio Target Info'!G170</f>
        <v>0</v>
      </c>
      <c r="G60">
        <f>'3. Portfolio Target Info'!I170</f>
        <v>0</v>
      </c>
    </row>
    <row r="61" spans="1:7">
      <c r="A61" s="571" t="s">
        <v>947</v>
      </c>
      <c r="B61">
        <f>'3. Portfolio Target Info'!C171</f>
        <v>0</v>
      </c>
      <c r="C61">
        <f>'3. Portfolio Target Info'!D171</f>
        <v>0</v>
      </c>
      <c r="D61">
        <f>'3. Portfolio Target Info'!E171</f>
        <v>0</v>
      </c>
      <c r="E61">
        <f>'3. Portfolio Target Info'!F171</f>
        <v>0</v>
      </c>
      <c r="F61">
        <f>'3. Portfolio Target Info'!G171</f>
        <v>0</v>
      </c>
      <c r="G61">
        <f>'3. Portfolio Target Info'!I171</f>
        <v>0</v>
      </c>
    </row>
    <row r="62" spans="1:7">
      <c r="A62" s="571" t="s">
        <v>947</v>
      </c>
      <c r="B62">
        <f>'3. Portfolio Target Info'!C172</f>
        <v>0</v>
      </c>
      <c r="C62">
        <f>'3. Portfolio Target Info'!D172</f>
        <v>0</v>
      </c>
      <c r="D62">
        <f>'3. Portfolio Target Info'!E172</f>
        <v>0</v>
      </c>
      <c r="E62">
        <f>'3. Portfolio Target Info'!F172</f>
        <v>0</v>
      </c>
      <c r="F62">
        <f>'3. Portfolio Target Info'!G172</f>
        <v>0</v>
      </c>
      <c r="G62">
        <f>'3. Portfolio Target Info'!I172</f>
        <v>0</v>
      </c>
    </row>
    <row r="64" spans="1:7">
      <c r="A64" s="571" t="s">
        <v>948</v>
      </c>
      <c r="B64">
        <f>'3. Portfolio Target Info'!C245</f>
        <v>0</v>
      </c>
      <c r="C64">
        <f>'3. Portfolio Target Info'!D245</f>
        <v>0</v>
      </c>
      <c r="D64">
        <f>'3. Portfolio Target Info'!E245</f>
        <v>0</v>
      </c>
      <c r="E64">
        <f>'3. Portfolio Target Info'!F245</f>
        <v>0</v>
      </c>
      <c r="F64">
        <f>'3. Portfolio Target Info'!G245</f>
        <v>0</v>
      </c>
      <c r="G64">
        <f>'3. Portfolio Target Info'!I245</f>
        <v>0</v>
      </c>
    </row>
    <row r="65" spans="1:9">
      <c r="A65" s="571" t="s">
        <v>948</v>
      </c>
      <c r="B65">
        <f>'3. Portfolio Target Info'!C246</f>
        <v>0</v>
      </c>
      <c r="C65">
        <f>'3. Portfolio Target Info'!D246</f>
        <v>0</v>
      </c>
      <c r="D65">
        <f>'3. Portfolio Target Info'!E246</f>
        <v>0</v>
      </c>
      <c r="E65">
        <f>'3. Portfolio Target Info'!F246</f>
        <v>0</v>
      </c>
      <c r="F65">
        <f>'3. Portfolio Target Info'!G246</f>
        <v>0</v>
      </c>
      <c r="G65">
        <f>'3. Portfolio Target Info'!I246</f>
        <v>0</v>
      </c>
    </row>
    <row r="66" spans="1:9">
      <c r="A66" s="571" t="s">
        <v>948</v>
      </c>
      <c r="B66">
        <f>'3. Portfolio Target Info'!C247</f>
        <v>0</v>
      </c>
      <c r="C66">
        <f>'3. Portfolio Target Info'!D247</f>
        <v>0</v>
      </c>
      <c r="D66">
        <f>'3. Portfolio Target Info'!E247</f>
        <v>0</v>
      </c>
      <c r="E66">
        <f>'3. Portfolio Target Info'!F247</f>
        <v>0</v>
      </c>
      <c r="F66">
        <f>'3. Portfolio Target Info'!G247</f>
        <v>0</v>
      </c>
      <c r="G66">
        <f>'3. Portfolio Target Info'!I247</f>
        <v>0</v>
      </c>
    </row>
    <row r="67" spans="1:9">
      <c r="A67" s="571" t="s">
        <v>948</v>
      </c>
      <c r="B67">
        <f>'3. Portfolio Target Info'!C248</f>
        <v>0</v>
      </c>
      <c r="C67">
        <f>'3. Portfolio Target Info'!D248</f>
        <v>0</v>
      </c>
      <c r="D67">
        <f>'3. Portfolio Target Info'!E248</f>
        <v>0</v>
      </c>
      <c r="E67">
        <f>'3. Portfolio Target Info'!F248</f>
        <v>0</v>
      </c>
      <c r="F67">
        <f>'3. Portfolio Target Info'!G248</f>
        <v>0</v>
      </c>
      <c r="G67">
        <f>'3. Portfolio Target Info'!I248</f>
        <v>0</v>
      </c>
    </row>
    <row r="69" spans="1:9">
      <c r="A69" s="571" t="s">
        <v>949</v>
      </c>
      <c r="B69">
        <f>'3. Portfolio Target Info'!C322</f>
        <v>0</v>
      </c>
      <c r="C69">
        <f>'3. Portfolio Target Info'!D322</f>
        <v>0</v>
      </c>
      <c r="D69">
        <f>'3. Portfolio Target Info'!E322</f>
        <v>0</v>
      </c>
      <c r="E69">
        <f>'3. Portfolio Target Info'!F322</f>
        <v>0</v>
      </c>
      <c r="F69">
        <f>'3. Portfolio Target Info'!G322</f>
        <v>0</v>
      </c>
      <c r="G69">
        <f>'3. Portfolio Target Info'!I322</f>
        <v>0</v>
      </c>
    </row>
    <row r="70" spans="1:9">
      <c r="A70" s="571" t="s">
        <v>949</v>
      </c>
      <c r="B70">
        <f>'3. Portfolio Target Info'!C323</f>
        <v>0</v>
      </c>
      <c r="C70">
        <f>'3. Portfolio Target Info'!D323</f>
        <v>0</v>
      </c>
      <c r="D70">
        <f>'3. Portfolio Target Info'!E323</f>
        <v>0</v>
      </c>
      <c r="E70">
        <f>'3. Portfolio Target Info'!F323</f>
        <v>0</v>
      </c>
      <c r="F70">
        <f>'3. Portfolio Target Info'!G323</f>
        <v>0</v>
      </c>
      <c r="G70">
        <f>'3. Portfolio Target Info'!I323</f>
        <v>0</v>
      </c>
    </row>
    <row r="71" spans="1:9">
      <c r="A71" s="571" t="s">
        <v>949</v>
      </c>
      <c r="B71">
        <f>'3. Portfolio Target Info'!C324</f>
        <v>0</v>
      </c>
      <c r="C71">
        <f>'3. Portfolio Target Info'!D324</f>
        <v>0</v>
      </c>
      <c r="D71">
        <f>'3. Portfolio Target Info'!E324</f>
        <v>0</v>
      </c>
      <c r="E71">
        <f>'3. Portfolio Target Info'!F324</f>
        <v>0</v>
      </c>
      <c r="F71">
        <f>'3. Portfolio Target Info'!G324</f>
        <v>0</v>
      </c>
      <c r="G71">
        <f>'3. Portfolio Target Info'!I324</f>
        <v>0</v>
      </c>
    </row>
    <row r="72" spans="1:9">
      <c r="A72" s="571" t="s">
        <v>949</v>
      </c>
      <c r="B72">
        <f>'3. Portfolio Target Info'!C325</f>
        <v>0</v>
      </c>
      <c r="C72">
        <f>'3. Portfolio Target Info'!D325</f>
        <v>0</v>
      </c>
      <c r="D72">
        <f>'3. Portfolio Target Info'!E325</f>
        <v>0</v>
      </c>
      <c r="E72">
        <f>'3. Portfolio Target Info'!F325</f>
        <v>0</v>
      </c>
      <c r="F72">
        <f>'3. Portfolio Target Info'!G325</f>
        <v>0</v>
      </c>
      <c r="G72">
        <f>'3. Portfolio Target Info'!I325</f>
        <v>0</v>
      </c>
    </row>
    <row r="74" spans="1:9">
      <c r="A74" s="570" t="s">
        <v>956</v>
      </c>
    </row>
    <row r="75" spans="1:9">
      <c r="B75" s="571" t="s">
        <v>52</v>
      </c>
      <c r="C75" s="571" t="s">
        <v>957</v>
      </c>
      <c r="D75" s="571" t="s">
        <v>81</v>
      </c>
      <c r="E75" s="571" t="s">
        <v>586</v>
      </c>
      <c r="F75" s="571" t="s">
        <v>958</v>
      </c>
      <c r="G75" s="571" t="s">
        <v>959</v>
      </c>
      <c r="H75" s="571" t="s">
        <v>960</v>
      </c>
      <c r="I75" s="571"/>
    </row>
    <row r="76" spans="1:9">
      <c r="A76" s="571" t="s">
        <v>945</v>
      </c>
      <c r="B76" t="str">
        <f>IF(ISBLANK('3. Portfolio Target Info'!C35), " ",'3. Portfolio Target Info'!C35)</f>
        <v xml:space="preserve"> </v>
      </c>
      <c r="C76">
        <f>'3. Portfolio Target Info'!T35</f>
        <v>0</v>
      </c>
      <c r="D76" s="572">
        <f>'3. Portfolio Target Info'!H35</f>
        <v>0</v>
      </c>
      <c r="E76">
        <f>'3. Portfolio Target Info'!O35</f>
        <v>0</v>
      </c>
      <c r="F76">
        <f>'3. Portfolio Target Info'!P35</f>
        <v>0</v>
      </c>
      <c r="G76">
        <f>'3. Portfolio Target Info'!Q35</f>
        <v>0</v>
      </c>
      <c r="H76" t="str">
        <f>IF(G76&gt;=F76,"Yes","No")</f>
        <v>Yes</v>
      </c>
    </row>
    <row r="77" spans="1:9">
      <c r="A77" s="571" t="s">
        <v>946</v>
      </c>
      <c r="B77" t="str">
        <f>IF(ISBLANK('3. Portfolio Target Info'!C111), " ",'3. Portfolio Target Info'!C111)</f>
        <v xml:space="preserve"> </v>
      </c>
      <c r="C77">
        <f>'3. Portfolio Target Info'!T111</f>
        <v>0</v>
      </c>
      <c r="D77" s="572">
        <f>'3. Portfolio Target Info'!H111</f>
        <v>0</v>
      </c>
      <c r="E77">
        <f>'3. Portfolio Target Info'!O111</f>
        <v>0</v>
      </c>
      <c r="F77">
        <f>'3. Portfolio Target Info'!P111</f>
        <v>0</v>
      </c>
      <c r="G77">
        <f>'3. Portfolio Target Info'!Q111</f>
        <v>0</v>
      </c>
      <c r="H77" t="str">
        <f>IF(G77&gt;=F77,"Yes","No")</f>
        <v>Yes</v>
      </c>
    </row>
    <row r="78" spans="1:9">
      <c r="A78" s="571" t="s">
        <v>947</v>
      </c>
      <c r="B78" t="str">
        <f>IF(ISBLANK('3. Portfolio Target Info'!C187), " ",'3. Portfolio Target Info'!C187)</f>
        <v xml:space="preserve"> </v>
      </c>
      <c r="C78">
        <f>'3. Portfolio Target Info'!T187</f>
        <v>0</v>
      </c>
      <c r="D78" s="572">
        <f>'3. Portfolio Target Info'!H187</f>
        <v>0</v>
      </c>
      <c r="E78">
        <f>'3. Portfolio Target Info'!O187</f>
        <v>0</v>
      </c>
      <c r="F78">
        <f>'3. Portfolio Target Info'!P187</f>
        <v>0</v>
      </c>
      <c r="G78">
        <f>'3. Portfolio Target Info'!Q187</f>
        <v>0</v>
      </c>
      <c r="H78" t="str">
        <f>IF(G78&gt;=F78,"Yes","No")</f>
        <v>Yes</v>
      </c>
    </row>
    <row r="79" spans="1:9">
      <c r="A79" s="571" t="s">
        <v>948</v>
      </c>
      <c r="B79" t="str">
        <f>IF(ISBLANK('3. Portfolio Target Info'!C263), " ",'3. Portfolio Target Info'!C263)</f>
        <v xml:space="preserve"> </v>
      </c>
      <c r="C79">
        <f>'3. Portfolio Target Info'!T263</f>
        <v>0</v>
      </c>
      <c r="D79" s="572">
        <f>'3. Portfolio Target Info'!H263</f>
        <v>0</v>
      </c>
      <c r="E79">
        <f>'3. Portfolio Target Info'!O263</f>
        <v>0</v>
      </c>
      <c r="F79">
        <f>'3. Portfolio Target Info'!P263</f>
        <v>0</v>
      </c>
      <c r="G79">
        <f>'3. Portfolio Target Info'!Q263</f>
        <v>0</v>
      </c>
      <c r="H79" t="str">
        <f>IF(G79&gt;=F79,"Yes","No")</f>
        <v>Yes</v>
      </c>
    </row>
    <row r="80" spans="1:9">
      <c r="A80" s="571" t="s">
        <v>949</v>
      </c>
      <c r="B80" t="str">
        <f>IF(ISBLANK('3. Portfolio Target Info'!C340), " ",'3. Portfolio Target Info'!C340)</f>
        <v xml:space="preserve"> </v>
      </c>
      <c r="C80">
        <f>'3. Portfolio Target Info'!T340</f>
        <v>0</v>
      </c>
      <c r="D80" s="572">
        <f>'3. Portfolio Target Info'!H340</f>
        <v>0</v>
      </c>
      <c r="E80" s="572">
        <f>'3. Portfolio Target Info'!O340</f>
        <v>0</v>
      </c>
      <c r="F80" s="572">
        <f>'3. Portfolio Target Info'!P340</f>
        <v>0</v>
      </c>
      <c r="G80" s="572">
        <f>'3. Portfolio Target Info'!Q340</f>
        <v>0</v>
      </c>
      <c r="H80" t="str">
        <f>IF(G80&gt;=F80,"Yes","No")</f>
        <v>Yes</v>
      </c>
      <c r="I80" s="572"/>
    </row>
    <row r="82" spans="1:9">
      <c r="A82" s="570" t="s">
        <v>961</v>
      </c>
    </row>
    <row r="83" spans="1:9">
      <c r="A83" s="571"/>
      <c r="B83" s="571" t="s">
        <v>52</v>
      </c>
      <c r="C83" s="571" t="s">
        <v>58</v>
      </c>
      <c r="D83" s="571" t="s">
        <v>116</v>
      </c>
      <c r="E83" s="571" t="s">
        <v>118</v>
      </c>
      <c r="F83" s="571" t="s">
        <v>962</v>
      </c>
      <c r="G83" s="571" t="s">
        <v>963</v>
      </c>
      <c r="H83" s="571" t="s">
        <v>960</v>
      </c>
      <c r="I83" s="571" t="s">
        <v>964</v>
      </c>
    </row>
    <row r="84" spans="1:9">
      <c r="A84" s="571" t="s">
        <v>945</v>
      </c>
      <c r="B84" t="str">
        <f>IF(ISBLANK('3. Portfolio Target Info'!C40), " ",'3. Portfolio Target Info'!C40)</f>
        <v xml:space="preserve"> </v>
      </c>
      <c r="C84" s="571" t="s">
        <v>965</v>
      </c>
      <c r="D84" s="572">
        <f>'3. Portfolio Target Info'!H40</f>
        <v>0</v>
      </c>
      <c r="E84" s="572">
        <f>'3. Portfolio Target Info'!O40</f>
        <v>0</v>
      </c>
      <c r="F84" s="573">
        <f>'3. Portfolio Target Info'!P40</f>
        <v>0</v>
      </c>
      <c r="G84" s="573">
        <f>'3. Portfolio Target Info'!R40</f>
        <v>0</v>
      </c>
      <c r="H84" t="str">
        <f>IF(G84&lt;=F84, "Yes","No")</f>
        <v>Yes</v>
      </c>
      <c r="I84" s="573">
        <f>'3. Portfolio Target Info'!R40</f>
        <v>0</v>
      </c>
    </row>
    <row r="85" spans="1:9">
      <c r="A85" s="571" t="s">
        <v>945</v>
      </c>
      <c r="B85" t="str">
        <f>IF(ISBLANK('3. Portfolio Target Info'!C41), " ",'3. Portfolio Target Info'!C41)</f>
        <v xml:space="preserve"> </v>
      </c>
      <c r="C85" s="571" t="s">
        <v>966</v>
      </c>
      <c r="D85" s="572">
        <f>'3. Portfolio Target Info'!H41</f>
        <v>0</v>
      </c>
      <c r="E85" s="572">
        <f>'3. Portfolio Target Info'!O41</f>
        <v>0</v>
      </c>
      <c r="F85" s="573">
        <f>'3. Portfolio Target Info'!P41</f>
        <v>0</v>
      </c>
      <c r="G85" s="573">
        <f>'3. Portfolio Target Info'!R41</f>
        <v>0</v>
      </c>
      <c r="H85" t="str">
        <f t="shared" ref="H85:H89" si="0">IF(G85&lt;=F85, "Yes","No")</f>
        <v>Yes</v>
      </c>
      <c r="I85" s="573">
        <f>'3. Portfolio Target Info'!R41</f>
        <v>0</v>
      </c>
    </row>
    <row r="86" spans="1:9">
      <c r="A86" s="571" t="s">
        <v>945</v>
      </c>
      <c r="B86" t="str">
        <f>IF(ISBLANK('3. Portfolio Target Info'!C42), " ",'3. Portfolio Target Info'!C42)</f>
        <v xml:space="preserve"> </v>
      </c>
      <c r="C86" s="571" t="s">
        <v>966</v>
      </c>
      <c r="D86" s="572">
        <f>'3. Portfolio Target Info'!H42</f>
        <v>0</v>
      </c>
      <c r="E86" s="572">
        <f>'3. Portfolio Target Info'!O42</f>
        <v>0</v>
      </c>
      <c r="F86" s="573">
        <f>'3. Portfolio Target Info'!P42</f>
        <v>0</v>
      </c>
      <c r="G86" s="573">
        <f>'3. Portfolio Target Info'!R42</f>
        <v>0</v>
      </c>
      <c r="H86" t="str">
        <f t="shared" si="0"/>
        <v>Yes</v>
      </c>
      <c r="I86" s="573">
        <f>'3. Portfolio Target Info'!R42</f>
        <v>0</v>
      </c>
    </row>
    <row r="87" spans="1:9">
      <c r="A87" s="571" t="s">
        <v>945</v>
      </c>
      <c r="B87" t="str">
        <f>IF(ISBLANK('3. Portfolio Target Info'!C43), " ",'3. Portfolio Target Info'!C43)</f>
        <v xml:space="preserve"> </v>
      </c>
      <c r="C87" s="571" t="s">
        <v>967</v>
      </c>
      <c r="D87" s="572">
        <f>'3. Portfolio Target Info'!H43</f>
        <v>0</v>
      </c>
      <c r="E87" s="572">
        <f>'3. Portfolio Target Info'!O43</f>
        <v>0</v>
      </c>
      <c r="F87" s="573">
        <f>'3. Portfolio Target Info'!P43</f>
        <v>0</v>
      </c>
      <c r="G87" s="573">
        <f>'3. Portfolio Target Info'!R43</f>
        <v>0</v>
      </c>
      <c r="H87" t="str">
        <f t="shared" si="0"/>
        <v>Yes</v>
      </c>
      <c r="I87" s="573">
        <f>'3. Portfolio Target Info'!R43</f>
        <v>0</v>
      </c>
    </row>
    <row r="88" spans="1:9">
      <c r="A88" s="571" t="s">
        <v>945</v>
      </c>
      <c r="B88" t="str">
        <f>IF(ISBLANK('3. Portfolio Target Info'!C44), " ",'3. Portfolio Target Info'!C44)</f>
        <v xml:space="preserve"> </v>
      </c>
      <c r="C88" s="571" t="s">
        <v>968</v>
      </c>
      <c r="D88" s="572">
        <f>'3. Portfolio Target Info'!H44</f>
        <v>0</v>
      </c>
      <c r="E88" s="572">
        <f>'3. Portfolio Target Info'!O44</f>
        <v>0</v>
      </c>
      <c r="F88" s="573">
        <f>'3. Portfolio Target Info'!P44</f>
        <v>0</v>
      </c>
      <c r="G88" s="573">
        <f>'3. Portfolio Target Info'!R44</f>
        <v>0</v>
      </c>
      <c r="H88" t="str">
        <f t="shared" si="0"/>
        <v>Yes</v>
      </c>
      <c r="I88" s="573">
        <f>'3. Portfolio Target Info'!R44</f>
        <v>0</v>
      </c>
    </row>
    <row r="89" spans="1:9">
      <c r="A89" s="571" t="s">
        <v>945</v>
      </c>
      <c r="B89" t="str">
        <f>IF(ISBLANK('3. Portfolio Target Info'!C45), " ",'3. Portfolio Target Info'!C45)</f>
        <v xml:space="preserve"> </v>
      </c>
      <c r="C89" s="571" t="s">
        <v>969</v>
      </c>
      <c r="D89" s="572">
        <f>'3. Portfolio Target Info'!H45</f>
        <v>0</v>
      </c>
      <c r="E89" s="572">
        <f>'3. Portfolio Target Info'!O45</f>
        <v>0</v>
      </c>
      <c r="F89" s="573">
        <f>'3. Portfolio Target Info'!P45</f>
        <v>0</v>
      </c>
      <c r="G89" s="573">
        <f>'3. Portfolio Target Info'!R45</f>
        <v>0</v>
      </c>
      <c r="H89" t="str">
        <f t="shared" si="0"/>
        <v>Yes</v>
      </c>
      <c r="I89" s="573">
        <f>'3. Portfolio Target Info'!R45</f>
        <v>0</v>
      </c>
    </row>
    <row r="91" spans="1:9">
      <c r="A91" s="571" t="s">
        <v>946</v>
      </c>
      <c r="B91" t="str">
        <f>IF(ISBLANK('3. Portfolio Target Info'!C116), " ",'3. Portfolio Target Info'!C116)</f>
        <v xml:space="preserve"> </v>
      </c>
      <c r="C91" s="571" t="s">
        <v>965</v>
      </c>
      <c r="D91" s="572">
        <f>'3. Portfolio Target Info'!H116</f>
        <v>0</v>
      </c>
      <c r="E91" s="572">
        <f>'3. Portfolio Target Info'!O116</f>
        <v>0</v>
      </c>
      <c r="F91" s="573">
        <f>'3. Portfolio Target Info'!P116</f>
        <v>0</v>
      </c>
      <c r="G91" s="573">
        <f>'3. Portfolio Target Info'!R116</f>
        <v>0</v>
      </c>
      <c r="H91" t="str">
        <f>IF(G91&lt;=F91, "Yes","No")</f>
        <v>Yes</v>
      </c>
      <c r="I91" s="573">
        <f>'3. Portfolio Target Info'!R116</f>
        <v>0</v>
      </c>
    </row>
    <row r="92" spans="1:9">
      <c r="A92" s="571" t="s">
        <v>946</v>
      </c>
      <c r="B92" t="str">
        <f>IF(ISBLANK('3. Portfolio Target Info'!C117), " ",'3. Portfolio Target Info'!C117)</f>
        <v xml:space="preserve"> </v>
      </c>
      <c r="C92" s="571" t="s">
        <v>966</v>
      </c>
      <c r="D92" s="572">
        <f>'3. Portfolio Target Info'!H117</f>
        <v>0</v>
      </c>
      <c r="E92" s="572">
        <f>'3. Portfolio Target Info'!O117</f>
        <v>0</v>
      </c>
      <c r="F92" s="573">
        <f>'3. Portfolio Target Info'!P117</f>
        <v>0</v>
      </c>
      <c r="G92" s="573">
        <f>'3. Portfolio Target Info'!R117</f>
        <v>0</v>
      </c>
      <c r="H92" t="str">
        <f t="shared" ref="H92:H117" si="1">IF(G92&lt;=F92, "Yes","No")</f>
        <v>Yes</v>
      </c>
      <c r="I92" s="573">
        <f>'3. Portfolio Target Info'!R117</f>
        <v>0</v>
      </c>
    </row>
    <row r="93" spans="1:9">
      <c r="A93" s="571" t="s">
        <v>946</v>
      </c>
      <c r="B93" t="str">
        <f>IF(ISBLANK('3. Portfolio Target Info'!C118), " ",'3. Portfolio Target Info'!C118)</f>
        <v xml:space="preserve"> </v>
      </c>
      <c r="C93" s="571" t="s">
        <v>966</v>
      </c>
      <c r="D93" s="572">
        <f>'3. Portfolio Target Info'!H118</f>
        <v>0</v>
      </c>
      <c r="E93" s="572">
        <f>'3. Portfolio Target Info'!O118</f>
        <v>0</v>
      </c>
      <c r="F93" s="573">
        <f>'3. Portfolio Target Info'!P118</f>
        <v>0</v>
      </c>
      <c r="G93" s="573">
        <f>'3. Portfolio Target Info'!R118</f>
        <v>0</v>
      </c>
      <c r="H93" t="str">
        <f t="shared" si="1"/>
        <v>Yes</v>
      </c>
      <c r="I93" s="573">
        <f>'3. Portfolio Target Info'!R118</f>
        <v>0</v>
      </c>
    </row>
    <row r="94" spans="1:9">
      <c r="A94" s="571" t="s">
        <v>946</v>
      </c>
      <c r="B94" t="str">
        <f>IF(ISBLANK('3. Portfolio Target Info'!C119), " ",'3. Portfolio Target Info'!C119)</f>
        <v xml:space="preserve"> </v>
      </c>
      <c r="C94" s="571" t="s">
        <v>967</v>
      </c>
      <c r="D94" s="572">
        <f>'3. Portfolio Target Info'!H119</f>
        <v>0</v>
      </c>
      <c r="E94" s="572">
        <f>'3. Portfolio Target Info'!O119</f>
        <v>0</v>
      </c>
      <c r="F94" s="573">
        <f>'3. Portfolio Target Info'!P119</f>
        <v>0</v>
      </c>
      <c r="G94" s="573">
        <f>'3. Portfolio Target Info'!R119</f>
        <v>0</v>
      </c>
      <c r="H94" t="str">
        <f t="shared" si="1"/>
        <v>Yes</v>
      </c>
      <c r="I94" s="573">
        <f>'3. Portfolio Target Info'!R119</f>
        <v>0</v>
      </c>
    </row>
    <row r="95" spans="1:9">
      <c r="A95" s="571" t="s">
        <v>946</v>
      </c>
      <c r="B95" t="str">
        <f>IF(ISBLANK('3. Portfolio Target Info'!C120), " ",'3. Portfolio Target Info'!C120)</f>
        <v xml:space="preserve"> </v>
      </c>
      <c r="C95" s="571" t="s">
        <v>968</v>
      </c>
      <c r="D95" s="572">
        <f>'3. Portfolio Target Info'!H120</f>
        <v>0</v>
      </c>
      <c r="E95" s="572">
        <f>'3. Portfolio Target Info'!O120</f>
        <v>0</v>
      </c>
      <c r="F95" s="573">
        <f>'3. Portfolio Target Info'!P120</f>
        <v>0</v>
      </c>
      <c r="G95" s="573">
        <f>'3. Portfolio Target Info'!R120</f>
        <v>0</v>
      </c>
      <c r="H95" t="str">
        <f t="shared" si="1"/>
        <v>Yes</v>
      </c>
      <c r="I95" s="573">
        <f>'3. Portfolio Target Info'!R120</f>
        <v>0</v>
      </c>
    </row>
    <row r="96" spans="1:9">
      <c r="A96" s="571" t="s">
        <v>946</v>
      </c>
      <c r="B96" t="str">
        <f>IF(ISBLANK('3. Portfolio Target Info'!C121), " ",'3. Portfolio Target Info'!C121)</f>
        <v xml:space="preserve"> </v>
      </c>
      <c r="C96" s="571" t="s">
        <v>969</v>
      </c>
      <c r="D96" s="572">
        <f>'3. Portfolio Target Info'!H121</f>
        <v>0</v>
      </c>
      <c r="E96" s="572">
        <f>'3. Portfolio Target Info'!O121</f>
        <v>0</v>
      </c>
      <c r="F96" s="573">
        <f>'3. Portfolio Target Info'!P121</f>
        <v>0</v>
      </c>
      <c r="G96" s="573">
        <f>'3. Portfolio Target Info'!R121</f>
        <v>0</v>
      </c>
      <c r="H96" t="str">
        <f t="shared" si="1"/>
        <v>Yes</v>
      </c>
      <c r="I96" s="573">
        <f>'3. Portfolio Target Info'!R121</f>
        <v>0</v>
      </c>
    </row>
    <row r="98" spans="1:9">
      <c r="A98" s="571" t="s">
        <v>947</v>
      </c>
      <c r="B98" t="str">
        <f>IF(ISBLANK('3. Portfolio Target Info'!C192), " ",'3. Portfolio Target Info'!C192)</f>
        <v xml:space="preserve"> </v>
      </c>
      <c r="C98" s="571" t="s">
        <v>965</v>
      </c>
      <c r="D98" s="572">
        <f>'3. Portfolio Target Info'!H192</f>
        <v>0</v>
      </c>
      <c r="E98" s="572">
        <f>'3. Portfolio Target Info'!O192</f>
        <v>0</v>
      </c>
      <c r="F98" s="572">
        <f>'3. Portfolio Target Info'!P192</f>
        <v>0</v>
      </c>
      <c r="G98" s="572">
        <f>'3. Portfolio Target Info'!R192</f>
        <v>0</v>
      </c>
      <c r="H98" t="str">
        <f t="shared" si="1"/>
        <v>Yes</v>
      </c>
      <c r="I98" s="572">
        <f>'3. Portfolio Target Info'!R192</f>
        <v>0</v>
      </c>
    </row>
    <row r="99" spans="1:9">
      <c r="A99" s="571" t="s">
        <v>947</v>
      </c>
      <c r="B99" t="str">
        <f>IF(ISBLANK('3. Portfolio Target Info'!C193), " ",'3. Portfolio Target Info'!C193)</f>
        <v xml:space="preserve"> </v>
      </c>
      <c r="C99" s="571" t="s">
        <v>966</v>
      </c>
      <c r="D99" s="572">
        <f>'3. Portfolio Target Info'!H193</f>
        <v>0</v>
      </c>
      <c r="E99" s="572">
        <f>'3. Portfolio Target Info'!O193</f>
        <v>0</v>
      </c>
      <c r="F99" s="572">
        <f>'3. Portfolio Target Info'!P193</f>
        <v>0</v>
      </c>
      <c r="G99" s="572">
        <f>'3. Portfolio Target Info'!R193</f>
        <v>0</v>
      </c>
      <c r="H99" t="str">
        <f t="shared" si="1"/>
        <v>Yes</v>
      </c>
      <c r="I99" s="572">
        <f>'3. Portfolio Target Info'!R193</f>
        <v>0</v>
      </c>
    </row>
    <row r="100" spans="1:9">
      <c r="A100" s="571" t="s">
        <v>947</v>
      </c>
      <c r="B100" t="str">
        <f>IF(ISBLANK('3. Portfolio Target Info'!C194), " ",'3. Portfolio Target Info'!C194)</f>
        <v xml:space="preserve"> </v>
      </c>
      <c r="C100" s="571" t="s">
        <v>966</v>
      </c>
      <c r="D100" s="572">
        <f>'3. Portfolio Target Info'!H194</f>
        <v>0</v>
      </c>
      <c r="E100" s="572">
        <f>'3. Portfolio Target Info'!O194</f>
        <v>0</v>
      </c>
      <c r="F100" s="572">
        <f>'3. Portfolio Target Info'!P194</f>
        <v>0</v>
      </c>
      <c r="G100" s="572">
        <f>'3. Portfolio Target Info'!R194</f>
        <v>0</v>
      </c>
      <c r="H100" t="str">
        <f t="shared" si="1"/>
        <v>Yes</v>
      </c>
      <c r="I100" s="572">
        <f>'3. Portfolio Target Info'!R194</f>
        <v>0</v>
      </c>
    </row>
    <row r="101" spans="1:9">
      <c r="A101" s="571" t="s">
        <v>947</v>
      </c>
      <c r="B101" t="str">
        <f>IF(ISBLANK('3. Portfolio Target Info'!C195), " ",'3. Portfolio Target Info'!C195)</f>
        <v xml:space="preserve"> </v>
      </c>
      <c r="C101" s="571" t="s">
        <v>967</v>
      </c>
      <c r="D101" s="572">
        <f>'3. Portfolio Target Info'!H195</f>
        <v>0</v>
      </c>
      <c r="E101" s="572">
        <f>'3. Portfolio Target Info'!O195</f>
        <v>0</v>
      </c>
      <c r="F101" s="572">
        <f>'3. Portfolio Target Info'!P195</f>
        <v>0</v>
      </c>
      <c r="G101" s="572">
        <f>'3. Portfolio Target Info'!R195</f>
        <v>0</v>
      </c>
      <c r="H101" t="str">
        <f t="shared" si="1"/>
        <v>Yes</v>
      </c>
      <c r="I101" s="572">
        <f>'3. Portfolio Target Info'!R195</f>
        <v>0</v>
      </c>
    </row>
    <row r="102" spans="1:9">
      <c r="A102" s="571" t="s">
        <v>947</v>
      </c>
      <c r="B102" t="str">
        <f>IF(ISBLANK('3. Portfolio Target Info'!C196), " ",'3. Portfolio Target Info'!C196)</f>
        <v xml:space="preserve"> </v>
      </c>
      <c r="C102" s="571" t="s">
        <v>968</v>
      </c>
      <c r="D102" s="572">
        <f>'3. Portfolio Target Info'!H196</f>
        <v>0</v>
      </c>
      <c r="E102" s="572">
        <f>'3. Portfolio Target Info'!O196</f>
        <v>0</v>
      </c>
      <c r="F102" s="572">
        <f>'3. Portfolio Target Info'!P196</f>
        <v>0</v>
      </c>
      <c r="G102" s="572">
        <f>'3. Portfolio Target Info'!R196</f>
        <v>0</v>
      </c>
      <c r="H102" t="str">
        <f t="shared" si="1"/>
        <v>Yes</v>
      </c>
      <c r="I102" s="572">
        <f>'3. Portfolio Target Info'!R196</f>
        <v>0</v>
      </c>
    </row>
    <row r="103" spans="1:9">
      <c r="A103" s="571" t="s">
        <v>947</v>
      </c>
      <c r="B103" t="str">
        <f>IF(ISBLANK('3. Portfolio Target Info'!C197), " ",'3. Portfolio Target Info'!C197)</f>
        <v xml:space="preserve"> </v>
      </c>
      <c r="C103" s="571" t="s">
        <v>969</v>
      </c>
      <c r="D103" s="572">
        <f>'3. Portfolio Target Info'!H197</f>
        <v>0</v>
      </c>
      <c r="E103" s="572">
        <f>'3. Portfolio Target Info'!O197</f>
        <v>0</v>
      </c>
      <c r="F103" s="572">
        <f>'3. Portfolio Target Info'!P197</f>
        <v>0</v>
      </c>
      <c r="G103" s="572">
        <f>'3. Portfolio Target Info'!R197</f>
        <v>0</v>
      </c>
      <c r="H103" t="str">
        <f t="shared" si="1"/>
        <v>Yes</v>
      </c>
      <c r="I103" s="572">
        <f>'3. Portfolio Target Info'!R197</f>
        <v>0</v>
      </c>
    </row>
    <row r="105" spans="1:9">
      <c r="A105" s="571" t="s">
        <v>948</v>
      </c>
      <c r="B105" t="str">
        <f>IF(ISBLANK('3. Portfolio Target Info'!C268), " ",'3. Portfolio Target Info'!C268)</f>
        <v xml:space="preserve"> </v>
      </c>
      <c r="C105" s="571" t="s">
        <v>965</v>
      </c>
      <c r="D105" s="572">
        <f>'3. Portfolio Target Info'!H268</f>
        <v>0</v>
      </c>
      <c r="E105" s="572">
        <f>'3. Portfolio Target Info'!O268</f>
        <v>0</v>
      </c>
      <c r="F105" s="572">
        <f>'3. Portfolio Target Info'!P268</f>
        <v>0</v>
      </c>
      <c r="G105" s="572">
        <f>'3. Portfolio Target Info'!R268</f>
        <v>0</v>
      </c>
      <c r="H105" t="str">
        <f t="shared" si="1"/>
        <v>Yes</v>
      </c>
      <c r="I105" s="572">
        <f>'3. Portfolio Target Info'!R268</f>
        <v>0</v>
      </c>
    </row>
    <row r="106" spans="1:9">
      <c r="A106" s="571" t="s">
        <v>948</v>
      </c>
      <c r="B106" t="str">
        <f>IF(ISBLANK('3. Portfolio Target Info'!C269), " ",'3. Portfolio Target Info'!C269)</f>
        <v xml:space="preserve"> </v>
      </c>
      <c r="C106" s="571" t="s">
        <v>966</v>
      </c>
      <c r="D106" s="572">
        <f>'3. Portfolio Target Info'!H269</f>
        <v>0</v>
      </c>
      <c r="E106" s="572">
        <f>'3. Portfolio Target Info'!O269</f>
        <v>0</v>
      </c>
      <c r="F106" s="572">
        <f>'3. Portfolio Target Info'!P269</f>
        <v>0</v>
      </c>
      <c r="G106" s="572">
        <f>'3. Portfolio Target Info'!R269</f>
        <v>0</v>
      </c>
      <c r="H106" t="str">
        <f t="shared" si="1"/>
        <v>Yes</v>
      </c>
      <c r="I106" s="572">
        <f>'3. Portfolio Target Info'!R269</f>
        <v>0</v>
      </c>
    </row>
    <row r="107" spans="1:9">
      <c r="A107" s="571" t="s">
        <v>948</v>
      </c>
      <c r="B107" t="str">
        <f>IF(ISBLANK('3. Portfolio Target Info'!C270), " ",'3. Portfolio Target Info'!C270)</f>
        <v xml:space="preserve"> </v>
      </c>
      <c r="C107" s="571" t="s">
        <v>966</v>
      </c>
      <c r="D107" s="572">
        <f>'3. Portfolio Target Info'!H270</f>
        <v>0</v>
      </c>
      <c r="E107" s="572">
        <f>'3. Portfolio Target Info'!O270</f>
        <v>0</v>
      </c>
      <c r="F107" s="572">
        <f>'3. Portfolio Target Info'!P270</f>
        <v>0</v>
      </c>
      <c r="G107" s="572">
        <f>'3. Portfolio Target Info'!R270</f>
        <v>0</v>
      </c>
      <c r="H107" t="str">
        <f t="shared" si="1"/>
        <v>Yes</v>
      </c>
      <c r="I107" s="572">
        <f>'3. Portfolio Target Info'!R270</f>
        <v>0</v>
      </c>
    </row>
    <row r="108" spans="1:9">
      <c r="A108" s="571" t="s">
        <v>948</v>
      </c>
      <c r="B108" t="str">
        <f>IF(ISBLANK('3. Portfolio Target Info'!C271), " ",'3. Portfolio Target Info'!C271)</f>
        <v xml:space="preserve"> </v>
      </c>
      <c r="C108" s="571" t="s">
        <v>967</v>
      </c>
      <c r="D108" s="572">
        <f>'3. Portfolio Target Info'!H271</f>
        <v>0</v>
      </c>
      <c r="E108" s="572">
        <f>'3. Portfolio Target Info'!O271</f>
        <v>0</v>
      </c>
      <c r="F108" s="572">
        <f>'3. Portfolio Target Info'!P271</f>
        <v>0</v>
      </c>
      <c r="G108" s="572">
        <f>'3. Portfolio Target Info'!R271</f>
        <v>0</v>
      </c>
      <c r="H108" t="str">
        <f t="shared" si="1"/>
        <v>Yes</v>
      </c>
      <c r="I108" s="572">
        <f>'3. Portfolio Target Info'!R271</f>
        <v>0</v>
      </c>
    </row>
    <row r="109" spans="1:9">
      <c r="A109" s="571" t="s">
        <v>948</v>
      </c>
      <c r="B109" t="str">
        <f>IF(ISBLANK('3. Portfolio Target Info'!C272), " ",'3. Portfolio Target Info'!C272)</f>
        <v xml:space="preserve"> </v>
      </c>
      <c r="C109" s="571" t="s">
        <v>968</v>
      </c>
      <c r="D109" s="572">
        <f>'3. Portfolio Target Info'!H272</f>
        <v>0</v>
      </c>
      <c r="E109" s="572">
        <f>'3. Portfolio Target Info'!O272</f>
        <v>0</v>
      </c>
      <c r="F109" s="572">
        <f>'3. Portfolio Target Info'!P272</f>
        <v>0</v>
      </c>
      <c r="G109" s="572">
        <f>'3. Portfolio Target Info'!R272</f>
        <v>0</v>
      </c>
      <c r="H109" t="str">
        <f t="shared" si="1"/>
        <v>Yes</v>
      </c>
      <c r="I109" s="572">
        <f>'3. Portfolio Target Info'!R272</f>
        <v>0</v>
      </c>
    </row>
    <row r="110" spans="1:9">
      <c r="A110" s="571" t="s">
        <v>948</v>
      </c>
      <c r="B110" t="str">
        <f>IF(ISBLANK('3. Portfolio Target Info'!C273), " ",'3. Portfolio Target Info'!C273)</f>
        <v xml:space="preserve"> </v>
      </c>
      <c r="C110" s="571" t="s">
        <v>969</v>
      </c>
      <c r="D110" s="572">
        <f>'3. Portfolio Target Info'!H273</f>
        <v>0</v>
      </c>
      <c r="E110" s="572">
        <f>'3. Portfolio Target Info'!O273</f>
        <v>0</v>
      </c>
      <c r="F110" s="572">
        <f>'3. Portfolio Target Info'!P273</f>
        <v>0</v>
      </c>
      <c r="G110" s="572">
        <f>'3. Portfolio Target Info'!R273</f>
        <v>0</v>
      </c>
      <c r="H110" t="str">
        <f t="shared" si="1"/>
        <v>Yes</v>
      </c>
      <c r="I110" s="572">
        <f>'3. Portfolio Target Info'!R273</f>
        <v>0</v>
      </c>
    </row>
    <row r="112" spans="1:9">
      <c r="A112" s="571" t="s">
        <v>949</v>
      </c>
      <c r="B112" t="str">
        <f>IF(ISBLANK('3. Portfolio Target Info'!C312), " ",'3. Portfolio Target Info'!C312)</f>
        <v xml:space="preserve"> </v>
      </c>
      <c r="C112" s="571" t="s">
        <v>965</v>
      </c>
      <c r="D112">
        <f>'3. Portfolio Target Info'!H312</f>
        <v>0</v>
      </c>
      <c r="E112">
        <f>'3. Portfolio Target Info'!O312</f>
        <v>0</v>
      </c>
      <c r="F112">
        <f>'3. Portfolio Target Info'!P312</f>
        <v>0</v>
      </c>
      <c r="G112">
        <f>'3. Portfolio Target Info'!R312</f>
        <v>0</v>
      </c>
      <c r="H112" t="str">
        <f t="shared" si="1"/>
        <v>Yes</v>
      </c>
      <c r="I112">
        <f>'3. Portfolio Target Info'!R312</f>
        <v>0</v>
      </c>
    </row>
    <row r="113" spans="1:9">
      <c r="A113" s="571" t="s">
        <v>949</v>
      </c>
      <c r="B113" t="str">
        <f>IF(ISBLANK('3. Portfolio Target Info'!C313), " ",'3. Portfolio Target Info'!C313)</f>
        <v xml:space="preserve"> </v>
      </c>
      <c r="C113" s="571" t="s">
        <v>966</v>
      </c>
      <c r="D113">
        <f>'3. Portfolio Target Info'!H313</f>
        <v>0</v>
      </c>
      <c r="E113">
        <f>'3. Portfolio Target Info'!O313</f>
        <v>0</v>
      </c>
      <c r="F113">
        <f>'3. Portfolio Target Info'!P313</f>
        <v>0</v>
      </c>
      <c r="G113">
        <f>'3. Portfolio Target Info'!R313</f>
        <v>0</v>
      </c>
      <c r="H113" t="str">
        <f t="shared" si="1"/>
        <v>Yes</v>
      </c>
      <c r="I113">
        <f>'3. Portfolio Target Info'!R313</f>
        <v>0</v>
      </c>
    </row>
    <row r="114" spans="1:9">
      <c r="A114" s="571" t="s">
        <v>949</v>
      </c>
      <c r="B114" t="str">
        <f>IF(ISBLANK('3. Portfolio Target Info'!C314), " ",'3. Portfolio Target Info'!C314)</f>
        <v xml:space="preserve"> </v>
      </c>
      <c r="C114" s="571" t="s">
        <v>966</v>
      </c>
      <c r="D114">
        <f>'3. Portfolio Target Info'!H314</f>
        <v>0</v>
      </c>
      <c r="E114">
        <f>'3. Portfolio Target Info'!O314</f>
        <v>0</v>
      </c>
      <c r="F114">
        <f>'3. Portfolio Target Info'!P314</f>
        <v>0</v>
      </c>
      <c r="G114">
        <f>'3. Portfolio Target Info'!R314</f>
        <v>0</v>
      </c>
      <c r="H114" t="str">
        <f t="shared" si="1"/>
        <v>Yes</v>
      </c>
      <c r="I114">
        <f>'3. Portfolio Target Info'!R314</f>
        <v>0</v>
      </c>
    </row>
    <row r="115" spans="1:9">
      <c r="A115" s="571" t="s">
        <v>949</v>
      </c>
      <c r="B115" t="str">
        <f>IF(ISBLANK('3. Portfolio Target Info'!C315), " ",'3. Portfolio Target Info'!C315)</f>
        <v xml:space="preserve"> </v>
      </c>
      <c r="C115" s="571" t="s">
        <v>967</v>
      </c>
      <c r="D115">
        <f>'3. Portfolio Target Info'!H315</f>
        <v>0</v>
      </c>
      <c r="E115">
        <f>'3. Portfolio Target Info'!O315</f>
        <v>0</v>
      </c>
      <c r="F115">
        <f>'3. Portfolio Target Info'!P315</f>
        <v>0</v>
      </c>
      <c r="G115">
        <f>'3. Portfolio Target Info'!R315</f>
        <v>0</v>
      </c>
      <c r="H115" t="str">
        <f t="shared" si="1"/>
        <v>Yes</v>
      </c>
      <c r="I115">
        <f>'3. Portfolio Target Info'!R315</f>
        <v>0</v>
      </c>
    </row>
    <row r="116" spans="1:9">
      <c r="A116" s="571" t="s">
        <v>949</v>
      </c>
      <c r="B116" t="str">
        <f>IF(ISBLANK('3. Portfolio Target Info'!C316), " ",'3. Portfolio Target Info'!C316)</f>
        <v xml:space="preserve"> </v>
      </c>
      <c r="C116" s="571" t="s">
        <v>968</v>
      </c>
      <c r="D116">
        <f>'3. Portfolio Target Info'!H316</f>
        <v>0</v>
      </c>
      <c r="E116">
        <f>'3. Portfolio Target Info'!O316</f>
        <v>0</v>
      </c>
      <c r="F116">
        <f>'3. Portfolio Target Info'!P316</f>
        <v>0</v>
      </c>
      <c r="G116">
        <f>'3. Portfolio Target Info'!R316</f>
        <v>0</v>
      </c>
      <c r="H116" t="str">
        <f t="shared" si="1"/>
        <v>Yes</v>
      </c>
      <c r="I116">
        <f>'3. Portfolio Target Info'!R316</f>
        <v>0</v>
      </c>
    </row>
    <row r="117" spans="1:9">
      <c r="A117" s="571" t="s">
        <v>949</v>
      </c>
      <c r="B117" t="str">
        <f>IF(ISBLANK('3. Portfolio Target Info'!C317), " ",'3. Portfolio Target Info'!C317)</f>
        <v xml:space="preserve"> </v>
      </c>
      <c r="C117" s="571" t="s">
        <v>969</v>
      </c>
      <c r="D117">
        <f>'3. Portfolio Target Info'!H317</f>
        <v>0</v>
      </c>
      <c r="E117">
        <f>'3. Portfolio Target Info'!O317</f>
        <v>0</v>
      </c>
      <c r="F117">
        <f>'3. Portfolio Target Info'!P317</f>
        <v>0</v>
      </c>
      <c r="G117">
        <f>'3. Portfolio Target Info'!R317</f>
        <v>0</v>
      </c>
      <c r="H117" t="str">
        <f t="shared" si="1"/>
        <v>Yes</v>
      </c>
      <c r="I117">
        <f>'3. Portfolio Target Info'!R317</f>
        <v>0</v>
      </c>
    </row>
    <row r="118" spans="1:9">
      <c r="A118" s="571"/>
      <c r="C118" s="571"/>
    </row>
    <row r="119" spans="1:9">
      <c r="A119" s="571" t="s">
        <v>945</v>
      </c>
      <c r="B119" s="571" t="str">
        <f>IF(ISBLANK('3. Portfolio Target Info'!C67), " ","real estate")</f>
        <v xml:space="preserve"> </v>
      </c>
      <c r="C119" s="571" t="s">
        <v>991</v>
      </c>
      <c r="D119" s="572">
        <f>'3. Portfolio Target Info'!H67</f>
        <v>0</v>
      </c>
      <c r="E119" s="572">
        <f>'3. Portfolio Target Info'!O67</f>
        <v>0</v>
      </c>
      <c r="F119" s="572">
        <f>'3. Portfolio Target Info'!P67</f>
        <v>0</v>
      </c>
      <c r="G119" s="572">
        <f>'3. Portfolio Target Info'!R67</f>
        <v>0</v>
      </c>
      <c r="H119" t="str">
        <f>IF(G119&lt;=F119, "Yes","No")</f>
        <v>Yes</v>
      </c>
      <c r="I119" s="573">
        <f>'3. Portfolio Target Info'!R67</f>
        <v>0</v>
      </c>
    </row>
    <row r="120" spans="1:9">
      <c r="A120" s="571" t="s">
        <v>946</v>
      </c>
      <c r="B120" s="571" t="str">
        <f>IF(ISBLANK('3. Portfolio Target Info'!C144), " ","real estate")</f>
        <v xml:space="preserve"> </v>
      </c>
      <c r="C120" s="571" t="s">
        <v>991</v>
      </c>
      <c r="D120" s="572">
        <f>'3. Portfolio Target Info'!H144</f>
        <v>0</v>
      </c>
      <c r="E120" s="572">
        <f>'3. Portfolio Target Info'!O144</f>
        <v>0</v>
      </c>
      <c r="F120" s="572">
        <f>'3. Portfolio Target Info'!P144</f>
        <v>0</v>
      </c>
      <c r="G120" s="572">
        <f>'3. Portfolio Target Info'!R144</f>
        <v>0</v>
      </c>
      <c r="H120" t="str">
        <f>IF(G120&lt;=F120, "Yes","No")</f>
        <v>Yes</v>
      </c>
      <c r="I120" s="573">
        <f>'3. Portfolio Target Info'!R144</f>
        <v>0</v>
      </c>
    </row>
    <row r="121" spans="1:9">
      <c r="A121" s="571" t="s">
        <v>994</v>
      </c>
      <c r="B121" s="571" t="str">
        <f>IF(ISBLANK('3. Portfolio Target Info'!C220), " ","real estate")</f>
        <v xml:space="preserve"> </v>
      </c>
      <c r="C121" s="571" t="s">
        <v>991</v>
      </c>
      <c r="D121" s="572">
        <f>'3. Portfolio Target Info'!H220</f>
        <v>0</v>
      </c>
      <c r="E121" s="572">
        <f>'3. Portfolio Target Info'!O220</f>
        <v>0</v>
      </c>
      <c r="F121" s="572">
        <f>'3. Portfolio Target Info'!P220</f>
        <v>0</v>
      </c>
      <c r="G121" s="572">
        <f>'3. Portfolio Target Info'!R220</f>
        <v>0</v>
      </c>
      <c r="H121" t="str">
        <f>IF(G121&lt;=F121, "Yes","No")</f>
        <v>Yes</v>
      </c>
      <c r="I121" s="573">
        <f>'3. Portfolio Target Info'!R220</f>
        <v>0</v>
      </c>
    </row>
    <row r="122" spans="1:9">
      <c r="A122" s="571" t="s">
        <v>948</v>
      </c>
      <c r="B122" s="571" t="str">
        <f>IF(ISBLANK('3. Portfolio Target Info'!C295), " ","real estate")</f>
        <v xml:space="preserve"> </v>
      </c>
      <c r="C122" s="571" t="s">
        <v>991</v>
      </c>
      <c r="D122" s="572">
        <f>'3. Portfolio Target Info'!H295</f>
        <v>0</v>
      </c>
      <c r="E122" s="572">
        <f>'3. Portfolio Target Info'!O295</f>
        <v>0</v>
      </c>
      <c r="F122" s="572">
        <f>'3. Portfolio Target Info'!P295</f>
        <v>0</v>
      </c>
      <c r="G122" s="572">
        <f>'3. Portfolio Target Info'!R295</f>
        <v>0</v>
      </c>
      <c r="H122" t="str">
        <f>IF(G122&lt;=F122, "Yes","No")</f>
        <v>Yes</v>
      </c>
      <c r="I122">
        <f>'3. Portfolio Target Info'!R295</f>
        <v>0</v>
      </c>
    </row>
    <row r="123" spans="1:9">
      <c r="A123" s="571" t="s">
        <v>949</v>
      </c>
      <c r="B123" s="571" t="str">
        <f>IF(ISBLANK('3. Portfolio Target Info'!C372), " ","real estate")</f>
        <v xml:space="preserve"> </v>
      </c>
      <c r="C123" s="571" t="s">
        <v>991</v>
      </c>
      <c r="D123" s="572">
        <f>'3. Portfolio Target Info'!H372</f>
        <v>0</v>
      </c>
      <c r="E123" s="572">
        <f>'3. Portfolio Target Info'!O372</f>
        <v>0</v>
      </c>
      <c r="F123" s="572">
        <f>'3. Portfolio Target Info'!P372</f>
        <v>0</v>
      </c>
      <c r="G123" s="572">
        <f>'3. Portfolio Target Info'!R372</f>
        <v>0</v>
      </c>
      <c r="H123" t="str">
        <f>IF(G123&lt;=F123, "Yes","No")</f>
        <v>Yes</v>
      </c>
      <c r="I123" s="573">
        <f>'3. Portfolio Target Info'!R372</f>
        <v>0</v>
      </c>
    </row>
    <row r="125" spans="1:9">
      <c r="A125" s="570" t="s">
        <v>970</v>
      </c>
    </row>
    <row r="126" spans="1:9">
      <c r="B126" s="571" t="s">
        <v>52</v>
      </c>
      <c r="C126" s="571" t="s">
        <v>81</v>
      </c>
      <c r="D126" s="571" t="s">
        <v>586</v>
      </c>
      <c r="E126" s="571" t="s">
        <v>959</v>
      </c>
      <c r="F126" s="571" t="s">
        <v>962</v>
      </c>
      <c r="G126" s="571" t="s">
        <v>960</v>
      </c>
    </row>
    <row r="127" spans="1:9">
      <c r="A127" s="571" t="s">
        <v>971</v>
      </c>
      <c r="B127" t="str">
        <f>IF(ISBLANK('3. Portfolio Target Info'!C72), " ",'3. Portfolio Target Info'!C72)</f>
        <v xml:space="preserve"> </v>
      </c>
      <c r="C127" s="572">
        <f>'3. Portfolio Target Info'!H72</f>
        <v>0</v>
      </c>
      <c r="D127" s="572">
        <f>'3. Portfolio Target Info'!N72</f>
        <v>0</v>
      </c>
      <c r="E127" s="573">
        <f>'3. Portfolio Target Info'!P72</f>
        <v>0</v>
      </c>
      <c r="F127" s="573">
        <f>'3. Portfolio Target Info'!O72</f>
        <v>0</v>
      </c>
      <c r="G127" t="str">
        <f>IF(E127&gt;=F127,"Yes","No")</f>
        <v>Yes</v>
      </c>
    </row>
    <row r="128" spans="1:9">
      <c r="A128" s="571" t="s">
        <v>971</v>
      </c>
      <c r="B128" t="str">
        <f>IF(ISBLANK('3. Portfolio Target Info'!C76), " ",'3. Portfolio Target Info'!C76)</f>
        <v xml:space="preserve"> </v>
      </c>
      <c r="C128" s="572">
        <f>'3. Portfolio Target Info'!H76</f>
        <v>0</v>
      </c>
      <c r="D128" s="572">
        <f>'3. Portfolio Target Info'!N76</f>
        <v>0</v>
      </c>
      <c r="E128" s="573">
        <f>'3. Portfolio Target Info'!P76</f>
        <v>0</v>
      </c>
      <c r="F128" s="573">
        <f>'3. Portfolio Target Info'!O76</f>
        <v>0</v>
      </c>
      <c r="G128" t="str">
        <f>IF(E128&gt;=F128,"Yes","No")</f>
        <v>Yes</v>
      </c>
    </row>
    <row r="129" spans="1:7">
      <c r="C129" s="572"/>
      <c r="D129" s="572"/>
      <c r="E129" s="573"/>
      <c r="F129" s="573"/>
    </row>
    <row r="130" spans="1:7">
      <c r="A130" s="571" t="s">
        <v>946</v>
      </c>
      <c r="B130" t="str">
        <f>IF(ISBLANK('3. Portfolio Target Info'!C149), " ",'3. Portfolio Target Info'!C149)</f>
        <v xml:space="preserve"> </v>
      </c>
      <c r="C130" s="572">
        <f>'3. Portfolio Target Info'!H149</f>
        <v>0</v>
      </c>
      <c r="D130" s="572">
        <f>'3. Portfolio Target Info'!N149</f>
        <v>0</v>
      </c>
      <c r="E130" s="573">
        <f>'3. Portfolio Target Info'!P149</f>
        <v>0</v>
      </c>
      <c r="F130" s="573">
        <f>'3. Portfolio Target Info'!O149</f>
        <v>0</v>
      </c>
      <c r="G130" t="str">
        <f t="shared" ref="G130:G140" si="2">IF(E130&gt;=F130,"Yes","No")</f>
        <v>Yes</v>
      </c>
    </row>
    <row r="131" spans="1:7">
      <c r="A131" s="571" t="s">
        <v>946</v>
      </c>
      <c r="B131" t="str">
        <f>IF(ISBLANK('3. Portfolio Target Info'!C153), " ",'3. Portfolio Target Info'!C153)</f>
        <v xml:space="preserve"> </v>
      </c>
      <c r="C131" s="572">
        <f>'3. Portfolio Target Info'!H153</f>
        <v>0</v>
      </c>
      <c r="D131" s="572">
        <f>'3. Portfolio Target Info'!N153</f>
        <v>0</v>
      </c>
      <c r="E131" s="573">
        <f>'3. Portfolio Target Info'!P153</f>
        <v>0</v>
      </c>
      <c r="F131" s="573">
        <f>'3. Portfolio Target Info'!O153</f>
        <v>0</v>
      </c>
      <c r="G131" t="str">
        <f t="shared" si="2"/>
        <v>Yes</v>
      </c>
    </row>
    <row r="132" spans="1:7">
      <c r="C132" s="572"/>
      <c r="D132" s="572"/>
      <c r="E132" s="573"/>
      <c r="F132" s="573"/>
    </row>
    <row r="133" spans="1:7">
      <c r="A133" s="571" t="s">
        <v>947</v>
      </c>
      <c r="B133" t="str">
        <f>IF(ISBLANK('3. Portfolio Target Info'!C225), " ",'3. Portfolio Target Info'!C225)</f>
        <v xml:space="preserve"> </v>
      </c>
      <c r="C133" s="572">
        <f>'3. Portfolio Target Info'!H225</f>
        <v>0</v>
      </c>
      <c r="D133" s="572">
        <f>'3. Portfolio Target Info'!N225</f>
        <v>0</v>
      </c>
      <c r="E133" s="573">
        <f>'3. Portfolio Target Info'!P225</f>
        <v>0</v>
      </c>
      <c r="F133" s="573">
        <f>'3. Portfolio Target Info'!O225</f>
        <v>0</v>
      </c>
      <c r="G133" t="str">
        <f t="shared" si="2"/>
        <v>Yes</v>
      </c>
    </row>
    <row r="134" spans="1:7">
      <c r="A134" s="571" t="s">
        <v>947</v>
      </c>
      <c r="B134" t="str">
        <f>IF(ISBLANK('3. Portfolio Target Info'!C229), " ",'3. Portfolio Target Info'!C229)</f>
        <v xml:space="preserve"> </v>
      </c>
      <c r="C134" s="572">
        <f>'3. Portfolio Target Info'!H229</f>
        <v>0</v>
      </c>
      <c r="D134" s="572">
        <f>'3. Portfolio Target Info'!N229</f>
        <v>0</v>
      </c>
      <c r="E134" s="573">
        <f>'3. Portfolio Target Info'!P229</f>
        <v>0</v>
      </c>
      <c r="F134" s="573">
        <f>'3. Portfolio Target Info'!O229</f>
        <v>0</v>
      </c>
      <c r="G134" t="str">
        <f t="shared" si="2"/>
        <v>Yes</v>
      </c>
    </row>
    <row r="135" spans="1:7">
      <c r="C135" s="572"/>
      <c r="D135" s="572"/>
      <c r="E135" s="573"/>
      <c r="F135" s="573"/>
    </row>
    <row r="136" spans="1:7">
      <c r="A136" s="571" t="s">
        <v>948</v>
      </c>
      <c r="B136" t="str">
        <f>IF(ISBLANK('3. Portfolio Target Info'!C301), " ",'3. Portfolio Target Info'!C301)</f>
        <v xml:space="preserve"> </v>
      </c>
      <c r="C136" s="572">
        <f>'3. Portfolio Target Info'!H301</f>
        <v>0</v>
      </c>
      <c r="D136" s="572">
        <f>'3. Portfolio Target Info'!N301</f>
        <v>0</v>
      </c>
      <c r="E136" s="573">
        <f>'3. Portfolio Target Info'!P301</f>
        <v>0</v>
      </c>
      <c r="F136" s="573">
        <f>'3. Portfolio Target Info'!O301</f>
        <v>0</v>
      </c>
      <c r="G136" t="str">
        <f t="shared" si="2"/>
        <v>Yes</v>
      </c>
    </row>
    <row r="137" spans="1:7">
      <c r="A137" s="571" t="s">
        <v>948</v>
      </c>
      <c r="B137" t="str">
        <f>IF(ISBLANK('3. Portfolio Target Info'!C305), " ",'3. Portfolio Target Info'!C305)</f>
        <v xml:space="preserve"> </v>
      </c>
      <c r="C137" s="572">
        <f>'3. Portfolio Target Info'!H305</f>
        <v>0</v>
      </c>
      <c r="D137" s="572">
        <f>'3. Portfolio Target Info'!N305</f>
        <v>0</v>
      </c>
      <c r="E137" s="573">
        <f>'3. Portfolio Target Info'!P305</f>
        <v>0</v>
      </c>
      <c r="F137" s="573">
        <f>'3. Portfolio Target Info'!O410</f>
        <v>0</v>
      </c>
      <c r="G137" t="str">
        <f t="shared" si="2"/>
        <v>Yes</v>
      </c>
    </row>
    <row r="138" spans="1:7">
      <c r="A138" s="571"/>
      <c r="C138" s="572"/>
      <c r="D138" s="572"/>
      <c r="E138" s="573"/>
      <c r="F138" s="573"/>
    </row>
    <row r="139" spans="1:7">
      <c r="A139" s="571" t="s">
        <v>949</v>
      </c>
      <c r="B139" t="str">
        <f>IF(ISBLANK('3. Portfolio Target Info'!C378), " ",'3. Portfolio Target Info'!C378)</f>
        <v xml:space="preserve"> </v>
      </c>
      <c r="C139" s="572">
        <f>'3. Portfolio Target Info'!H378</f>
        <v>0</v>
      </c>
      <c r="D139" s="572">
        <f>'3. Portfolio Target Info'!N378</f>
        <v>0</v>
      </c>
      <c r="E139" s="573">
        <f>'3. Portfolio Target Info'!P378</f>
        <v>0</v>
      </c>
      <c r="F139" s="573">
        <f>'3. Portfolio Target Info'!O378</f>
        <v>0</v>
      </c>
      <c r="G139" t="str">
        <f t="shared" si="2"/>
        <v>Yes</v>
      </c>
    </row>
    <row r="140" spans="1:7">
      <c r="A140" s="571" t="s">
        <v>949</v>
      </c>
      <c r="B140" t="str">
        <f>IF(ISBLANK('3. Portfolio Target Info'!C382), " ",'3. Portfolio Target Info'!C382)</f>
        <v xml:space="preserve"> </v>
      </c>
      <c r="C140" s="572">
        <f>'3. Portfolio Target Info'!H382</f>
        <v>0</v>
      </c>
      <c r="D140" s="572">
        <f>'3. Portfolio Target Info'!N382</f>
        <v>0</v>
      </c>
      <c r="E140" s="573">
        <f>'3. Portfolio Target Info'!P382</f>
        <v>0</v>
      </c>
      <c r="F140" s="573">
        <f>'3. Portfolio Target Info'!O382</f>
        <v>0</v>
      </c>
      <c r="G140" t="str">
        <f t="shared" si="2"/>
        <v>Yes</v>
      </c>
    </row>
  </sheetData>
  <sheetProtection algorithmName="SHA-512" hashValue="EtNxYfiBEQvsO77elnMSRsO/AWfY+/lBxls3tOVwEOONYqIwgaKKIbDS0i0TyK1CLntgyiMQzsW5/X8k0gkgmQ==" saltValue="4LOqWnPFuPVd5d6BHyL5mg==" spinCount="100000" sheet="1" scenarios="1"/>
  <phoneticPr fontId="10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Cover Page</vt:lpstr>
      <vt:lpstr>Version history</vt:lpstr>
      <vt:lpstr>0. Instructions &amp; sign</vt:lpstr>
      <vt:lpstr>0. FI Information</vt:lpstr>
      <vt:lpstr>1. FINZ Commitment &amp; Policies</vt:lpstr>
      <vt:lpstr>2. Portfolio Assessment</vt:lpstr>
      <vt:lpstr>4. Non-Portfolio Targets</vt:lpstr>
      <vt:lpstr>3. Portfolio Target Info</vt:lpstr>
      <vt:lpstr>PF_Calculator</vt:lpstr>
      <vt:lpstr>5. Target Language</vt:lpstr>
      <vt:lpstr>6. Reporting</vt:lpstr>
      <vt:lpstr>'4. Non-Portfolio Targets'!ghg_y1</vt:lpstr>
      <vt:lpstr>'6. Reporting'!ghg_y1</vt:lpstr>
      <vt:lpstr>'4. Non-Portfolio Targets'!ghg_y2</vt:lpstr>
      <vt:lpstr>'6. Reporting'!ghg_y2</vt:lpstr>
      <vt:lpstr>'4. Non-Portfolio Targets'!ghg_y3</vt:lpstr>
      <vt:lpstr>'6. Reporting'!ghg_y3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Phoebe Holmes</dc:creator>
  <cp:lastModifiedBy>Haseena Solwa</cp:lastModifiedBy>
  <dcterms:created xsi:type="dcterms:W3CDTF">2023-08-09T09:22:23Z</dcterms:created>
  <dcterms:modified xsi:type="dcterms:W3CDTF">2026-06-22T13:34:20Z</dcterms:modified>
</cp:coreProperties>
</file>