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FINANCIJSKI PLANOVI\FINANCIJSKI PLAN 2026-2028\Nova mapa\"/>
    </mc:Choice>
  </mc:AlternateContent>
  <xr:revisionPtr revIDLastSave="0" documentId="13_ncr:1_{292B04C2-0FCA-49AD-ACB0-062834C78B2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_FilterDatabase" localSheetId="1" hidden="1">' Račun prihoda i rashoda'!$A$33:$A$87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E24" i="5"/>
  <c r="F24" i="5"/>
  <c r="D24" i="5"/>
  <c r="E7" i="5"/>
  <c r="F46" i="3" l="1"/>
  <c r="G46" i="3"/>
  <c r="E46" i="3"/>
  <c r="G36" i="3"/>
  <c r="F36" i="3"/>
  <c r="E36" i="3"/>
  <c r="E8" i="7"/>
  <c r="G18" i="7" l="1"/>
  <c r="G15" i="7"/>
  <c r="F15" i="7"/>
  <c r="O63" i="7"/>
  <c r="N63" i="7"/>
  <c r="P63" i="7"/>
  <c r="P62" i="7"/>
  <c r="O62" i="7"/>
  <c r="N62" i="7"/>
  <c r="F15" i="5"/>
  <c r="D7" i="5"/>
  <c r="F7" i="5"/>
  <c r="F15" i="1"/>
  <c r="E39" i="3"/>
  <c r="N61" i="7" l="1"/>
  <c r="N64" i="7" s="1"/>
  <c r="P61" i="7"/>
  <c r="P64" i="7" s="1"/>
  <c r="O61" i="7"/>
  <c r="O64" i="7" s="1"/>
  <c r="C64" i="7"/>
  <c r="F13" i="7"/>
  <c r="G13" i="7"/>
  <c r="G17" i="7"/>
  <c r="F19" i="7"/>
  <c r="G19" i="7"/>
  <c r="F23" i="7"/>
  <c r="G23" i="7"/>
  <c r="F27" i="7"/>
  <c r="G27" i="7"/>
  <c r="F34" i="7"/>
  <c r="G34" i="7"/>
  <c r="F43" i="7"/>
  <c r="G43" i="7"/>
  <c r="F49" i="7"/>
  <c r="F48" i="7" s="1"/>
  <c r="G49" i="7"/>
  <c r="G48" i="7" s="1"/>
  <c r="F52" i="7"/>
  <c r="F51" i="7" s="1"/>
  <c r="G52" i="7"/>
  <c r="G51" i="7" s="1"/>
  <c r="F58" i="7"/>
  <c r="F57" i="7" s="1"/>
  <c r="G58" i="7"/>
  <c r="G57" i="7" s="1"/>
  <c r="F61" i="7"/>
  <c r="G61" i="7"/>
  <c r="F64" i="7"/>
  <c r="G64" i="7"/>
  <c r="F69" i="7"/>
  <c r="G69" i="7"/>
  <c r="F75" i="7"/>
  <c r="G75" i="7"/>
  <c r="F81" i="7"/>
  <c r="F80" i="7" s="1"/>
  <c r="G81" i="7"/>
  <c r="G80" i="7" s="1"/>
  <c r="F84" i="7"/>
  <c r="F83" i="7" s="1"/>
  <c r="G84" i="7"/>
  <c r="G83" i="7" s="1"/>
  <c r="F90" i="7"/>
  <c r="F89" i="7" s="1"/>
  <c r="F88" i="7" s="1"/>
  <c r="G90" i="7"/>
  <c r="G89" i="7" s="1"/>
  <c r="G88" i="7" s="1"/>
  <c r="F95" i="7"/>
  <c r="G95" i="7"/>
  <c r="F98" i="7"/>
  <c r="G98" i="7"/>
  <c r="F101" i="7"/>
  <c r="G101" i="7"/>
  <c r="F103" i="7"/>
  <c r="G103" i="7"/>
  <c r="F105" i="7"/>
  <c r="G105" i="7"/>
  <c r="F108" i="7"/>
  <c r="G108" i="7"/>
  <c r="F113" i="7"/>
  <c r="F112" i="7" s="1"/>
  <c r="G113" i="7"/>
  <c r="G112" i="7" s="1"/>
  <c r="F118" i="7"/>
  <c r="G118" i="7"/>
  <c r="F122" i="7"/>
  <c r="G122" i="7"/>
  <c r="F127" i="7"/>
  <c r="G127" i="7"/>
  <c r="F130" i="7"/>
  <c r="F129" i="7" s="1"/>
  <c r="G130" i="7"/>
  <c r="G129" i="7" s="1"/>
  <c r="F133" i="7"/>
  <c r="F132" i="7" s="1"/>
  <c r="G133" i="7"/>
  <c r="G132" i="7" s="1"/>
  <c r="F138" i="7"/>
  <c r="F137" i="7" s="1"/>
  <c r="G138" i="7"/>
  <c r="G137" i="7" s="1"/>
  <c r="F143" i="7"/>
  <c r="F142" i="7" s="1"/>
  <c r="G143" i="7"/>
  <c r="G142" i="7" s="1"/>
  <c r="F7" i="10"/>
  <c r="F9" i="10"/>
  <c r="F11" i="10"/>
  <c r="F13" i="10"/>
  <c r="F16" i="10"/>
  <c r="F20" i="10"/>
  <c r="F22" i="10"/>
  <c r="F24" i="10"/>
  <c r="F26" i="10"/>
  <c r="F29" i="10"/>
  <c r="F9" i="5"/>
  <c r="F11" i="5"/>
  <c r="F18" i="5"/>
  <c r="F20" i="5"/>
  <c r="F22" i="5"/>
  <c r="G35" i="3"/>
  <c r="G39" i="3"/>
  <c r="G41" i="3"/>
  <c r="G44" i="3"/>
  <c r="G48" i="3"/>
  <c r="G55" i="3"/>
  <c r="G65" i="3"/>
  <c r="G71" i="3"/>
  <c r="G70" i="3" s="1"/>
  <c r="G75" i="3"/>
  <c r="G74" i="3" s="1"/>
  <c r="G80" i="3"/>
  <c r="G79" i="3" s="1"/>
  <c r="G83" i="3"/>
  <c r="G82" i="3" s="1"/>
  <c r="G12" i="3"/>
  <c r="G11" i="3" s="1"/>
  <c r="G14" i="3"/>
  <c r="G17" i="3"/>
  <c r="G16" i="3" s="1"/>
  <c r="G20" i="3"/>
  <c r="G22" i="3"/>
  <c r="G26" i="3"/>
  <c r="G25" i="3" s="1"/>
  <c r="H12" i="1"/>
  <c r="H15" i="1"/>
  <c r="H23" i="1"/>
  <c r="F94" i="7" l="1"/>
  <c r="G60" i="7"/>
  <c r="G56" i="7" s="1"/>
  <c r="G55" i="7" s="1"/>
  <c r="G34" i="3"/>
  <c r="F6" i="10"/>
  <c r="F19" i="10"/>
  <c r="G117" i="7"/>
  <c r="G116" i="7" s="1"/>
  <c r="F117" i="7"/>
  <c r="F116" i="7" s="1"/>
  <c r="F60" i="7"/>
  <c r="F56" i="7" s="1"/>
  <c r="F55" i="7" s="1"/>
  <c r="F22" i="7"/>
  <c r="G12" i="7"/>
  <c r="G136" i="7"/>
  <c r="G100" i="7"/>
  <c r="F100" i="7"/>
  <c r="G94" i="7"/>
  <c r="G22" i="7"/>
  <c r="F12" i="7"/>
  <c r="G110" i="7"/>
  <c r="G107" i="7" s="1"/>
  <c r="G111" i="7"/>
  <c r="G87" i="7"/>
  <c r="F136" i="7"/>
  <c r="F87" i="7"/>
  <c r="F110" i="7"/>
  <c r="F107" i="7" s="1"/>
  <c r="F111" i="7"/>
  <c r="F17" i="5"/>
  <c r="F6" i="5"/>
  <c r="G43" i="3"/>
  <c r="G78" i="3"/>
  <c r="G19" i="3"/>
  <c r="G10" i="3" s="1"/>
  <c r="H16" i="1"/>
  <c r="H26" i="1" s="1"/>
  <c r="H27" i="1" s="1"/>
  <c r="D83" i="3"/>
  <c r="E83" i="3"/>
  <c r="F83" i="3"/>
  <c r="C83" i="3"/>
  <c r="G33" i="3" l="1"/>
  <c r="G87" i="3" s="1"/>
  <c r="G115" i="7"/>
  <c r="F115" i="7"/>
  <c r="F11" i="7"/>
  <c r="F10" i="7" s="1"/>
  <c r="G11" i="7"/>
  <c r="G10" i="7" s="1"/>
  <c r="F93" i="7"/>
  <c r="F92" i="7" s="1"/>
  <c r="G93" i="7"/>
  <c r="G92" i="7" s="1"/>
  <c r="C82" i="3"/>
  <c r="C80" i="3"/>
  <c r="C79" i="3" s="1"/>
  <c r="C75" i="3"/>
  <c r="C74" i="3" s="1"/>
  <c r="D71" i="3"/>
  <c r="D70" i="3" s="1"/>
  <c r="E71" i="3"/>
  <c r="E70" i="3" s="1"/>
  <c r="F71" i="3"/>
  <c r="F70" i="3" s="1"/>
  <c r="C71" i="3"/>
  <c r="C70" i="3" s="1"/>
  <c r="D65" i="3"/>
  <c r="E65" i="3"/>
  <c r="F65" i="3"/>
  <c r="C65" i="3"/>
  <c r="D55" i="3"/>
  <c r="E55" i="3"/>
  <c r="F55" i="3"/>
  <c r="C55" i="3"/>
  <c r="F48" i="3"/>
  <c r="D48" i="3"/>
  <c r="E48" i="3"/>
  <c r="C48" i="3"/>
  <c r="D44" i="3"/>
  <c r="E44" i="3"/>
  <c r="F44" i="3"/>
  <c r="C44" i="3"/>
  <c r="C41" i="3"/>
  <c r="C39" i="3"/>
  <c r="D35" i="3"/>
  <c r="E35" i="3"/>
  <c r="F35" i="3"/>
  <c r="C35" i="3"/>
  <c r="D26" i="3"/>
  <c r="D25" i="3" s="1"/>
  <c r="E26" i="3"/>
  <c r="E25" i="3" s="1"/>
  <c r="F26" i="3"/>
  <c r="F25" i="3" s="1"/>
  <c r="D22" i="3"/>
  <c r="E22" i="3"/>
  <c r="F22" i="3"/>
  <c r="D20" i="3"/>
  <c r="E20" i="3"/>
  <c r="F20" i="3"/>
  <c r="D17" i="3"/>
  <c r="D16" i="3" s="1"/>
  <c r="E17" i="3"/>
  <c r="E16" i="3" s="1"/>
  <c r="F17" i="3"/>
  <c r="F16" i="3" s="1"/>
  <c r="D14" i="3"/>
  <c r="E14" i="3"/>
  <c r="F14" i="3"/>
  <c r="D12" i="3"/>
  <c r="E12" i="3"/>
  <c r="F12" i="3"/>
  <c r="C26" i="3"/>
  <c r="C25" i="3" s="1"/>
  <c r="C22" i="3"/>
  <c r="C17" i="3"/>
  <c r="C16" i="3" s="1"/>
  <c r="C14" i="3"/>
  <c r="C12" i="3"/>
  <c r="C11" i="3" s="1"/>
  <c r="G9" i="7" l="1"/>
  <c r="G86" i="7"/>
  <c r="F86" i="7"/>
  <c r="F9" i="7"/>
  <c r="C78" i="3"/>
  <c r="F43" i="3"/>
  <c r="D43" i="3"/>
  <c r="E43" i="3"/>
  <c r="C43" i="3"/>
  <c r="C34" i="3"/>
  <c r="C33" i="3" s="1"/>
  <c r="D19" i="3"/>
  <c r="F19" i="3"/>
  <c r="E11" i="3"/>
  <c r="F11" i="3"/>
  <c r="E19" i="3"/>
  <c r="D11" i="3"/>
  <c r="D16" i="10"/>
  <c r="G8" i="7" l="1"/>
  <c r="C87" i="3"/>
  <c r="F8" i="7"/>
  <c r="E10" i="3"/>
  <c r="D10" i="3"/>
  <c r="F10" i="3"/>
  <c r="F12" i="1" l="1"/>
  <c r="F16" i="1" s="1"/>
  <c r="F26" i="1" s="1"/>
  <c r="F27" i="1" s="1"/>
  <c r="D9" i="5"/>
  <c r="D11" i="5"/>
  <c r="D15" i="5"/>
  <c r="D18" i="5"/>
  <c r="D20" i="5"/>
  <c r="D22" i="5"/>
  <c r="E41" i="3"/>
  <c r="E75" i="3"/>
  <c r="E74" i="3" s="1"/>
  <c r="E80" i="3"/>
  <c r="E79" i="3" s="1"/>
  <c r="E82" i="3"/>
  <c r="D13" i="7"/>
  <c r="D17" i="7"/>
  <c r="D19" i="7"/>
  <c r="D23" i="7"/>
  <c r="D27" i="7"/>
  <c r="D34" i="7"/>
  <c r="D43" i="7"/>
  <c r="D49" i="7"/>
  <c r="D48" i="7" s="1"/>
  <c r="D52" i="7"/>
  <c r="D51" i="7" s="1"/>
  <c r="D58" i="7"/>
  <c r="D57" i="7" s="1"/>
  <c r="D61" i="7"/>
  <c r="D64" i="7"/>
  <c r="D69" i="7"/>
  <c r="D75" i="7"/>
  <c r="D81" i="7"/>
  <c r="D80" i="7" s="1"/>
  <c r="D84" i="7"/>
  <c r="D83" i="7" s="1"/>
  <c r="D90" i="7"/>
  <c r="D89" i="7" s="1"/>
  <c r="D88" i="7" s="1"/>
  <c r="D95" i="7"/>
  <c r="D98" i="7"/>
  <c r="D101" i="7"/>
  <c r="D103" i="7"/>
  <c r="D105" i="7"/>
  <c r="D108" i="7"/>
  <c r="D113" i="7"/>
  <c r="D112" i="7" s="1"/>
  <c r="D111" i="7" s="1"/>
  <c r="D110" i="7" s="1"/>
  <c r="D118" i="7"/>
  <c r="D122" i="7"/>
  <c r="D127" i="7"/>
  <c r="D130" i="7"/>
  <c r="D129" i="7" s="1"/>
  <c r="D133" i="7"/>
  <c r="D132" i="7" s="1"/>
  <c r="D138" i="7"/>
  <c r="D137" i="7" s="1"/>
  <c r="D143" i="7"/>
  <c r="D142" i="7" s="1"/>
  <c r="D94" i="7" l="1"/>
  <c r="D100" i="7"/>
  <c r="E78" i="3"/>
  <c r="E34" i="3"/>
  <c r="E33" i="3" s="1"/>
  <c r="D107" i="7"/>
  <c r="D22" i="7"/>
  <c r="D136" i="7"/>
  <c r="D6" i="5"/>
  <c r="D17" i="5"/>
  <c r="D117" i="7"/>
  <c r="D60" i="7"/>
  <c r="D56" i="7" s="1"/>
  <c r="D55" i="7" s="1"/>
  <c r="D12" i="7"/>
  <c r="D11" i="7" s="1"/>
  <c r="D10" i="7" s="1"/>
  <c r="D87" i="7"/>
  <c r="C113" i="7"/>
  <c r="C112" i="7" s="1"/>
  <c r="C111" i="7" s="1"/>
  <c r="C110" i="7" s="1"/>
  <c r="C105" i="7"/>
  <c r="E103" i="7"/>
  <c r="C103" i="7"/>
  <c r="E143" i="7"/>
  <c r="E142" i="7" s="1"/>
  <c r="C143" i="7"/>
  <c r="C142" i="7" s="1"/>
  <c r="E138" i="7"/>
  <c r="E137" i="7" s="1"/>
  <c r="C138" i="7"/>
  <c r="C137" i="7" s="1"/>
  <c r="E133" i="7"/>
  <c r="E132" i="7" s="1"/>
  <c r="C133" i="7"/>
  <c r="C132" i="7" s="1"/>
  <c r="E130" i="7"/>
  <c r="E129" i="7" s="1"/>
  <c r="C130" i="7"/>
  <c r="C129" i="7" s="1"/>
  <c r="E127" i="7"/>
  <c r="C127" i="7"/>
  <c r="E122" i="7"/>
  <c r="C122" i="7"/>
  <c r="E118" i="7"/>
  <c r="C118" i="7"/>
  <c r="E113" i="7"/>
  <c r="E112" i="7" s="1"/>
  <c r="E108" i="7"/>
  <c r="C108" i="7"/>
  <c r="E105" i="7"/>
  <c r="E101" i="7"/>
  <c r="C101" i="7"/>
  <c r="E98" i="7"/>
  <c r="C98" i="7"/>
  <c r="E95" i="7"/>
  <c r="C95" i="7"/>
  <c r="E90" i="7"/>
  <c r="E89" i="7" s="1"/>
  <c r="C90" i="7"/>
  <c r="C89" i="7" s="1"/>
  <c r="C88" i="7" s="1"/>
  <c r="C87" i="7" s="1"/>
  <c r="E84" i="7"/>
  <c r="E83" i="7" s="1"/>
  <c r="C84" i="7"/>
  <c r="C83" i="7" s="1"/>
  <c r="E81" i="7"/>
  <c r="C81" i="7"/>
  <c r="C80" i="7" s="1"/>
  <c r="E75" i="7"/>
  <c r="C75" i="7"/>
  <c r="E69" i="7"/>
  <c r="C69" i="7"/>
  <c r="E64" i="7"/>
  <c r="E61" i="7"/>
  <c r="C61" i="7"/>
  <c r="E58" i="7"/>
  <c r="C58" i="7"/>
  <c r="C57" i="7" s="1"/>
  <c r="E52" i="7"/>
  <c r="E51" i="7" s="1"/>
  <c r="C52" i="7"/>
  <c r="C51" i="7" s="1"/>
  <c r="E49" i="7"/>
  <c r="E48" i="7" s="1"/>
  <c r="C49" i="7"/>
  <c r="C48" i="7" s="1"/>
  <c r="E43" i="7"/>
  <c r="C43" i="7"/>
  <c r="E34" i="7"/>
  <c r="C34" i="7"/>
  <c r="E27" i="7"/>
  <c r="C27" i="7"/>
  <c r="E23" i="7"/>
  <c r="C23" i="7"/>
  <c r="E19" i="7"/>
  <c r="C19" i="7"/>
  <c r="E17" i="7"/>
  <c r="C17" i="7"/>
  <c r="E13" i="7"/>
  <c r="C13" i="7"/>
  <c r="E29" i="10"/>
  <c r="D29" i="10"/>
  <c r="C29" i="10"/>
  <c r="B29" i="10"/>
  <c r="E26" i="10"/>
  <c r="D26" i="10"/>
  <c r="C26" i="10"/>
  <c r="B26" i="10"/>
  <c r="E24" i="10"/>
  <c r="D24" i="10"/>
  <c r="C24" i="10"/>
  <c r="B24" i="10"/>
  <c r="E22" i="10"/>
  <c r="D22" i="10"/>
  <c r="C22" i="10"/>
  <c r="B22" i="10"/>
  <c r="E20" i="10"/>
  <c r="D20" i="10"/>
  <c r="C20" i="10"/>
  <c r="B20" i="10"/>
  <c r="C16" i="10"/>
  <c r="E16" i="10"/>
  <c r="B16" i="10"/>
  <c r="C13" i="10"/>
  <c r="D13" i="10"/>
  <c r="E13" i="10"/>
  <c r="B13" i="10"/>
  <c r="C11" i="10"/>
  <c r="D11" i="10"/>
  <c r="E11" i="10"/>
  <c r="B11" i="10"/>
  <c r="C9" i="10"/>
  <c r="D9" i="10"/>
  <c r="E9" i="10"/>
  <c r="B9" i="10"/>
  <c r="C7" i="10"/>
  <c r="D7" i="10"/>
  <c r="E7" i="10"/>
  <c r="B7" i="10"/>
  <c r="C7" i="8"/>
  <c r="C6" i="8" s="1"/>
  <c r="B7" i="8"/>
  <c r="B6" i="8" s="1"/>
  <c r="D15" i="1"/>
  <c r="D9" i="7" l="1"/>
  <c r="D93" i="7"/>
  <c r="D92" i="7" s="1"/>
  <c r="C100" i="7"/>
  <c r="D19" i="10"/>
  <c r="B19" i="10"/>
  <c r="C19" i="10"/>
  <c r="E80" i="7"/>
  <c r="E57" i="7"/>
  <c r="E12" i="7"/>
  <c r="B6" i="10"/>
  <c r="D116" i="7"/>
  <c r="C94" i="7"/>
  <c r="E94" i="7"/>
  <c r="C117" i="7"/>
  <c r="C116" i="7" s="1"/>
  <c r="E110" i="7"/>
  <c r="E111" i="7"/>
  <c r="C12" i="7"/>
  <c r="E100" i="7"/>
  <c r="C22" i="7"/>
  <c r="C136" i="7"/>
  <c r="E22" i="7"/>
  <c r="C107" i="7"/>
  <c r="E60" i="7"/>
  <c r="E117" i="7"/>
  <c r="C60" i="7"/>
  <c r="E136" i="7"/>
  <c r="E88" i="7"/>
  <c r="E19" i="10"/>
  <c r="C6" i="10"/>
  <c r="D6" i="10"/>
  <c r="E6" i="10"/>
  <c r="C26" i="5"/>
  <c r="B26" i="5"/>
  <c r="C24" i="5"/>
  <c r="B24" i="5"/>
  <c r="C15" i="5"/>
  <c r="E15" i="5"/>
  <c r="B15" i="5"/>
  <c r="C13" i="5"/>
  <c r="B13" i="5"/>
  <c r="E18" i="5"/>
  <c r="C7" i="5"/>
  <c r="E22" i="5"/>
  <c r="C22" i="5"/>
  <c r="B22" i="5"/>
  <c r="E20" i="5"/>
  <c r="C20" i="5"/>
  <c r="B20" i="5"/>
  <c r="C18" i="5"/>
  <c r="B18" i="5"/>
  <c r="C11" i="5"/>
  <c r="E11" i="5"/>
  <c r="B11" i="5"/>
  <c r="C9" i="5"/>
  <c r="E9" i="5"/>
  <c r="B9" i="5"/>
  <c r="B7" i="5"/>
  <c r="E11" i="7" l="1"/>
  <c r="E10" i="7" s="1"/>
  <c r="C56" i="7"/>
  <c r="C55" i="7" s="1"/>
  <c r="D115" i="7"/>
  <c r="E87" i="3"/>
  <c r="E87" i="7"/>
  <c r="C115" i="7"/>
  <c r="E116" i="7"/>
  <c r="E107" i="7"/>
  <c r="E93" i="7" s="1"/>
  <c r="E56" i="7"/>
  <c r="C93" i="7"/>
  <c r="C92" i="7" s="1"/>
  <c r="C11" i="7"/>
  <c r="C10" i="7" s="1"/>
  <c r="E6" i="5"/>
  <c r="B17" i="5"/>
  <c r="C6" i="5"/>
  <c r="B6" i="5"/>
  <c r="E17" i="5"/>
  <c r="C17" i="5"/>
  <c r="C9" i="7" l="1"/>
  <c r="D86" i="7"/>
  <c r="C86" i="7"/>
  <c r="E115" i="7"/>
  <c r="E55" i="7"/>
  <c r="E9" i="7" s="1"/>
  <c r="C8" i="7" l="1"/>
  <c r="D8" i="7"/>
  <c r="E92" i="7"/>
  <c r="E86" i="7" l="1"/>
  <c r="D82" i="3" l="1"/>
  <c r="D80" i="3"/>
  <c r="D79" i="3" s="1"/>
  <c r="F75" i="3"/>
  <c r="D75" i="3"/>
  <c r="D74" i="3" s="1"/>
  <c r="F41" i="3"/>
  <c r="D41" i="3"/>
  <c r="F39" i="3"/>
  <c r="D39" i="3"/>
  <c r="C20" i="3"/>
  <c r="C19" i="3" s="1"/>
  <c r="E26" i="1"/>
  <c r="D26" i="1"/>
  <c r="E23" i="1"/>
  <c r="F23" i="1"/>
  <c r="G23" i="1"/>
  <c r="D23" i="1"/>
  <c r="E15" i="1"/>
  <c r="G15" i="1"/>
  <c r="E12" i="1"/>
  <c r="G12" i="1"/>
  <c r="D12" i="1"/>
  <c r="D16" i="1" s="1"/>
  <c r="D78" i="3" l="1"/>
  <c r="E16" i="1"/>
  <c r="E27" i="1" s="1"/>
  <c r="D34" i="3"/>
  <c r="D33" i="3" s="1"/>
  <c r="F34" i="3"/>
  <c r="C10" i="3"/>
  <c r="F74" i="3"/>
  <c r="D27" i="1"/>
  <c r="F80" i="3"/>
  <c r="G16" i="1"/>
  <c r="G26" i="1" s="1"/>
  <c r="G27" i="1" s="1"/>
  <c r="F33" i="3" l="1"/>
  <c r="F82" i="3"/>
  <c r="F79" i="3"/>
  <c r="F78" i="3" l="1"/>
  <c r="D87" i="3"/>
  <c r="F87" i="3" l="1"/>
</calcChain>
</file>

<file path=xl/sharedStrings.xml><?xml version="1.0" encoding="utf-8"?>
<sst xmlns="http://schemas.openxmlformats.org/spreadsheetml/2006/main" count="450" uniqueCount="196">
  <si>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</si>
  <si>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</si>
  <si>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</si>
  <si>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</si>
  <si>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</si>
  <si>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</si>
  <si>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</si>
  <si>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</si>
  <si>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</si>
  <si>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</si>
  <si>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</si>
  <si>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</si>
  <si>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</si>
  <si>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</si>
  <si>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</si>
  <si>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</si>
  <si>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</si>
  <si>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</si>
  <si>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….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</si>
  <si>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</si>
  <si>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</si>
  <si>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</si>
  <si>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</si>
  <si>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</si>
  <si>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</si>
  <si>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</si>
  <si>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</si>
  <si>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</si>
  <si>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za redovan rad</t>
  </si>
  <si>
    <t>Naknade troškova zaposlenima</t>
  </si>
  <si>
    <t>Službena putovanja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</si>
  <si>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</si>
  <si>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</si>
  <si>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</si>
  <si>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</si>
  <si>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</si>
  <si>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</si>
  <si>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 xml:space="preserve">UKUPNO PRIHODI </t>
  </si>
  <si>
    <t>UKUPNO RASHODI</t>
  </si>
  <si>
    <t>RAZLIKA PRIMITAKA I IZDATAKA</t>
  </si>
  <si>
    <t xml:space="preserve"> RAČUN PRIHODA I RASHODA </t>
  </si>
  <si>
    <t>PRIJENOS SREDSTAVA U SLJEDEĆE RAZDOBLJE</t>
  </si>
  <si>
    <t xml:space="preserve">NETO FINANCIRANJE </t>
  </si>
  <si>
    <t xml:space="preserve">VIŠAK/MANJAK + NETO FINANCIRANJE </t>
  </si>
  <si>
    <t xml:space="preserve">Prihodi poslovanja </t>
  </si>
  <si>
    <t>634</t>
  </si>
  <si>
    <t>Pomoći od izvanproračunskih korisnika</t>
  </si>
  <si>
    <t xml:space="preserve">Tekuće pomoći od izvanproračunskih korisnika </t>
  </si>
  <si>
    <t xml:space="preserve">Pomoći proračunskim korisnicima iz proračuna koji im nije nadležan </t>
  </si>
  <si>
    <t>Tekuće pomoći proračunskim korisnicima iz proračuna koji im nije nadležan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</si>
  <si>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</si>
  <si>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</si>
  <si>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</si>
  <si>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za financiranje rashoda poslovanja</t>
  </si>
  <si>
    <t>Prihodi za financiranje rashoda za nabavu nefinancijske imovine</t>
  </si>
  <si>
    <t>Prihodi od prodaje proizvoda i robe te pruženih usluga i prihodi od donacija</t>
  </si>
  <si>
    <t>661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</si>
  <si>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</si>
  <si>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</si>
  <si>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</si>
  <si>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</si>
  <si>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rashoda poslovanja</t>
  </si>
  <si>
    <t>Opći prihodi i primici</t>
  </si>
  <si>
    <t>Plaće</t>
  </si>
  <si>
    <t>Plaće za posebne uvjete rada</t>
  </si>
  <si>
    <t xml:space="preserve">Ostali rashodi za zaposlene </t>
  </si>
  <si>
    <t>3121</t>
  </si>
  <si>
    <t>Doprinosi na plaće</t>
  </si>
  <si>
    <t>Doprinosi za obvezno zdravstveno osiguranje</t>
  </si>
  <si>
    <t>Doprinosi za obvezno osiguranje u slučaju nezaposlenosti</t>
  </si>
  <si>
    <t>3211</t>
  </si>
  <si>
    <t>3212</t>
  </si>
  <si>
    <t>Naknade za prijevoz, za rad na terenu i odvojeni život</t>
  </si>
  <si>
    <t>Stručno usavršavanje zaposlenika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</si>
  <si>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</si>
  <si>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</si>
  <si>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</si>
  <si>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</si>
  <si>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</si>
  <si>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</si>
  <si>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</si>
  <si>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</si>
  <si>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</si>
  <si>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</si>
  <si>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</si>
  <si>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</si>
  <si>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</si>
  <si>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</si>
  <si>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</si>
  <si>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</si>
  <si>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</si>
  <si>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</si>
  <si>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</si>
  <si>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</si>
  <si>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</si>
  <si>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</si>
  <si>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</si>
  <si>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</si>
  <si>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</si>
  <si>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</si>
  <si>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</si>
  <si>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</si>
  <si>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</si>
  <si>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</si>
  <si>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329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</si>
  <si>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</si>
  <si>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</si>
  <si>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</si>
  <si>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</si>
  <si>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</si>
  <si>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</si>
  <si>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</si>
  <si>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</si>
  <si>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</si>
  <si>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</si>
  <si>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</si>
  <si>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</si>
  <si>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</si>
  <si>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</si>
  <si>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</si>
  <si>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372</t>
  </si>
  <si>
    <t>3721</t>
  </si>
  <si>
    <t>Naknade građanima i kućanstvima u novcu</t>
  </si>
  <si>
    <t>3722</t>
  </si>
  <si>
    <t>Naknade građanima i kućanstvima u naravi</t>
  </si>
  <si>
    <t xml:space="preserve">Vlastiti prihodi </t>
  </si>
  <si>
    <t>3293</t>
  </si>
  <si>
    <t>Reprezentacija</t>
  </si>
  <si>
    <t>Pomoći dane u inozemstvo i unutar opće države</t>
  </si>
  <si>
    <t>Prijenosi između proračunskih korisnika istog proračuna</t>
  </si>
  <si>
    <t>Tekući prijenosi između proračunskih korisnika istog proračuna</t>
  </si>
  <si>
    <t>Doprinosi za zdravstveno osiguranje</t>
  </si>
  <si>
    <t xml:space="preserve">Naknade troškova osobama izvan radnog odnosa </t>
  </si>
  <si>
    <t>Naknade građanima i kućanstvima iz proračuna</t>
  </si>
  <si>
    <t>Ostale naknade građanima i kućanstvima iz proračuna</t>
  </si>
  <si>
    <t>Pomoći</t>
  </si>
  <si>
    <t xml:space="preserve">Rashodi za usluge </t>
  </si>
  <si>
    <t>Intelektualne i osobne usluge</t>
  </si>
  <si>
    <t>Ostali nespomenuti financijski rashodi</t>
  </si>
  <si>
    <t>45</t>
  </si>
  <si>
    <t>Rashodi za dodatna ulaganja na nefinancijskoj imovini</t>
  </si>
  <si>
    <t>451</t>
  </si>
  <si>
    <t>Dodatna ulaganja na građevinskim objektima</t>
  </si>
  <si>
    <t>4511</t>
  </si>
  <si>
    <t>Rashodi za nabavu proizvedene dug. imovine</t>
  </si>
  <si>
    <t>Postrojenja i oprema</t>
  </si>
  <si>
    <t>4227</t>
  </si>
  <si>
    <t>Uređaji, strojevi i oprema za ostale namjene</t>
  </si>
  <si>
    <t>4222</t>
  </si>
  <si>
    <t>Komunikacijska oprema</t>
  </si>
  <si>
    <t>4223</t>
  </si>
  <si>
    <t>Oprema za održavanje i zaštitu</t>
  </si>
  <si>
    <t>Ukupni rashodi</t>
  </si>
  <si>
    <t>ODNOS</t>
  </si>
  <si>
    <t>Prihodi za posebne namjene</t>
  </si>
  <si>
    <t>Donacije</t>
  </si>
  <si>
    <t>4 Prihodi za posebne namjene</t>
  </si>
  <si>
    <t>43 Prihodi za posebne namjene</t>
  </si>
  <si>
    <t>5 Ostale pomoći</t>
  </si>
  <si>
    <t>52 Ostale pomoći</t>
  </si>
  <si>
    <t>6 Donacije</t>
  </si>
  <si>
    <t>61 Donacije</t>
  </si>
  <si>
    <t>10 Socijalna zaštita</t>
  </si>
  <si>
    <t>104 Obitelj i djeca</t>
  </si>
  <si>
    <t>107 Socijalna pomoć stanovništvu koje nije obuhvaćeno redovnim socijalnim programima</t>
  </si>
  <si>
    <t>952 DONOS</t>
  </si>
  <si>
    <t>961 DONOS</t>
  </si>
  <si>
    <t>P4002</t>
  </si>
  <si>
    <t>SKRB ZA SOCIJALNO OSJETLJIVE OSOBE</t>
  </si>
  <si>
    <t>A734192</t>
  </si>
  <si>
    <t>Skrb za djecu bez odgovarajuće roditeljske skrbi</t>
  </si>
  <si>
    <t>312</t>
  </si>
  <si>
    <t>3213</t>
  </si>
  <si>
    <t>322</t>
  </si>
  <si>
    <t>3222</t>
  </si>
  <si>
    <t>Rashodi za nabavu proizvedene dugotrajne imovine</t>
  </si>
  <si>
    <t>A795010</t>
  </si>
  <si>
    <t>Domovi za djecu bez odgovarajuće roditeljske skrbi (ostali izvori financiranja)</t>
  </si>
  <si>
    <t>4221</t>
  </si>
  <si>
    <t>Uredska oprema i namještaj</t>
  </si>
  <si>
    <t>A. SAŽETAK RAČUNA PRIHODA I RASHODA</t>
  </si>
  <si>
    <t>IZVRŠENJE
2022.</t>
  </si>
  <si>
    <t>TEKUĆI PLAN
2023.</t>
  </si>
  <si>
    <t>B. SAŽETAK RAČUNA FINANCIRANJA</t>
  </si>
  <si>
    <t>A1. PRIHODI I RASHODI PREMA EKONOMSKOJ KLASIFIKACIJI</t>
  </si>
  <si>
    <t>A2. PRIHODI I RASHODI PREMA IZVORIMA FINANCIRANJA</t>
  </si>
  <si>
    <t>A3. RASHODI PREMA FUNKCIJSKOJ KLASIFIKACIJI</t>
  </si>
  <si>
    <t xml:space="preserve"> B. RAČUN FINANCIRANJA</t>
  </si>
  <si>
    <t xml:space="preserve">B1. RAČUN FINANCIRANJA PREMA EKONOMSKOJ KLASIFIKACIJI </t>
  </si>
  <si>
    <t>B2. RAČUN FINANCIRANJA PREMA IZVORIMA FINANCIRANJA</t>
  </si>
  <si>
    <t>RASHODI PO PROGRAMSKOJ KLASIFIKACIJI</t>
  </si>
  <si>
    <t>PROJEKCIJA 
ZA 2027.</t>
  </si>
  <si>
    <t>FINANCIJSKi PLAN PRORAČUNSKOG KORISNIKA DRŽAVNOG PRORAČUNA
ZA 2026. I PROJEKCIJE ZA 2027. I 2028. GODINU</t>
  </si>
  <si>
    <t>PLAN 
ZA 2026.</t>
  </si>
  <si>
    <t>PROJEKCIJA 
ZA 2028.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</si>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</sst>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2060"/>
      <name val="Times New Roman"/>
      <family val="1"/>
      <charset val="238"/>
    </font>
    <font>
      <sz val="8"/>
      <color rgb="FF00206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8"/>
      <color rgb="FF00206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rgb="FF002060"/>
      <name val="Times New Roman"/>
      <family val="1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6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8" fillId="0" borderId="0" xfId="0" applyFont="1" applyAlignment="1">
      <alignment vertical="top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164" fontId="17" fillId="0" borderId="3" xfId="2" applyFont="1" applyFill="1" applyBorder="1" applyAlignment="1" applyProtection="1">
      <alignment vertical="center" wrapText="1"/>
    </xf>
    <xf numFmtId="164" fontId="17" fillId="3" borderId="3" xfId="2" applyFont="1" applyFill="1" applyBorder="1" applyAlignment="1" applyProtection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164" fontId="14" fillId="0" borderId="3" xfId="2" applyFont="1" applyFill="1" applyBorder="1" applyAlignment="1" applyProtection="1">
      <alignment horizontal="left" vertical="center" wrapText="1"/>
    </xf>
    <xf numFmtId="164" fontId="11" fillId="3" borderId="3" xfId="2" quotePrefix="1" applyFont="1" applyFill="1" applyBorder="1" applyAlignment="1">
      <alignment horizontal="left" wrapText="1"/>
    </xf>
    <xf numFmtId="0" fontId="12" fillId="3" borderId="0" xfId="0" applyFont="1" applyFill="1"/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7" fillId="3" borderId="3" xfId="2" applyFont="1" applyFill="1" applyBorder="1" applyAlignment="1" applyProtection="1">
      <alignment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64" fontId="13" fillId="0" borderId="3" xfId="2" applyFont="1" applyFill="1" applyBorder="1" applyAlignment="1">
      <alignment horizontal="right" wrapText="1"/>
    </xf>
    <xf numFmtId="164" fontId="11" fillId="0" borderId="3" xfId="2" applyFont="1" applyFill="1" applyBorder="1" applyAlignment="1">
      <alignment horizontal="right" wrapText="1"/>
    </xf>
    <xf numFmtId="164" fontId="13" fillId="0" borderId="3" xfId="2" applyFont="1" applyBorder="1" applyAlignment="1">
      <alignment horizontal="right" wrapText="1"/>
    </xf>
    <xf numFmtId="0" fontId="14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164" fontId="11" fillId="0" borderId="3" xfId="2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/>
    <xf numFmtId="4" fontId="12" fillId="0" borderId="0" xfId="0" applyNumberFormat="1" applyFont="1"/>
    <xf numFmtId="0" fontId="23" fillId="0" borderId="0" xfId="0" applyFont="1" applyAlignment="1">
      <alignment horizontal="justify" vertical="center" wrapText="1"/>
    </xf>
    <xf numFmtId="0" fontId="14" fillId="2" borderId="3" xfId="0" applyFont="1" applyFill="1" applyBorder="1" applyAlignment="1">
      <alignment horizontal="left" vertical="center" wrapText="1"/>
    </xf>
    <xf numFmtId="164" fontId="14" fillId="2" borderId="3" xfId="2" applyFont="1" applyFill="1" applyBorder="1" applyAlignment="1" applyProtection="1">
      <alignment vertical="center" wrapText="1"/>
    </xf>
    <xf numFmtId="164" fontId="12" fillId="0" borderId="0" xfId="0" applyNumberFormat="1" applyFont="1"/>
    <xf numFmtId="164" fontId="13" fillId="2" borderId="3" xfId="2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 indent="1"/>
    </xf>
    <xf numFmtId="164" fontId="12" fillId="0" borderId="3" xfId="2" applyFont="1" applyBorder="1"/>
    <xf numFmtId="0" fontId="24" fillId="2" borderId="3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2" fillId="0" borderId="0" xfId="2" applyFont="1" applyFill="1" applyBorder="1"/>
    <xf numFmtId="164" fontId="17" fillId="0" borderId="0" xfId="2" applyFont="1" applyFill="1" applyBorder="1"/>
    <xf numFmtId="164" fontId="17" fillId="0" borderId="0" xfId="0" applyNumberFormat="1" applyFont="1"/>
    <xf numFmtId="0" fontId="22" fillId="0" borderId="0" xfId="3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164" fontId="11" fillId="2" borderId="3" xfId="2" applyFont="1" applyFill="1" applyBorder="1" applyAlignment="1">
      <alignment horizontal="right"/>
    </xf>
    <xf numFmtId="49" fontId="14" fillId="0" borderId="7" xfId="4" applyNumberFormat="1" applyFont="1" applyBorder="1" applyAlignment="1">
      <alignment horizontal="left" vertical="center" wrapText="1"/>
    </xf>
    <xf numFmtId="49" fontId="14" fillId="2" borderId="7" xfId="3" applyNumberFormat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164" fontId="13" fillId="2" borderId="3" xfId="2" applyFont="1" applyFill="1" applyBorder="1" applyAlignment="1" applyProtection="1">
      <alignment horizontal="right" wrapText="1"/>
    </xf>
    <xf numFmtId="0" fontId="17" fillId="2" borderId="3" xfId="0" applyFont="1" applyFill="1" applyBorder="1" applyAlignment="1">
      <alignment horizontal="left" vertical="center" wrapText="1"/>
    </xf>
    <xf numFmtId="0" fontId="18" fillId="0" borderId="0" xfId="3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3" fontId="18" fillId="0" borderId="0" xfId="3" applyNumberFormat="1" applyFont="1" applyAlignment="1">
      <alignment horizontal="right" vertical="center"/>
    </xf>
    <xf numFmtId="49" fontId="18" fillId="0" borderId="0" xfId="4" applyNumberFormat="1" applyFont="1" applyAlignment="1">
      <alignment horizontal="left" vertical="center" wrapText="1"/>
    </xf>
    <xf numFmtId="4" fontId="19" fillId="0" borderId="0" xfId="4" applyNumberFormat="1" applyFont="1" applyAlignment="1">
      <alignment horizontal="right" vertical="center"/>
    </xf>
    <xf numFmtId="4" fontId="19" fillId="0" borderId="0" xfId="4" applyNumberFormat="1" applyFont="1" applyAlignment="1">
      <alignment horizontal="left" vertical="center"/>
    </xf>
    <xf numFmtId="4" fontId="18" fillId="0" borderId="0" xfId="3" applyNumberFormat="1" applyFont="1" applyAlignment="1">
      <alignment horizontal="left" vertical="center" wrapText="1"/>
    </xf>
    <xf numFmtId="4" fontId="18" fillId="0" borderId="0" xfId="3" applyNumberFormat="1" applyFont="1" applyAlignment="1">
      <alignment horizontal="right" vertical="center"/>
    </xf>
    <xf numFmtId="49" fontId="18" fillId="0" borderId="0" xfId="3" applyNumberFormat="1" applyFont="1" applyAlignment="1">
      <alignment horizontal="left" vertical="center" wrapText="1"/>
    </xf>
    <xf numFmtId="164" fontId="14" fillId="2" borderId="3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164" fontId="17" fillId="2" borderId="3" xfId="2" applyFont="1" applyFill="1" applyBorder="1" applyAlignment="1">
      <alignment horizontal="right"/>
    </xf>
    <xf numFmtId="0" fontId="24" fillId="2" borderId="0" xfId="0" quotePrefix="1" applyFont="1" applyFill="1" applyAlignment="1">
      <alignment horizontal="left" vertical="center" wrapText="1" indent="1"/>
    </xf>
    <xf numFmtId="164" fontId="17" fillId="0" borderId="3" xfId="2" applyFont="1" applyBorder="1"/>
    <xf numFmtId="164" fontId="17" fillId="2" borderId="3" xfId="2" applyFont="1" applyFill="1" applyBorder="1" applyAlignment="1" applyProtection="1">
      <alignment horizontal="right" wrapText="1"/>
    </xf>
    <xf numFmtId="164" fontId="24" fillId="4" borderId="7" xfId="2" applyFont="1" applyFill="1" applyBorder="1" applyAlignment="1">
      <alignment horizontal="center" vertical="center" wrapText="1"/>
    </xf>
    <xf numFmtId="164" fontId="21" fillId="2" borderId="3" xfId="2" applyFont="1" applyFill="1" applyBorder="1" applyAlignment="1">
      <alignment horizontal="right"/>
    </xf>
    <xf numFmtId="164" fontId="21" fillId="0" borderId="3" xfId="2" applyFont="1" applyBorder="1"/>
    <xf numFmtId="3" fontId="18" fillId="0" borderId="0" xfId="0" applyNumberFormat="1" applyFont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22" fillId="0" borderId="0" xfId="5" applyFont="1" applyAlignment="1">
      <alignment horizontal="center" vertical="center" wrapText="1"/>
    </xf>
    <xf numFmtId="3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3" fontId="23" fillId="9" borderId="7" xfId="0" applyNumberFormat="1" applyFont="1" applyFill="1" applyBorder="1" applyAlignment="1">
      <alignment horizontal="center" vertical="center"/>
    </xf>
    <xf numFmtId="4" fontId="23" fillId="9" borderId="7" xfId="0" applyNumberFormat="1" applyFont="1" applyFill="1" applyBorder="1" applyAlignment="1">
      <alignment horizontal="right" vertical="center" wrapText="1"/>
    </xf>
    <xf numFmtId="3" fontId="16" fillId="8" borderId="7" xfId="0" applyNumberFormat="1" applyFont="1" applyFill="1" applyBorder="1" applyAlignment="1">
      <alignment horizontal="center"/>
    </xf>
    <xf numFmtId="3" fontId="16" fillId="8" borderId="7" xfId="0" applyNumberFormat="1" applyFont="1" applyFill="1" applyBorder="1" applyAlignment="1">
      <alignment horizontal="left" vertical="center"/>
    </xf>
    <xf numFmtId="4" fontId="16" fillId="7" borderId="7" xfId="0" applyNumberFormat="1" applyFont="1" applyFill="1" applyBorder="1" applyAlignment="1">
      <alignment vertical="center"/>
    </xf>
    <xf numFmtId="0" fontId="14" fillId="6" borderId="7" xfId="0" applyFont="1" applyFill="1" applyBorder="1" applyAlignment="1">
      <alignment horizontal="center"/>
    </xf>
    <xf numFmtId="4" fontId="14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/>
    <xf numFmtId="0" fontId="17" fillId="0" borderId="7" xfId="0" applyFont="1" applyBorder="1" applyAlignment="1">
      <alignment horizontal="center"/>
    </xf>
    <xf numFmtId="4" fontId="17" fillId="0" borderId="7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49" fontId="17" fillId="0" borderId="3" xfId="0" applyNumberFormat="1" applyFont="1" applyBorder="1" applyAlignment="1">
      <alignment horizontal="center"/>
    </xf>
    <xf numFmtId="4" fontId="23" fillId="0" borderId="7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/>
    </xf>
    <xf numFmtId="4" fontId="14" fillId="6" borderId="7" xfId="0" applyNumberFormat="1" applyFont="1" applyFill="1" applyBorder="1" applyAlignment="1">
      <alignment horizontal="right" vertical="center"/>
    </xf>
    <xf numFmtId="0" fontId="23" fillId="6" borderId="7" xfId="0" applyFont="1" applyFill="1" applyBorder="1" applyAlignment="1">
      <alignment horizontal="center"/>
    </xf>
    <xf numFmtId="4" fontId="23" fillId="6" borderId="7" xfId="0" applyNumberFormat="1" applyFont="1" applyFill="1" applyBorder="1" applyAlignment="1">
      <alignment horizontal="right" vertical="center"/>
    </xf>
    <xf numFmtId="0" fontId="17" fillId="6" borderId="7" xfId="0" applyFont="1" applyFill="1" applyBorder="1" applyAlignment="1">
      <alignment horizontal="center"/>
    </xf>
    <xf numFmtId="4" fontId="17" fillId="6" borderId="7" xfId="0" applyNumberFormat="1" applyFont="1" applyFill="1" applyBorder="1" applyAlignment="1">
      <alignment horizontal="right" vertical="center"/>
    </xf>
    <xf numFmtId="4" fontId="16" fillId="8" borderId="7" xfId="0" applyNumberFormat="1" applyFont="1" applyFill="1" applyBorder="1" applyAlignment="1">
      <alignment horizontal="right" vertical="center"/>
    </xf>
    <xf numFmtId="3" fontId="14" fillId="9" borderId="7" xfId="0" applyNumberFormat="1" applyFont="1" applyFill="1" applyBorder="1" applyAlignment="1">
      <alignment horizontal="center" vertical="center"/>
    </xf>
    <xf numFmtId="4" fontId="14" fillId="9" borderId="7" xfId="0" applyNumberFormat="1" applyFont="1" applyFill="1" applyBorder="1" applyAlignment="1">
      <alignment horizontal="right" vertical="center"/>
    </xf>
    <xf numFmtId="0" fontId="16" fillId="8" borderId="7" xfId="0" applyFont="1" applyFill="1" applyBorder="1" applyAlignment="1">
      <alignment horizontal="center"/>
    </xf>
    <xf numFmtId="3" fontId="14" fillId="6" borderId="7" xfId="0" applyNumberFormat="1" applyFont="1" applyFill="1" applyBorder="1" applyAlignment="1">
      <alignment horizontal="center"/>
    </xf>
    <xf numFmtId="3" fontId="14" fillId="6" borderId="7" xfId="0" applyNumberFormat="1" applyFont="1" applyFill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/>
    </xf>
    <xf numFmtId="49" fontId="14" fillId="0" borderId="3" xfId="0" applyNumberFormat="1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 wrapText="1"/>
    </xf>
    <xf numFmtId="0" fontId="17" fillId="4" borderId="3" xfId="0" applyFont="1" applyFill="1" applyBorder="1" applyAlignment="1">
      <alignment horizontal="center"/>
    </xf>
    <xf numFmtId="4" fontId="17" fillId="0" borderId="3" xfId="0" applyNumberFormat="1" applyFont="1" applyBorder="1" applyAlignment="1">
      <alignment horizontal="right" vertical="center" wrapText="1"/>
    </xf>
    <xf numFmtId="4" fontId="14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4" fontId="23" fillId="0" borderId="7" xfId="0" applyNumberFormat="1" applyFont="1" applyBorder="1" applyAlignment="1">
      <alignment vertical="center"/>
    </xf>
    <xf numFmtId="4" fontId="14" fillId="6" borderId="9" xfId="0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" fontId="17" fillId="6" borderId="3" xfId="0" applyNumberFormat="1" applyFont="1" applyFill="1" applyBorder="1" applyAlignment="1">
      <alignment horizontal="right" vertical="center"/>
    </xf>
    <xf numFmtId="4" fontId="14" fillId="6" borderId="3" xfId="0" applyNumberFormat="1" applyFont="1" applyFill="1" applyBorder="1" applyAlignment="1">
      <alignment horizontal="right" vertical="center"/>
    </xf>
    <xf numFmtId="3" fontId="14" fillId="6" borderId="8" xfId="0" applyNumberFormat="1" applyFont="1" applyFill="1" applyBorder="1" applyAlignment="1">
      <alignment horizontal="left" vertical="center"/>
    </xf>
    <xf numFmtId="4" fontId="23" fillId="6" borderId="3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4" fontId="17" fillId="4" borderId="3" xfId="0" applyNumberFormat="1" applyFont="1" applyFill="1" applyBorder="1" applyAlignment="1">
      <alignment horizontal="right" vertical="center"/>
    </xf>
    <xf numFmtId="49" fontId="14" fillId="5" borderId="3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vertical="center"/>
    </xf>
    <xf numFmtId="4" fontId="14" fillId="5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4" fontId="14" fillId="4" borderId="3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/>
    <xf numFmtId="3" fontId="14" fillId="4" borderId="3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right" vertical="center" wrapText="1"/>
    </xf>
    <xf numFmtId="49" fontId="14" fillId="4" borderId="3" xfId="0" applyNumberFormat="1" applyFont="1" applyFill="1" applyBorder="1" applyAlignment="1">
      <alignment horizontal="right" vertical="center"/>
    </xf>
    <xf numFmtId="49" fontId="14" fillId="4" borderId="3" xfId="0" applyNumberFormat="1" applyFont="1" applyFill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center" vertical="center"/>
    </xf>
    <xf numFmtId="0" fontId="17" fillId="0" borderId="3" xfId="0" applyFont="1" applyBorder="1"/>
    <xf numFmtId="49" fontId="17" fillId="4" borderId="3" xfId="0" applyNumberFormat="1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4" fontId="17" fillId="4" borderId="3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17" fillId="6" borderId="3" xfId="0" applyNumberFormat="1" applyFont="1" applyFill="1" applyBorder="1" applyAlignment="1">
      <alignment horizontal="left" vertical="center" wrapText="1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49" fontId="14" fillId="5" borderId="3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/>
    </xf>
    <xf numFmtId="4" fontId="14" fillId="4" borderId="3" xfId="0" applyNumberFormat="1" applyFont="1" applyFill="1" applyBorder="1" applyAlignment="1">
      <alignment vertical="center"/>
    </xf>
    <xf numFmtId="4" fontId="17" fillId="4" borderId="3" xfId="0" applyNumberFormat="1" applyFont="1" applyFill="1" applyBorder="1" applyAlignment="1">
      <alignment vertical="center"/>
    </xf>
    <xf numFmtId="49" fontId="17" fillId="0" borderId="3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2" fontId="12" fillId="0" borderId="0" xfId="0" applyNumberFormat="1" applyFont="1"/>
    <xf numFmtId="2" fontId="18" fillId="0" borderId="0" xfId="5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6" fillId="3" borderId="3" xfId="0" quotePrefix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1" fillId="3" borderId="3" xfId="0" quotePrefix="1" applyFont="1" applyFill="1" applyBorder="1" applyAlignment="1">
      <alignment horizontal="center" vertical="center" wrapText="1"/>
    </xf>
    <xf numFmtId="164" fontId="17" fillId="0" borderId="3" xfId="2" applyFont="1" applyFill="1" applyBorder="1" applyAlignment="1">
      <alignment horizontal="right" wrapText="1"/>
    </xf>
    <xf numFmtId="164" fontId="17" fillId="0" borderId="3" xfId="2" applyFont="1" applyBorder="1" applyAlignment="1">
      <alignment horizontal="right" wrapText="1"/>
    </xf>
    <xf numFmtId="0" fontId="21" fillId="0" borderId="0" xfId="0" applyFont="1" applyAlignment="1">
      <alignment wrapText="1"/>
    </xf>
    <xf numFmtId="3" fontId="27" fillId="10" borderId="0" xfId="0" applyNumberFormat="1" applyFont="1" applyFill="1"/>
    <xf numFmtId="3" fontId="27" fillId="11" borderId="0" xfId="0" applyNumberFormat="1" applyFont="1" applyFill="1"/>
    <xf numFmtId="4" fontId="17" fillId="0" borderId="0" xfId="0" applyNumberFormat="1" applyFont="1"/>
    <xf numFmtId="164" fontId="17" fillId="3" borderId="3" xfId="2" applyFont="1" applyFill="1" applyBorder="1" applyAlignment="1" applyProtection="1">
      <alignment horizontal="right" vertical="center" wrapText="1"/>
    </xf>
    <xf numFmtId="164" fontId="11" fillId="3" borderId="3" xfId="2" quotePrefix="1" applyFont="1" applyFill="1" applyBorder="1" applyAlignment="1">
      <alignment horizontal="right" wrapText="1"/>
    </xf>
    <xf numFmtId="164" fontId="17" fillId="0" borderId="3" xfId="2" applyFont="1" applyFill="1" applyBorder="1" applyAlignment="1" applyProtection="1">
      <alignment horizontal="right" vertical="center" wrapText="1"/>
    </xf>
    <xf numFmtId="164" fontId="17" fillId="3" borderId="3" xfId="2" applyFont="1" applyFill="1" applyBorder="1" applyAlignment="1" applyProtection="1">
      <alignment horizontal="right" wrapText="1"/>
    </xf>
    <xf numFmtId="164" fontId="13" fillId="2" borderId="3" xfId="2" applyFont="1" applyFill="1" applyBorder="1" applyAlignment="1"/>
    <xf numFmtId="164" fontId="12" fillId="0" borderId="3" xfId="2" applyFont="1" applyBorder="1" applyAlignment="1"/>
    <xf numFmtId="164" fontId="11" fillId="2" borderId="3" xfId="2" applyFont="1" applyFill="1" applyBorder="1" applyAlignment="1"/>
    <xf numFmtId="0" fontId="14" fillId="0" borderId="0" xfId="0" applyFont="1" applyAlignment="1">
      <alignment horizontal="center" vertical="center"/>
    </xf>
    <xf numFmtId="0" fontId="23" fillId="9" borderId="7" xfId="0" applyFont="1" applyFill="1" applyBorder="1" applyAlignment="1">
      <alignment horizontal="left" vertical="center"/>
    </xf>
    <xf numFmtId="3" fontId="23" fillId="9" borderId="7" xfId="0" applyNumberFormat="1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14" fillId="9" borderId="7" xfId="0" applyNumberFormat="1" applyFont="1" applyFill="1" applyBorder="1" applyAlignment="1">
      <alignment horizontal="left" vertical="center"/>
    </xf>
    <xf numFmtId="0" fontId="16" fillId="8" borderId="7" xfId="0" applyFont="1" applyFill="1" applyBorder="1" applyAlignment="1">
      <alignment horizontal="left" vertical="center"/>
    </xf>
    <xf numFmtId="0" fontId="23" fillId="6" borderId="7" xfId="0" applyFont="1" applyFill="1" applyBorder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23" fillId="6" borderId="8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wrapText="1"/>
    </xf>
    <xf numFmtId="0" fontId="11" fillId="3" borderId="2" xfId="0" quotePrefix="1" applyFont="1" applyFill="1" applyBorder="1" applyAlignment="1">
      <alignment horizontal="left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center" wrapText="1"/>
    </xf>
    <xf numFmtId="0" fontId="14" fillId="3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/>
    </xf>
    <xf numFmtId="3" fontId="14" fillId="4" borderId="4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/>
    </xf>
  </cellXfs>
  <cellStyles count="6">
    <cellStyle name="Normalno" xfId="0" builtinId="0"/>
    <cellStyle name="Normalno 2" xfId="3" xr:uid="{226C245E-D40E-4B35-B41D-7008BF457702}"/>
    <cellStyle name="Normalno 3 3" xfId="5" xr:uid="{DECA7E1B-2D55-4FAD-BAE2-F5AE8724D02F}"/>
    <cellStyle name="Normalno 4" xfId="4" xr:uid="{48CBD751-9555-496E-AEDD-D54B06D05BED}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5"/>
  <sheetViews>
    <sheetView view="pageLayout" zoomScaleNormal="100" workbookViewId="0">
      <selection activeCell="H27" sqref="B1:L27"/>
    </sheetView>
  </sheetViews>
  <sheetFormatPr defaultRowHeight="11.25" x14ac:dyDescent="0.2"/>
  <cols>
    <col min="1" max="1" width="9.140625" style="20"/>
    <col min="2" max="2" width="16.28515625" style="20" bestFit="1" customWidth="1"/>
    <col min="3" max="3" width="9.140625" style="20"/>
    <col min="4" max="4" width="13.7109375" style="20" hidden="1" customWidth="1"/>
    <col min="5" max="5" width="15.28515625" style="20" hidden="1" customWidth="1"/>
    <col min="6" max="6" width="14" style="20" customWidth="1"/>
    <col min="7" max="8" width="15.28515625" style="20" customWidth="1"/>
    <col min="9" max="9" width="25.28515625" style="20" customWidth="1"/>
    <col min="10" max="16384" width="9.140625" style="20"/>
  </cols>
  <sheetData>
    <row r="1" spans="2:12" ht="42" customHeight="1" x14ac:dyDescent="0.2">
      <c r="B1" s="243" t="s">
        <v>192</v>
      </c>
      <c r="C1" s="243"/>
      <c r="D1" s="243"/>
      <c r="E1" s="243"/>
      <c r="F1" s="243"/>
      <c r="G1" s="243"/>
      <c r="H1" s="243"/>
      <c r="I1" s="19"/>
    </row>
    <row r="2" spans="2:12" ht="18" customHeight="1" x14ac:dyDescent="0.2">
      <c r="B2" s="21"/>
      <c r="C2" s="21"/>
      <c r="D2" s="250"/>
      <c r="E2" s="250"/>
      <c r="F2" s="250"/>
      <c r="G2" s="250"/>
      <c r="H2" s="250"/>
      <c r="I2" s="250"/>
      <c r="J2" s="250"/>
      <c r="K2" s="250"/>
      <c r="L2" s="250"/>
    </row>
    <row r="3" spans="2:12" ht="15.75" customHeight="1" x14ac:dyDescent="0.2">
      <c r="B3" s="243" t="s">
        <v>10</v>
      </c>
      <c r="C3" s="243"/>
      <c r="D3" s="243"/>
      <c r="E3" s="243"/>
      <c r="F3" s="243"/>
      <c r="G3" s="243"/>
      <c r="H3" s="243"/>
      <c r="I3" s="22"/>
    </row>
    <row r="4" spans="2:12" x14ac:dyDescent="0.2">
      <c r="B4" s="21"/>
      <c r="C4" s="21"/>
      <c r="D4" s="21"/>
      <c r="E4" s="21"/>
      <c r="F4" s="21"/>
      <c r="G4" s="21"/>
      <c r="H4" s="21"/>
      <c r="I4" s="22"/>
    </row>
    <row r="5" spans="2:12" ht="18" customHeight="1" x14ac:dyDescent="0.2">
      <c r="B5" s="242" t="s">
        <v>180</v>
      </c>
      <c r="C5" s="242"/>
      <c r="D5" s="242"/>
      <c r="E5" s="242"/>
      <c r="F5" s="242"/>
      <c r="G5" s="242"/>
      <c r="H5" s="242"/>
      <c r="I5" s="23"/>
    </row>
    <row r="6" spans="2:12" ht="18" customHeight="1" x14ac:dyDescent="0.2">
      <c r="C6" s="197"/>
      <c r="D6" s="197"/>
      <c r="E6" s="197"/>
      <c r="F6" s="197"/>
      <c r="G6" s="197"/>
      <c r="H6" s="197"/>
      <c r="I6" s="23"/>
    </row>
    <row r="7" spans="2:12" x14ac:dyDescent="0.2">
      <c r="B7" s="232"/>
      <c r="C7" s="232"/>
      <c r="D7" s="24"/>
      <c r="E7" s="25"/>
      <c r="F7" s="25"/>
      <c r="G7" s="25"/>
      <c r="H7" s="26"/>
    </row>
    <row r="8" spans="2:12" ht="25.5" x14ac:dyDescent="0.2">
      <c r="B8" s="235" t="s">
        <v>6</v>
      </c>
      <c r="C8" s="235"/>
      <c r="D8" s="198" t="s">
        <v>181</v>
      </c>
      <c r="E8" s="198" t="s">
        <v>182</v>
      </c>
      <c r="F8" s="196" t="s">
        <v>193</v>
      </c>
      <c r="G8" s="196" t="s">
        <v>191</v>
      </c>
      <c r="H8" s="196" t="s">
        <v>194</v>
      </c>
    </row>
    <row r="9" spans="2:12" x14ac:dyDescent="0.2">
      <c r="B9" s="248">
        <v>1</v>
      </c>
      <c r="C9" s="248"/>
      <c r="D9" s="17">
        <v>2</v>
      </c>
      <c r="E9" s="18">
        <v>3</v>
      </c>
      <c r="F9" s="18">
        <v>4</v>
      </c>
      <c r="G9" s="18">
        <v>5</v>
      </c>
      <c r="H9" s="18">
        <v>6</v>
      </c>
    </row>
    <row r="10" spans="2:12" x14ac:dyDescent="0.2">
      <c r="B10" s="233" t="s">
        <v>22</v>
      </c>
      <c r="C10" s="234"/>
      <c r="D10" s="27"/>
      <c r="E10" s="40"/>
      <c r="F10" s="204">
        <v>4767899</v>
      </c>
      <c r="G10" s="204">
        <v>4792098</v>
      </c>
      <c r="H10" s="204">
        <v>4794624</v>
      </c>
    </row>
    <row r="11" spans="2:12" ht="21.75" customHeight="1" x14ac:dyDescent="0.2">
      <c r="B11" s="246" t="s">
        <v>21</v>
      </c>
      <c r="C11" s="247"/>
      <c r="D11" s="27"/>
      <c r="E11" s="41"/>
      <c r="F11" s="41"/>
      <c r="G11" s="40"/>
      <c r="H11" s="40"/>
    </row>
    <row r="12" spans="2:12" x14ac:dyDescent="0.2">
      <c r="B12" s="244" t="s">
        <v>0</v>
      </c>
      <c r="C12" s="245"/>
      <c r="D12" s="28">
        <f>SUM(D10:D11)</f>
        <v>0</v>
      </c>
      <c r="E12" s="28">
        <f t="shared" ref="E12:G12" si="0">SUM(E10:E11)</f>
        <v>0</v>
      </c>
      <c r="F12" s="210">
        <f>SUM(F10:F11)</f>
        <v>4767899</v>
      </c>
      <c r="G12" s="210">
        <f t="shared" si="0"/>
        <v>4792098</v>
      </c>
      <c r="H12" s="210">
        <f t="shared" ref="H12" si="1">SUM(H10:H11)</f>
        <v>4794624</v>
      </c>
    </row>
    <row r="13" spans="2:12" x14ac:dyDescent="0.2">
      <c r="B13" s="246" t="s">
        <v>23</v>
      </c>
      <c r="C13" s="234"/>
      <c r="D13" s="27"/>
      <c r="E13" s="40"/>
      <c r="F13" s="40">
        <v>4759899</v>
      </c>
      <c r="G13" s="40">
        <v>4784098</v>
      </c>
      <c r="H13" s="40">
        <v>4786624</v>
      </c>
    </row>
    <row r="14" spans="2:12" ht="22.5" customHeight="1" x14ac:dyDescent="0.2">
      <c r="B14" s="246" t="s">
        <v>24</v>
      </c>
      <c r="C14" s="234"/>
      <c r="D14" s="27"/>
      <c r="E14" s="42"/>
      <c r="F14" s="42">
        <v>3000</v>
      </c>
      <c r="G14" s="42">
        <v>3000</v>
      </c>
      <c r="H14" s="42">
        <v>3000</v>
      </c>
    </row>
    <row r="15" spans="2:12" x14ac:dyDescent="0.2">
      <c r="B15" s="43" t="s">
        <v>1</v>
      </c>
      <c r="C15" s="44"/>
      <c r="D15" s="28">
        <f>SUM(D13:D14)</f>
        <v>0</v>
      </c>
      <c r="E15" s="28">
        <f t="shared" ref="E15:G15" si="2">SUM(E13:E14)</f>
        <v>0</v>
      </c>
      <c r="F15" s="210">
        <f>SUM(F13:F14)</f>
        <v>4762899</v>
      </c>
      <c r="G15" s="210">
        <f t="shared" si="2"/>
        <v>4787098</v>
      </c>
      <c r="H15" s="210">
        <f t="shared" ref="H15" si="3">SUM(H13:H14)</f>
        <v>4789624</v>
      </c>
    </row>
    <row r="16" spans="2:12" x14ac:dyDescent="0.2">
      <c r="B16" s="249" t="s">
        <v>2</v>
      </c>
      <c r="C16" s="245"/>
      <c r="D16" s="28">
        <f>D12-D15</f>
        <v>0</v>
      </c>
      <c r="E16" s="28">
        <f t="shared" ref="E16:G16" si="4">E12-E15</f>
        <v>0</v>
      </c>
      <c r="F16" s="210">
        <f>F12-F15</f>
        <v>5000</v>
      </c>
      <c r="G16" s="210">
        <f t="shared" si="4"/>
        <v>5000</v>
      </c>
      <c r="H16" s="210">
        <f t="shared" ref="H16" si="5">H12-H15</f>
        <v>5000</v>
      </c>
    </row>
    <row r="17" spans="1:45" x14ac:dyDescent="0.2">
      <c r="B17" s="21"/>
      <c r="C17" s="29"/>
      <c r="D17" s="29"/>
      <c r="E17" s="29"/>
      <c r="F17" s="29"/>
      <c r="G17" s="29"/>
      <c r="H17" s="29"/>
      <c r="I17" s="30"/>
    </row>
    <row r="18" spans="1:45" ht="15.75" customHeight="1" x14ac:dyDescent="0.2">
      <c r="B18" s="251" t="s">
        <v>183</v>
      </c>
      <c r="C18" s="251"/>
      <c r="D18" s="251"/>
      <c r="E18" s="251"/>
      <c r="F18" s="251"/>
      <c r="G18" s="251"/>
      <c r="H18" s="251"/>
      <c r="I18" s="197"/>
      <c r="J18" s="197"/>
      <c r="K18" s="197"/>
    </row>
    <row r="19" spans="1:45" ht="25.5" x14ac:dyDescent="0.2">
      <c r="B19" s="235" t="s">
        <v>6</v>
      </c>
      <c r="C19" s="235"/>
      <c r="D19" s="198" t="s">
        <v>181</v>
      </c>
      <c r="E19" s="198" t="s">
        <v>182</v>
      </c>
      <c r="F19" s="196" t="s">
        <v>193</v>
      </c>
      <c r="G19" s="196" t="s">
        <v>191</v>
      </c>
      <c r="H19" s="196" t="s">
        <v>194</v>
      </c>
      <c r="O19" s="205"/>
      <c r="P19" s="205"/>
      <c r="Q19" s="205"/>
    </row>
    <row r="20" spans="1:45" x14ac:dyDescent="0.2">
      <c r="B20" s="236">
        <v>1</v>
      </c>
      <c r="C20" s="237"/>
      <c r="D20" s="17">
        <v>2</v>
      </c>
      <c r="E20" s="18">
        <v>3</v>
      </c>
      <c r="F20" s="18">
        <v>4</v>
      </c>
      <c r="G20" s="18">
        <v>5</v>
      </c>
      <c r="H20" s="18">
        <v>6</v>
      </c>
    </row>
    <row r="21" spans="1:45" ht="21.75" customHeight="1" x14ac:dyDescent="0.2">
      <c r="B21" s="233" t="s">
        <v>25</v>
      </c>
      <c r="C21" s="238"/>
      <c r="D21" s="31"/>
      <c r="E21" s="45"/>
      <c r="F21" s="45"/>
      <c r="G21" s="45"/>
      <c r="H21" s="45"/>
    </row>
    <row r="22" spans="1:45" ht="23.25" customHeight="1" x14ac:dyDescent="0.2">
      <c r="B22" s="233" t="s">
        <v>26</v>
      </c>
      <c r="C22" s="234"/>
      <c r="D22" s="27"/>
      <c r="E22" s="45"/>
      <c r="F22" s="45"/>
      <c r="G22" s="45"/>
      <c r="H22" s="45"/>
    </row>
    <row r="23" spans="1:45" x14ac:dyDescent="0.2">
      <c r="B23" s="239" t="s">
        <v>39</v>
      </c>
      <c r="C23" s="240"/>
      <c r="D23" s="32">
        <f>SUM(D21:D22)</f>
        <v>0</v>
      </c>
      <c r="E23" s="32">
        <f t="shared" ref="E23:G23" si="6">SUM(E21:E22)</f>
        <v>0</v>
      </c>
      <c r="F23" s="211">
        <f t="shared" si="6"/>
        <v>0</v>
      </c>
      <c r="G23" s="211">
        <f t="shared" si="6"/>
        <v>0</v>
      </c>
      <c r="H23" s="211">
        <f t="shared" ref="H23" si="7">SUM(H21:H22)</f>
        <v>0</v>
      </c>
    </row>
    <row r="24" spans="1:45" s="33" customFormat="1" ht="21.75" customHeight="1" x14ac:dyDescent="0.2">
      <c r="A24" s="20"/>
      <c r="B24" s="233" t="s">
        <v>15</v>
      </c>
      <c r="C24" s="234"/>
      <c r="D24" s="27"/>
      <c r="E24" s="45"/>
      <c r="F24" s="205">
        <v>122875</v>
      </c>
      <c r="G24" s="205">
        <v>127875</v>
      </c>
      <c r="H24" s="205">
        <v>132875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s="33" customFormat="1" ht="22.5" customHeight="1" x14ac:dyDescent="0.2">
      <c r="A25" s="20"/>
      <c r="B25" s="233" t="s">
        <v>41</v>
      </c>
      <c r="C25" s="234"/>
      <c r="D25" s="27"/>
      <c r="E25" s="27"/>
      <c r="F25" s="212">
        <v>-127875</v>
      </c>
      <c r="G25" s="212">
        <v>-132875</v>
      </c>
      <c r="H25" s="212">
        <v>-137875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s="35" customFormat="1" x14ac:dyDescent="0.2">
      <c r="A26" s="34"/>
      <c r="B26" s="239" t="s">
        <v>42</v>
      </c>
      <c r="C26" s="240"/>
      <c r="D26" s="32">
        <f>D21-D22</f>
        <v>0</v>
      </c>
      <c r="E26" s="32">
        <f t="shared" ref="E26" si="8">E21-E22</f>
        <v>0</v>
      </c>
      <c r="F26" s="211">
        <f>F16+F24+F25</f>
        <v>0</v>
      </c>
      <c r="G26" s="211">
        <f t="shared" ref="G26:H26" si="9">G16+G24+G25</f>
        <v>0</v>
      </c>
      <c r="H26" s="211">
        <f t="shared" si="9"/>
        <v>0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x14ac:dyDescent="0.2">
      <c r="B27" s="241" t="s">
        <v>43</v>
      </c>
      <c r="C27" s="241"/>
      <c r="D27" s="36">
        <f>D16+D24+D25+D26</f>
        <v>0</v>
      </c>
      <c r="E27" s="36">
        <f t="shared" ref="E27" si="10">E16+E24+E25+E26</f>
        <v>0</v>
      </c>
      <c r="F27" s="213">
        <f>F16+F24+F25+F26</f>
        <v>0</v>
      </c>
      <c r="G27" s="213">
        <f t="shared" ref="G27:H27" si="11">G16+G24+G25+G26</f>
        <v>0</v>
      </c>
      <c r="H27" s="213">
        <f t="shared" si="11"/>
        <v>0</v>
      </c>
    </row>
    <row r="29" spans="1:45" x14ac:dyDescent="0.2">
      <c r="B29" s="37"/>
      <c r="C29" s="37"/>
      <c r="D29" s="37"/>
      <c r="E29" s="37"/>
      <c r="F29" s="37"/>
      <c r="G29" s="37"/>
      <c r="H29" s="37"/>
    </row>
    <row r="30" spans="1:45" x14ac:dyDescent="0.2">
      <c r="B30" s="231"/>
      <c r="C30" s="231"/>
      <c r="D30" s="231"/>
      <c r="E30" s="231"/>
      <c r="F30" s="231"/>
      <c r="G30" s="231"/>
      <c r="H30" s="231"/>
    </row>
    <row r="31" spans="1:45" ht="15" customHeight="1" x14ac:dyDescent="0.2">
      <c r="B31" s="231"/>
      <c r="C31" s="231"/>
      <c r="D31" s="231"/>
      <c r="E31" s="231"/>
      <c r="F31" s="231"/>
      <c r="G31" s="231"/>
      <c r="H31" s="231"/>
    </row>
    <row r="32" spans="1:45" ht="15" customHeight="1" x14ac:dyDescent="0.2">
      <c r="B32" s="38"/>
      <c r="C32" s="38"/>
      <c r="D32" s="38"/>
      <c r="E32" s="38"/>
      <c r="F32" s="38"/>
      <c r="G32" s="38"/>
      <c r="H32" s="38"/>
    </row>
    <row r="33" spans="2:8" ht="36.75" customHeight="1" x14ac:dyDescent="0.2">
      <c r="B33" s="38"/>
      <c r="C33" s="38"/>
      <c r="D33" s="38"/>
      <c r="E33" s="38"/>
      <c r="F33" s="38"/>
      <c r="G33" s="38"/>
      <c r="H33" s="38"/>
    </row>
    <row r="34" spans="2:8" ht="15" customHeight="1" x14ac:dyDescent="0.2">
      <c r="B34" s="39"/>
      <c r="C34" s="39"/>
      <c r="D34" s="39"/>
      <c r="E34" s="39"/>
      <c r="F34" s="39"/>
      <c r="G34" s="39"/>
      <c r="H34" s="39"/>
    </row>
    <row r="35" spans="2:8" x14ac:dyDescent="0.2">
      <c r="B35" s="39"/>
      <c r="C35" s="39"/>
      <c r="D35" s="39"/>
      <c r="E35" s="39"/>
      <c r="F35" s="39"/>
      <c r="G35" s="39"/>
      <c r="H35" s="39"/>
    </row>
  </sheetData>
  <mergeCells count="25">
    <mergeCell ref="B5:H5"/>
    <mergeCell ref="B3:H3"/>
    <mergeCell ref="B1:H1"/>
    <mergeCell ref="B12:C12"/>
    <mergeCell ref="B22:C22"/>
    <mergeCell ref="B10:C10"/>
    <mergeCell ref="B11:C11"/>
    <mergeCell ref="B8:C8"/>
    <mergeCell ref="B9:C9"/>
    <mergeCell ref="B14:C14"/>
    <mergeCell ref="B16:C16"/>
    <mergeCell ref="B13:C13"/>
    <mergeCell ref="D2:L2"/>
    <mergeCell ref="B18:H18"/>
    <mergeCell ref="B31:H31"/>
    <mergeCell ref="B7:C7"/>
    <mergeCell ref="B24:C24"/>
    <mergeCell ref="B25:C25"/>
    <mergeCell ref="B19:C19"/>
    <mergeCell ref="B20:C20"/>
    <mergeCell ref="B21:C21"/>
    <mergeCell ref="B26:C26"/>
    <mergeCell ref="B23:C23"/>
    <mergeCell ref="B27:C27"/>
    <mergeCell ref="B30:H30"/>
  </mergeCells>
  <pageMargins left="0.7" right="0.7" top="0.75" bottom="0.75" header="0.3" footer="0.3"/>
  <pageSetup paperSize="9" scale="4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2"/>
  <sheetViews>
    <sheetView view="pageLayout" topLeftCell="A53" zoomScaleNormal="90" workbookViewId="0">
      <selection sqref="A1:H87"/>
    </sheetView>
  </sheetViews>
  <sheetFormatPr defaultRowHeight="11.25" x14ac:dyDescent="0.2"/>
  <cols>
    <col min="1" max="1" width="4.7109375" style="49" customWidth="1"/>
    <col min="2" max="2" width="29.140625" style="23" customWidth="1"/>
    <col min="3" max="3" width="13.28515625" style="20" hidden="1" customWidth="1"/>
    <col min="4" max="4" width="16.85546875" style="20" hidden="1" customWidth="1"/>
    <col min="5" max="5" width="14.140625" style="20" customWidth="1"/>
    <col min="6" max="6" width="11.5703125" style="20" customWidth="1"/>
    <col min="7" max="7" width="12.140625" style="20" customWidth="1"/>
    <col min="8" max="16384" width="9.140625" style="20"/>
  </cols>
  <sheetData>
    <row r="1" spans="1:15" x14ac:dyDescent="0.2">
      <c r="A1" s="46"/>
      <c r="B1" s="21"/>
      <c r="C1" s="21"/>
      <c r="D1" s="21"/>
      <c r="E1" s="21"/>
      <c r="F1" s="21"/>
      <c r="G1" s="21"/>
    </row>
    <row r="2" spans="1:15" ht="15.75" customHeight="1" x14ac:dyDescent="0.2">
      <c r="A2" s="243" t="s">
        <v>10</v>
      </c>
      <c r="B2" s="243"/>
      <c r="C2" s="243"/>
      <c r="D2" s="243"/>
      <c r="E2" s="243"/>
      <c r="F2" s="243"/>
      <c r="G2" s="243"/>
    </row>
    <row r="3" spans="1:15" x14ac:dyDescent="0.2">
      <c r="A3" s="46"/>
      <c r="B3" s="21"/>
      <c r="C3" s="21"/>
      <c r="D3" s="21"/>
      <c r="E3" s="21"/>
      <c r="F3" s="22"/>
      <c r="G3" s="22"/>
    </row>
    <row r="4" spans="1:15" ht="15.75" customHeight="1" x14ac:dyDescent="0.2">
      <c r="A4" s="243" t="s">
        <v>40</v>
      </c>
      <c r="B4" s="243"/>
      <c r="C4" s="243"/>
      <c r="D4" s="243"/>
      <c r="E4" s="243"/>
      <c r="F4" s="243"/>
      <c r="G4" s="243"/>
    </row>
    <row r="5" spans="1:15" ht="15.75" x14ac:dyDescent="0.2">
      <c r="A5" s="46"/>
      <c r="B5" s="250"/>
      <c r="C5" s="250"/>
      <c r="D5" s="250"/>
      <c r="E5" s="250"/>
      <c r="F5" s="250"/>
      <c r="G5" s="250"/>
      <c r="H5" s="250"/>
    </row>
    <row r="6" spans="1:15" x14ac:dyDescent="0.2">
      <c r="A6" s="243" t="s">
        <v>184</v>
      </c>
      <c r="B6" s="243"/>
      <c r="C6" s="243"/>
      <c r="D6" s="243"/>
      <c r="E6" s="243"/>
      <c r="F6" s="243"/>
      <c r="G6" s="243"/>
    </row>
    <row r="7" spans="1:15" x14ac:dyDescent="0.2">
      <c r="A7" s="46"/>
      <c r="B7" s="21"/>
      <c r="C7" s="21"/>
      <c r="D7" s="21"/>
      <c r="E7" s="21"/>
      <c r="F7" s="22"/>
      <c r="G7" s="22"/>
    </row>
    <row r="8" spans="1:15" ht="21" x14ac:dyDescent="0.2">
      <c r="A8" s="254" t="s">
        <v>6</v>
      </c>
      <c r="B8" s="254"/>
      <c r="C8" s="203" t="s">
        <v>181</v>
      </c>
      <c r="D8" s="203" t="s">
        <v>182</v>
      </c>
      <c r="E8" s="47" t="s">
        <v>193</v>
      </c>
      <c r="F8" s="47" t="s">
        <v>191</v>
      </c>
      <c r="G8" s="47" t="s">
        <v>194</v>
      </c>
    </row>
    <row r="9" spans="1:15" x14ac:dyDescent="0.2">
      <c r="A9" s="254">
        <v>1</v>
      </c>
      <c r="B9" s="254"/>
      <c r="C9" s="201">
        <v>2</v>
      </c>
      <c r="D9" s="201">
        <v>3</v>
      </c>
      <c r="E9" s="202">
        <v>4</v>
      </c>
      <c r="F9" s="202">
        <v>5</v>
      </c>
      <c r="G9" s="202">
        <v>6</v>
      </c>
    </row>
    <row r="10" spans="1:15" x14ac:dyDescent="0.2">
      <c r="A10" s="163">
        <v>6</v>
      </c>
      <c r="B10" s="164" t="s">
        <v>44</v>
      </c>
      <c r="C10" s="165">
        <f>SUM(C11,C16,C19,C25)</f>
        <v>0</v>
      </c>
      <c r="D10" s="165">
        <f t="shared" ref="D10:F10" si="0">SUM(D11,D16,D19,D25)</f>
        <v>0</v>
      </c>
      <c r="E10" s="165">
        <f t="shared" si="0"/>
        <v>4767899</v>
      </c>
      <c r="F10" s="165">
        <f t="shared" si="0"/>
        <v>4792098</v>
      </c>
      <c r="G10" s="165">
        <f t="shared" ref="G10" si="1">SUM(G11,G16,G19,G25)</f>
        <v>4794624</v>
      </c>
    </row>
    <row r="11" spans="1:15" ht="21" x14ac:dyDescent="0.2">
      <c r="A11" s="166">
        <v>63</v>
      </c>
      <c r="B11" s="167" t="s">
        <v>14</v>
      </c>
      <c r="C11" s="160">
        <f>SUM(C12,C14)</f>
        <v>0</v>
      </c>
      <c r="D11" s="160">
        <f t="shared" ref="D11:F11" si="2">SUM(D12,D14)</f>
        <v>0</v>
      </c>
      <c r="E11" s="160">
        <f t="shared" si="2"/>
        <v>48056</v>
      </c>
      <c r="F11" s="160">
        <f t="shared" si="2"/>
        <v>48056</v>
      </c>
      <c r="G11" s="160">
        <f t="shared" ref="G11" si="3">SUM(G12,G14)</f>
        <v>48056</v>
      </c>
    </row>
    <row r="12" spans="1:15" ht="21" x14ac:dyDescent="0.2">
      <c r="A12" s="168" t="s">
        <v>45</v>
      </c>
      <c r="B12" s="167" t="s">
        <v>46</v>
      </c>
      <c r="C12" s="160">
        <f>SUM(C13)</f>
        <v>0</v>
      </c>
      <c r="D12" s="160">
        <f t="shared" ref="D12:G12" si="4">SUM(D13)</f>
        <v>0</v>
      </c>
      <c r="E12" s="160">
        <f t="shared" si="4"/>
        <v>48056</v>
      </c>
      <c r="F12" s="160">
        <f t="shared" si="4"/>
        <v>48056</v>
      </c>
      <c r="G12" s="160">
        <f t="shared" si="4"/>
        <v>48056</v>
      </c>
    </row>
    <row r="13" spans="1:15" ht="22.5" x14ac:dyDescent="0.2">
      <c r="A13" s="169">
        <v>6341</v>
      </c>
      <c r="B13" s="170" t="s">
        <v>47</v>
      </c>
      <c r="C13" s="155"/>
      <c r="D13" s="155">
        <v>0</v>
      </c>
      <c r="E13" s="155">
        <v>48056</v>
      </c>
      <c r="F13" s="155">
        <v>48056</v>
      </c>
      <c r="G13" s="155">
        <v>48056</v>
      </c>
    </row>
    <row r="14" spans="1:15" ht="21" hidden="1" x14ac:dyDescent="0.2">
      <c r="A14" s="121">
        <v>636</v>
      </c>
      <c r="B14" s="167" t="s">
        <v>48</v>
      </c>
      <c r="C14" s="160">
        <f>SUM(C15)</f>
        <v>0</v>
      </c>
      <c r="D14" s="160">
        <f t="shared" ref="D14:G14" si="5">SUM(D15)</f>
        <v>0</v>
      </c>
      <c r="E14" s="160">
        <f t="shared" si="5"/>
        <v>0</v>
      </c>
      <c r="F14" s="160">
        <f t="shared" si="5"/>
        <v>0</v>
      </c>
      <c r="G14" s="160">
        <f t="shared" si="5"/>
        <v>0</v>
      </c>
    </row>
    <row r="15" spans="1:15" ht="33.75" hidden="1" x14ac:dyDescent="0.2">
      <c r="A15" s="169">
        <v>6361</v>
      </c>
      <c r="B15" s="170" t="s">
        <v>49</v>
      </c>
      <c r="C15" s="155"/>
      <c r="D15" s="155"/>
      <c r="E15" s="155"/>
      <c r="F15" s="155"/>
      <c r="G15" s="155"/>
    </row>
    <row r="16" spans="1:15" s="48" customFormat="1" ht="31.5" x14ac:dyDescent="0.2">
      <c r="A16" s="171">
        <v>65</v>
      </c>
      <c r="B16" s="172" t="s">
        <v>50</v>
      </c>
      <c r="C16" s="160">
        <f>SUM(C17)</f>
        <v>0</v>
      </c>
      <c r="D16" s="160">
        <f t="shared" ref="D16:G17" si="6">SUM(D17)</f>
        <v>0</v>
      </c>
      <c r="E16" s="160">
        <f t="shared" si="6"/>
        <v>1500</v>
      </c>
      <c r="F16" s="160">
        <f t="shared" si="6"/>
        <v>1500</v>
      </c>
      <c r="G16" s="160">
        <f t="shared" si="6"/>
        <v>1500</v>
      </c>
      <c r="H16" s="192"/>
      <c r="I16" s="193"/>
      <c r="J16" s="194"/>
      <c r="K16" s="194"/>
      <c r="L16" s="194"/>
      <c r="M16" s="194"/>
      <c r="N16" s="195"/>
      <c r="O16" s="195"/>
    </row>
    <row r="17" spans="1:7" x14ac:dyDescent="0.2">
      <c r="A17" s="173">
        <v>652</v>
      </c>
      <c r="B17" s="172" t="s">
        <v>51</v>
      </c>
      <c r="C17" s="160">
        <f>SUM(C18)</f>
        <v>0</v>
      </c>
      <c r="D17" s="160">
        <f t="shared" si="6"/>
        <v>0</v>
      </c>
      <c r="E17" s="160">
        <f t="shared" si="6"/>
        <v>1500</v>
      </c>
      <c r="F17" s="160">
        <f t="shared" si="6"/>
        <v>1500</v>
      </c>
      <c r="G17" s="160">
        <f t="shared" si="6"/>
        <v>1500</v>
      </c>
    </row>
    <row r="18" spans="1:7" x14ac:dyDescent="0.2">
      <c r="A18" s="169">
        <v>6526</v>
      </c>
      <c r="B18" s="174" t="s">
        <v>52</v>
      </c>
      <c r="C18" s="155"/>
      <c r="D18" s="155"/>
      <c r="E18" s="155">
        <v>1500</v>
      </c>
      <c r="F18" s="155">
        <v>1500</v>
      </c>
      <c r="G18" s="155">
        <v>1500</v>
      </c>
    </row>
    <row r="19" spans="1:7" ht="31.5" x14ac:dyDescent="0.2">
      <c r="A19" s="166">
        <v>66</v>
      </c>
      <c r="B19" s="167" t="s">
        <v>55</v>
      </c>
      <c r="C19" s="165">
        <f>SUM(C20,C22)</f>
        <v>0</v>
      </c>
      <c r="D19" s="165">
        <f t="shared" ref="D19:F19" si="7">SUM(D20,D22)</f>
        <v>0</v>
      </c>
      <c r="E19" s="165">
        <f t="shared" si="7"/>
        <v>25000</v>
      </c>
      <c r="F19" s="165">
        <f t="shared" si="7"/>
        <v>25000</v>
      </c>
      <c r="G19" s="165">
        <f t="shared" ref="G19" si="8">SUM(G20,G22)</f>
        <v>25000</v>
      </c>
    </row>
    <row r="20" spans="1:7" ht="21" x14ac:dyDescent="0.2">
      <c r="A20" s="168" t="s">
        <v>56</v>
      </c>
      <c r="B20" s="167" t="s">
        <v>27</v>
      </c>
      <c r="C20" s="165">
        <f>SUM(C21)</f>
        <v>0</v>
      </c>
      <c r="D20" s="165">
        <f t="shared" ref="D20:G20" si="9">SUM(D21)</f>
        <v>0</v>
      </c>
      <c r="E20" s="165">
        <f t="shared" si="9"/>
        <v>0</v>
      </c>
      <c r="F20" s="165">
        <f t="shared" si="9"/>
        <v>0</v>
      </c>
      <c r="G20" s="165">
        <f t="shared" si="9"/>
        <v>0</v>
      </c>
    </row>
    <row r="21" spans="1:7" x14ac:dyDescent="0.2">
      <c r="A21" s="169">
        <v>6615</v>
      </c>
      <c r="B21" s="170" t="s">
        <v>57</v>
      </c>
      <c r="C21" s="175"/>
      <c r="D21" s="175"/>
      <c r="E21" s="175">
        <v>0</v>
      </c>
      <c r="F21" s="175">
        <v>0</v>
      </c>
      <c r="G21" s="175">
        <v>0</v>
      </c>
    </row>
    <row r="22" spans="1:7" ht="31.5" x14ac:dyDescent="0.2">
      <c r="A22" s="176">
        <v>663</v>
      </c>
      <c r="B22" s="177" t="s">
        <v>58</v>
      </c>
      <c r="C22" s="137">
        <f>SUM(C23:C24)</f>
        <v>0</v>
      </c>
      <c r="D22" s="137">
        <f t="shared" ref="D22:F22" si="10">SUM(D23:D24)</f>
        <v>0</v>
      </c>
      <c r="E22" s="137">
        <f t="shared" si="10"/>
        <v>25000</v>
      </c>
      <c r="F22" s="137">
        <f t="shared" si="10"/>
        <v>25000</v>
      </c>
      <c r="G22" s="137">
        <f t="shared" ref="G22" si="11">SUM(G23:G24)</f>
        <v>25000</v>
      </c>
    </row>
    <row r="23" spans="1:7" x14ac:dyDescent="0.2">
      <c r="A23" s="169">
        <v>6631</v>
      </c>
      <c r="B23" s="178" t="s">
        <v>59</v>
      </c>
      <c r="C23" s="150"/>
      <c r="D23" s="150"/>
      <c r="E23" s="150">
        <v>20000</v>
      </c>
      <c r="F23" s="150">
        <v>20000</v>
      </c>
      <c r="G23" s="150">
        <v>20000</v>
      </c>
    </row>
    <row r="24" spans="1:7" s="48" customFormat="1" x14ac:dyDescent="0.2">
      <c r="A24" s="169">
        <v>6632</v>
      </c>
      <c r="B24" s="178" t="s">
        <v>60</v>
      </c>
      <c r="C24" s="150"/>
      <c r="D24" s="150"/>
      <c r="E24" s="150">
        <v>5000</v>
      </c>
      <c r="F24" s="150">
        <v>5000</v>
      </c>
      <c r="G24" s="150">
        <v>5000</v>
      </c>
    </row>
    <row r="25" spans="1:7" ht="21" x14ac:dyDescent="0.2">
      <c r="A25" s="171">
        <v>67</v>
      </c>
      <c r="B25" s="172" t="s">
        <v>53</v>
      </c>
      <c r="C25" s="160">
        <f>SUM(C26)</f>
        <v>0</v>
      </c>
      <c r="D25" s="160">
        <f t="shared" ref="D25:G25" si="12">SUM(D26)</f>
        <v>0</v>
      </c>
      <c r="E25" s="160">
        <f t="shared" si="12"/>
        <v>4693343</v>
      </c>
      <c r="F25" s="160">
        <f t="shared" si="12"/>
        <v>4717542</v>
      </c>
      <c r="G25" s="160">
        <f t="shared" si="12"/>
        <v>4720068</v>
      </c>
    </row>
    <row r="26" spans="1:7" ht="21" x14ac:dyDescent="0.2">
      <c r="A26" s="173">
        <v>671</v>
      </c>
      <c r="B26" s="172" t="s">
        <v>53</v>
      </c>
      <c r="C26" s="160">
        <f>SUM(C27:C28)</f>
        <v>0</v>
      </c>
      <c r="D26" s="160">
        <f t="shared" ref="D26:F26" si="13">SUM(D27:D28)</f>
        <v>0</v>
      </c>
      <c r="E26" s="160">
        <f t="shared" si="13"/>
        <v>4693343</v>
      </c>
      <c r="F26" s="160">
        <f t="shared" si="13"/>
        <v>4717542</v>
      </c>
      <c r="G26" s="160">
        <f t="shared" ref="G26" si="14">SUM(G27:G28)</f>
        <v>4720068</v>
      </c>
    </row>
    <row r="27" spans="1:7" ht="22.5" x14ac:dyDescent="0.2">
      <c r="A27" s="169">
        <v>6711</v>
      </c>
      <c r="B27" s="170" t="s">
        <v>61</v>
      </c>
      <c r="C27" s="155"/>
      <c r="D27" s="155"/>
      <c r="E27" s="155">
        <v>4693343</v>
      </c>
      <c r="F27" s="155">
        <v>4717542</v>
      </c>
      <c r="G27" s="155">
        <v>4720068</v>
      </c>
    </row>
    <row r="28" spans="1:7" ht="22.5" hidden="1" x14ac:dyDescent="0.2">
      <c r="A28" s="169">
        <v>6712</v>
      </c>
      <c r="B28" s="174" t="s">
        <v>54</v>
      </c>
      <c r="C28" s="155"/>
      <c r="D28" s="155"/>
      <c r="E28" s="155">
        <v>0</v>
      </c>
      <c r="F28" s="155">
        <v>0</v>
      </c>
      <c r="G28" s="155">
        <v>0</v>
      </c>
    </row>
    <row r="29" spans="1:7" x14ac:dyDescent="0.2">
      <c r="A29" s="20"/>
      <c r="B29" s="20"/>
    </row>
    <row r="30" spans="1:7" x14ac:dyDescent="0.2">
      <c r="C30" s="50"/>
      <c r="D30" s="50"/>
      <c r="E30" s="50"/>
      <c r="G30" s="50"/>
    </row>
    <row r="31" spans="1:7" ht="21" x14ac:dyDescent="0.2">
      <c r="A31" s="255" t="s">
        <v>6</v>
      </c>
      <c r="B31" s="256"/>
      <c r="C31" s="203" t="s">
        <v>181</v>
      </c>
      <c r="D31" s="203" t="s">
        <v>182</v>
      </c>
      <c r="E31" s="47" t="s">
        <v>193</v>
      </c>
      <c r="F31" s="47" t="s">
        <v>191</v>
      </c>
      <c r="G31" s="47" t="s">
        <v>194</v>
      </c>
    </row>
    <row r="32" spans="1:7" x14ac:dyDescent="0.2">
      <c r="A32" s="255">
        <v>1</v>
      </c>
      <c r="B32" s="256"/>
      <c r="C32" s="201">
        <v>2</v>
      </c>
      <c r="D32" s="201">
        <v>3</v>
      </c>
      <c r="E32" s="202">
        <v>4</v>
      </c>
      <c r="F32" s="202">
        <v>5</v>
      </c>
      <c r="G32" s="202">
        <v>6</v>
      </c>
    </row>
    <row r="33" spans="1:7" x14ac:dyDescent="0.2">
      <c r="A33" s="179">
        <v>3</v>
      </c>
      <c r="B33" s="180" t="s">
        <v>3</v>
      </c>
      <c r="C33" s="165">
        <f>SUM(C34,C43,C70,C74)</f>
        <v>0</v>
      </c>
      <c r="D33" s="165">
        <f t="shared" ref="D33:G33" si="15">SUM(D34,D43,D70,D74)</f>
        <v>0</v>
      </c>
      <c r="E33" s="165">
        <f t="shared" si="15"/>
        <v>4759899</v>
      </c>
      <c r="F33" s="165">
        <f t="shared" si="15"/>
        <v>4784098</v>
      </c>
      <c r="G33" s="165">
        <f t="shared" si="15"/>
        <v>4786624</v>
      </c>
    </row>
    <row r="34" spans="1:7" x14ac:dyDescent="0.2">
      <c r="A34" s="181">
        <v>31</v>
      </c>
      <c r="B34" s="182" t="s">
        <v>4</v>
      </c>
      <c r="C34" s="158">
        <f>SUM(C35,C39,C41)</f>
        <v>0</v>
      </c>
      <c r="D34" s="158">
        <f t="shared" ref="D34:F34" si="16">SUM(D35,D39,D41)</f>
        <v>0</v>
      </c>
      <c r="E34" s="158">
        <f t="shared" si="16"/>
        <v>3752392</v>
      </c>
      <c r="F34" s="158">
        <f t="shared" si="16"/>
        <v>3776591</v>
      </c>
      <c r="G34" s="158">
        <f t="shared" ref="G34" si="17">SUM(G35,G39,G41)</f>
        <v>3779117</v>
      </c>
    </row>
    <row r="35" spans="1:7" x14ac:dyDescent="0.2">
      <c r="A35" s="121">
        <v>311</v>
      </c>
      <c r="B35" s="183" t="s">
        <v>63</v>
      </c>
      <c r="C35" s="137">
        <f>SUM(C36:C38)</f>
        <v>0</v>
      </c>
      <c r="D35" s="137">
        <f t="shared" ref="D35:F35" si="18">SUM(D36:D38)</f>
        <v>0</v>
      </c>
      <c r="E35" s="137">
        <f t="shared" si="18"/>
        <v>3180401</v>
      </c>
      <c r="F35" s="137">
        <f t="shared" si="18"/>
        <v>3196034</v>
      </c>
      <c r="G35" s="137">
        <f t="shared" ref="G35" si="19">SUM(G36:G38)</f>
        <v>3211744</v>
      </c>
    </row>
    <row r="36" spans="1:7" x14ac:dyDescent="0.2">
      <c r="A36" s="169">
        <v>3111</v>
      </c>
      <c r="B36" s="124" t="s">
        <v>28</v>
      </c>
      <c r="C36" s="184"/>
      <c r="D36" s="184"/>
      <c r="E36" s="184">
        <f>2754406+47326</f>
        <v>2801732</v>
      </c>
      <c r="F36" s="184">
        <f>2768178+47326</f>
        <v>2815504</v>
      </c>
      <c r="G36" s="184">
        <f>2782019+47326</f>
        <v>2829345</v>
      </c>
    </row>
    <row r="37" spans="1:7" x14ac:dyDescent="0.2">
      <c r="A37" s="169">
        <v>3112</v>
      </c>
      <c r="B37" s="124" t="s">
        <v>195</v>
      </c>
      <c r="C37" s="184"/>
      <c r="D37" s="184"/>
      <c r="E37" s="184">
        <v>6559</v>
      </c>
      <c r="F37" s="184">
        <v>6559</v>
      </c>
      <c r="G37" s="184">
        <v>6559</v>
      </c>
    </row>
    <row r="38" spans="1:7" x14ac:dyDescent="0.2">
      <c r="A38" s="169">
        <v>3114</v>
      </c>
      <c r="B38" s="124" t="s">
        <v>64</v>
      </c>
      <c r="C38" s="184"/>
      <c r="D38" s="184"/>
      <c r="E38" s="184">
        <v>372110</v>
      </c>
      <c r="F38" s="184">
        <v>373971</v>
      </c>
      <c r="G38" s="184">
        <v>375840</v>
      </c>
    </row>
    <row r="39" spans="1:7" x14ac:dyDescent="0.2">
      <c r="A39" s="121">
        <v>312</v>
      </c>
      <c r="B39" s="183" t="s">
        <v>65</v>
      </c>
      <c r="C39" s="137">
        <f>SUM(C40)</f>
        <v>0</v>
      </c>
      <c r="D39" s="137">
        <f>SUM(D40)</f>
        <v>0</v>
      </c>
      <c r="E39" s="137">
        <f>SUM(E40)</f>
        <v>113235</v>
      </c>
      <c r="F39" s="137">
        <f>SUM(F40)</f>
        <v>119507</v>
      </c>
      <c r="G39" s="137">
        <f>SUM(G40)</f>
        <v>104018</v>
      </c>
    </row>
    <row r="40" spans="1:7" x14ac:dyDescent="0.2">
      <c r="A40" s="169">
        <v>3121</v>
      </c>
      <c r="B40" s="124" t="s">
        <v>65</v>
      </c>
      <c r="C40" s="184"/>
      <c r="D40" s="184"/>
      <c r="E40" s="184">
        <v>113235</v>
      </c>
      <c r="F40" s="184">
        <v>119507</v>
      </c>
      <c r="G40" s="184">
        <v>104018</v>
      </c>
    </row>
    <row r="41" spans="1:7" x14ac:dyDescent="0.2">
      <c r="A41" s="121">
        <v>313</v>
      </c>
      <c r="B41" s="183" t="s">
        <v>67</v>
      </c>
      <c r="C41" s="185">
        <f>SUM(C42)</f>
        <v>0</v>
      </c>
      <c r="D41" s="185">
        <f>SUM(D42:D42)</f>
        <v>0</v>
      </c>
      <c r="E41" s="185">
        <f>SUM(E42:E42)</f>
        <v>458756</v>
      </c>
      <c r="F41" s="185">
        <f>SUM(F42:F42)</f>
        <v>461050</v>
      </c>
      <c r="G41" s="185">
        <f>SUM(G42:G42)</f>
        <v>463355</v>
      </c>
    </row>
    <row r="42" spans="1:7" ht="22.5" x14ac:dyDescent="0.2">
      <c r="A42" s="169">
        <v>3132</v>
      </c>
      <c r="B42" s="124" t="s">
        <v>68</v>
      </c>
      <c r="C42" s="186"/>
      <c r="D42" s="186"/>
      <c r="E42" s="186">
        <v>458756</v>
      </c>
      <c r="F42" s="186">
        <v>461050</v>
      </c>
      <c r="G42" s="186">
        <v>463355</v>
      </c>
    </row>
    <row r="43" spans="1:7" x14ac:dyDescent="0.2">
      <c r="A43" s="181">
        <v>32</v>
      </c>
      <c r="B43" s="182" t="s">
        <v>11</v>
      </c>
      <c r="C43" s="158">
        <f>SUM(C44,C48,C55,C65)</f>
        <v>0</v>
      </c>
      <c r="D43" s="158">
        <f t="shared" ref="D43:F43" si="20">SUM(D44,D48,D55,D65)</f>
        <v>0</v>
      </c>
      <c r="E43" s="158">
        <f t="shared" si="20"/>
        <v>945207</v>
      </c>
      <c r="F43" s="158">
        <f t="shared" si="20"/>
        <v>945207</v>
      </c>
      <c r="G43" s="158">
        <f t="shared" ref="G43" si="21">SUM(G44,G48,G55,G65)</f>
        <v>945207</v>
      </c>
    </row>
    <row r="44" spans="1:7" x14ac:dyDescent="0.2">
      <c r="A44" s="121">
        <v>321</v>
      </c>
      <c r="B44" s="183" t="s">
        <v>29</v>
      </c>
      <c r="C44" s="137">
        <f>SUM(C45:C47)</f>
        <v>0</v>
      </c>
      <c r="D44" s="137">
        <f t="shared" ref="D44:F44" si="22">SUM(D45:D47)</f>
        <v>0</v>
      </c>
      <c r="E44" s="137">
        <f t="shared" si="22"/>
        <v>98295</v>
      </c>
      <c r="F44" s="137">
        <f t="shared" si="22"/>
        <v>98295</v>
      </c>
      <c r="G44" s="137">
        <f t="shared" ref="G44" si="23">SUM(G45:G47)</f>
        <v>98295</v>
      </c>
    </row>
    <row r="45" spans="1:7" x14ac:dyDescent="0.2">
      <c r="A45" s="169">
        <v>3211</v>
      </c>
      <c r="B45" s="124" t="s">
        <v>30</v>
      </c>
      <c r="C45" s="184"/>
      <c r="D45" s="184"/>
      <c r="E45" s="184">
        <v>16000</v>
      </c>
      <c r="F45" s="184">
        <v>16000</v>
      </c>
      <c r="G45" s="184">
        <v>16000</v>
      </c>
    </row>
    <row r="46" spans="1:7" ht="22.5" x14ac:dyDescent="0.2">
      <c r="A46" s="169">
        <v>3212</v>
      </c>
      <c r="B46" s="124" t="s">
        <v>72</v>
      </c>
      <c r="C46" s="184"/>
      <c r="D46" s="184"/>
      <c r="E46" s="184">
        <f>71565+730</f>
        <v>72295</v>
      </c>
      <c r="F46" s="184">
        <f t="shared" ref="F46:G46" si="24">71565+730</f>
        <v>72295</v>
      </c>
      <c r="G46" s="184">
        <f t="shared" si="24"/>
        <v>72295</v>
      </c>
    </row>
    <row r="47" spans="1:7" x14ac:dyDescent="0.2">
      <c r="A47" s="169">
        <v>3213</v>
      </c>
      <c r="B47" s="124" t="s">
        <v>73</v>
      </c>
      <c r="C47" s="184"/>
      <c r="D47" s="184"/>
      <c r="E47" s="184">
        <v>10000</v>
      </c>
      <c r="F47" s="184">
        <v>10000</v>
      </c>
      <c r="G47" s="184">
        <v>10000</v>
      </c>
    </row>
    <row r="48" spans="1:7" x14ac:dyDescent="0.2">
      <c r="A48" s="121">
        <v>322</v>
      </c>
      <c r="B48" s="183" t="s">
        <v>74</v>
      </c>
      <c r="C48" s="137">
        <f>SUM(C49:C54)</f>
        <v>0</v>
      </c>
      <c r="D48" s="137">
        <f t="shared" ref="D48:E48" si="25">SUM(D49:D54)</f>
        <v>0</v>
      </c>
      <c r="E48" s="137">
        <f t="shared" si="25"/>
        <v>619500</v>
      </c>
      <c r="F48" s="137">
        <f>SUM(F49:F54)</f>
        <v>619500</v>
      </c>
      <c r="G48" s="137">
        <f>SUM(G49:G54)</f>
        <v>619500</v>
      </c>
    </row>
    <row r="49" spans="1:7" ht="22.5" x14ac:dyDescent="0.2">
      <c r="A49" s="169">
        <v>3221</v>
      </c>
      <c r="B49" s="124" t="s">
        <v>76</v>
      </c>
      <c r="C49" s="184"/>
      <c r="D49" s="184"/>
      <c r="E49" s="184">
        <v>93500</v>
      </c>
      <c r="F49" s="184">
        <v>93500</v>
      </c>
      <c r="G49" s="184">
        <v>93500</v>
      </c>
    </row>
    <row r="50" spans="1:7" x14ac:dyDescent="0.2">
      <c r="A50" s="169">
        <v>3222</v>
      </c>
      <c r="B50" s="124" t="s">
        <v>77</v>
      </c>
      <c r="C50" s="184"/>
      <c r="D50" s="184"/>
      <c r="E50" s="184">
        <v>276000</v>
      </c>
      <c r="F50" s="184">
        <v>276000</v>
      </c>
      <c r="G50" s="184">
        <v>276000</v>
      </c>
    </row>
    <row r="51" spans="1:7" x14ac:dyDescent="0.2">
      <c r="A51" s="187" t="s">
        <v>78</v>
      </c>
      <c r="B51" s="124" t="s">
        <v>79</v>
      </c>
      <c r="C51" s="184"/>
      <c r="D51" s="184"/>
      <c r="E51" s="184">
        <v>200000</v>
      </c>
      <c r="F51" s="184">
        <v>200000</v>
      </c>
      <c r="G51" s="184">
        <v>200000</v>
      </c>
    </row>
    <row r="52" spans="1:7" ht="22.5" x14ac:dyDescent="0.2">
      <c r="A52" s="187" t="s">
        <v>80</v>
      </c>
      <c r="B52" s="124" t="s">
        <v>81</v>
      </c>
      <c r="C52" s="184"/>
      <c r="D52" s="184"/>
      <c r="E52" s="184">
        <v>25000</v>
      </c>
      <c r="F52" s="184">
        <v>25000</v>
      </c>
      <c r="G52" s="184">
        <v>25000</v>
      </c>
    </row>
    <row r="53" spans="1:7" x14ac:dyDescent="0.2">
      <c r="A53" s="187" t="s">
        <v>82</v>
      </c>
      <c r="B53" s="124" t="s">
        <v>83</v>
      </c>
      <c r="C53" s="184"/>
      <c r="D53" s="184"/>
      <c r="E53" s="184">
        <v>15000</v>
      </c>
      <c r="F53" s="184">
        <v>15000</v>
      </c>
      <c r="G53" s="184">
        <v>15000</v>
      </c>
    </row>
    <row r="54" spans="1:7" x14ac:dyDescent="0.2">
      <c r="A54" s="187" t="s">
        <v>84</v>
      </c>
      <c r="B54" s="124" t="s">
        <v>85</v>
      </c>
      <c r="C54" s="184"/>
      <c r="D54" s="184"/>
      <c r="E54" s="184">
        <v>10000</v>
      </c>
      <c r="F54" s="184">
        <v>10000</v>
      </c>
      <c r="G54" s="184">
        <v>10000</v>
      </c>
    </row>
    <row r="55" spans="1:7" x14ac:dyDescent="0.2">
      <c r="A55" s="188" t="s">
        <v>86</v>
      </c>
      <c r="B55" s="183" t="s">
        <v>87</v>
      </c>
      <c r="C55" s="137">
        <f>SUM(C56:C64)</f>
        <v>0</v>
      </c>
      <c r="D55" s="137">
        <f t="shared" ref="D55:F55" si="26">SUM(D56:D64)</f>
        <v>0</v>
      </c>
      <c r="E55" s="137">
        <f t="shared" si="26"/>
        <v>200500</v>
      </c>
      <c r="F55" s="137">
        <f t="shared" si="26"/>
        <v>200500</v>
      </c>
      <c r="G55" s="137">
        <f t="shared" ref="G55" si="27">SUM(G56:G64)</f>
        <v>200500</v>
      </c>
    </row>
    <row r="56" spans="1:7" x14ac:dyDescent="0.2">
      <c r="A56" s="187" t="s">
        <v>88</v>
      </c>
      <c r="B56" s="124" t="s">
        <v>89</v>
      </c>
      <c r="C56" s="184"/>
      <c r="D56" s="184"/>
      <c r="E56" s="184">
        <v>16200</v>
      </c>
      <c r="F56" s="184">
        <v>16200</v>
      </c>
      <c r="G56" s="184">
        <v>16200</v>
      </c>
    </row>
    <row r="57" spans="1:7" x14ac:dyDescent="0.2">
      <c r="A57" s="187" t="s">
        <v>90</v>
      </c>
      <c r="B57" s="124" t="s">
        <v>91</v>
      </c>
      <c r="C57" s="184"/>
      <c r="D57" s="184"/>
      <c r="E57" s="184">
        <v>60500</v>
      </c>
      <c r="F57" s="184">
        <v>60500</v>
      </c>
      <c r="G57" s="184">
        <v>60500</v>
      </c>
    </row>
    <row r="58" spans="1:7" x14ac:dyDescent="0.2">
      <c r="A58" s="187" t="s">
        <v>92</v>
      </c>
      <c r="B58" s="124" t="s">
        <v>93</v>
      </c>
      <c r="C58" s="184"/>
      <c r="D58" s="184"/>
      <c r="E58" s="184">
        <v>15000</v>
      </c>
      <c r="F58" s="184">
        <v>15000</v>
      </c>
      <c r="G58" s="184">
        <v>15000</v>
      </c>
    </row>
    <row r="59" spans="1:7" x14ac:dyDescent="0.2">
      <c r="A59" s="187" t="s">
        <v>94</v>
      </c>
      <c r="B59" s="124" t="s">
        <v>95</v>
      </c>
      <c r="C59" s="184"/>
      <c r="D59" s="184"/>
      <c r="E59" s="184">
        <v>30800</v>
      </c>
      <c r="F59" s="184">
        <v>30800</v>
      </c>
      <c r="G59" s="184">
        <v>30800</v>
      </c>
    </row>
    <row r="60" spans="1:7" x14ac:dyDescent="0.2">
      <c r="A60" s="187" t="s">
        <v>96</v>
      </c>
      <c r="B60" s="124" t="s">
        <v>97</v>
      </c>
      <c r="C60" s="184"/>
      <c r="D60" s="184"/>
      <c r="E60" s="184">
        <v>26000</v>
      </c>
      <c r="F60" s="184">
        <v>26000</v>
      </c>
      <c r="G60" s="184">
        <v>26000</v>
      </c>
    </row>
    <row r="61" spans="1:7" x14ac:dyDescent="0.2">
      <c r="A61" s="187" t="s">
        <v>98</v>
      </c>
      <c r="B61" s="124" t="s">
        <v>99</v>
      </c>
      <c r="C61" s="184"/>
      <c r="D61" s="184"/>
      <c r="E61" s="184">
        <v>20000</v>
      </c>
      <c r="F61" s="184">
        <v>20000</v>
      </c>
      <c r="G61" s="184">
        <v>20000</v>
      </c>
    </row>
    <row r="62" spans="1:7" x14ac:dyDescent="0.2">
      <c r="A62" s="189">
        <v>3237</v>
      </c>
      <c r="B62" s="170" t="s">
        <v>137</v>
      </c>
      <c r="C62" s="175"/>
      <c r="D62" s="175"/>
      <c r="E62" s="175">
        <v>0</v>
      </c>
      <c r="F62" s="175">
        <v>0</v>
      </c>
      <c r="G62" s="175">
        <v>0</v>
      </c>
    </row>
    <row r="63" spans="1:7" x14ac:dyDescent="0.2">
      <c r="A63" s="187" t="s">
        <v>100</v>
      </c>
      <c r="B63" s="124" t="s">
        <v>101</v>
      </c>
      <c r="C63" s="184"/>
      <c r="D63" s="184"/>
      <c r="E63" s="184">
        <v>13000</v>
      </c>
      <c r="F63" s="184">
        <v>13000</v>
      </c>
      <c r="G63" s="184">
        <v>13000</v>
      </c>
    </row>
    <row r="64" spans="1:7" x14ac:dyDescent="0.2">
      <c r="A64" s="187" t="s">
        <v>102</v>
      </c>
      <c r="B64" s="124" t="s">
        <v>103</v>
      </c>
      <c r="C64" s="184"/>
      <c r="D64" s="184"/>
      <c r="E64" s="184">
        <v>19000</v>
      </c>
      <c r="F64" s="184">
        <v>19000</v>
      </c>
      <c r="G64" s="184">
        <v>19000</v>
      </c>
    </row>
    <row r="65" spans="1:7" x14ac:dyDescent="0.2">
      <c r="A65" s="188" t="s">
        <v>104</v>
      </c>
      <c r="B65" s="183" t="s">
        <v>87</v>
      </c>
      <c r="C65" s="137">
        <f>SUM(C66:C69)</f>
        <v>0</v>
      </c>
      <c r="D65" s="137">
        <f t="shared" ref="D65:F65" si="28">SUM(D66:D69)</f>
        <v>0</v>
      </c>
      <c r="E65" s="137">
        <f t="shared" si="28"/>
        <v>26912</v>
      </c>
      <c r="F65" s="137">
        <f t="shared" si="28"/>
        <v>26912</v>
      </c>
      <c r="G65" s="137">
        <f t="shared" ref="G65" si="29">SUM(G66:G69)</f>
        <v>26912</v>
      </c>
    </row>
    <row r="66" spans="1:7" ht="22.5" x14ac:dyDescent="0.2">
      <c r="A66" s="187" t="s">
        <v>105</v>
      </c>
      <c r="B66" s="124" t="s">
        <v>106</v>
      </c>
      <c r="C66" s="184"/>
      <c r="D66" s="184"/>
      <c r="E66" s="184">
        <v>5000</v>
      </c>
      <c r="F66" s="184">
        <v>5000</v>
      </c>
      <c r="G66" s="184">
        <v>5000</v>
      </c>
    </row>
    <row r="67" spans="1:7" x14ac:dyDescent="0.2">
      <c r="A67" s="187" t="s">
        <v>107</v>
      </c>
      <c r="B67" s="124" t="s">
        <v>108</v>
      </c>
      <c r="C67" s="184"/>
      <c r="D67" s="184"/>
      <c r="E67" s="184">
        <v>7000</v>
      </c>
      <c r="F67" s="184">
        <v>7000</v>
      </c>
      <c r="G67" s="184">
        <v>7000</v>
      </c>
    </row>
    <row r="68" spans="1:7" x14ac:dyDescent="0.2">
      <c r="A68" s="187" t="s">
        <v>109</v>
      </c>
      <c r="B68" s="124" t="s">
        <v>110</v>
      </c>
      <c r="C68" s="184"/>
      <c r="D68" s="184"/>
      <c r="E68" s="184">
        <v>9912</v>
      </c>
      <c r="F68" s="184">
        <v>9912</v>
      </c>
      <c r="G68" s="184">
        <v>9912</v>
      </c>
    </row>
    <row r="69" spans="1:7" x14ac:dyDescent="0.2">
      <c r="A69" s="187" t="s">
        <v>111</v>
      </c>
      <c r="B69" s="124" t="s">
        <v>112</v>
      </c>
      <c r="C69" s="184"/>
      <c r="D69" s="184"/>
      <c r="E69" s="184">
        <v>5000</v>
      </c>
      <c r="F69" s="184">
        <v>5000</v>
      </c>
      <c r="G69" s="184">
        <v>5000</v>
      </c>
    </row>
    <row r="70" spans="1:7" x14ac:dyDescent="0.2">
      <c r="A70" s="181" t="s">
        <v>113</v>
      </c>
      <c r="B70" s="182" t="s">
        <v>114</v>
      </c>
      <c r="C70" s="158">
        <f>SUM(C71)</f>
        <v>0</v>
      </c>
      <c r="D70" s="158">
        <f t="shared" ref="D70:G70" si="30">SUM(D71)</f>
        <v>0</v>
      </c>
      <c r="E70" s="158">
        <f t="shared" si="30"/>
        <v>1500</v>
      </c>
      <c r="F70" s="158">
        <f t="shared" si="30"/>
        <v>1500</v>
      </c>
      <c r="G70" s="158">
        <f t="shared" si="30"/>
        <v>1500</v>
      </c>
    </row>
    <row r="71" spans="1:7" x14ac:dyDescent="0.2">
      <c r="A71" s="188" t="s">
        <v>115</v>
      </c>
      <c r="B71" s="183" t="s">
        <v>116</v>
      </c>
      <c r="C71" s="137">
        <f>SUM(C72:C73)</f>
        <v>0</v>
      </c>
      <c r="D71" s="137">
        <f t="shared" ref="D71:F71" si="31">SUM(D72:D73)</f>
        <v>0</v>
      </c>
      <c r="E71" s="137">
        <f t="shared" si="31"/>
        <v>1500</v>
      </c>
      <c r="F71" s="137">
        <f t="shared" si="31"/>
        <v>1500</v>
      </c>
      <c r="G71" s="137">
        <f t="shared" ref="G71" si="32">SUM(G72:G73)</f>
        <v>1500</v>
      </c>
    </row>
    <row r="72" spans="1:7" x14ac:dyDescent="0.2">
      <c r="A72" s="187" t="s">
        <v>117</v>
      </c>
      <c r="B72" s="124" t="s">
        <v>118</v>
      </c>
      <c r="C72" s="184"/>
      <c r="D72" s="184"/>
      <c r="E72" s="184">
        <v>1500</v>
      </c>
      <c r="F72" s="184">
        <v>1500</v>
      </c>
      <c r="G72" s="184">
        <v>1500</v>
      </c>
    </row>
    <row r="73" spans="1:7" x14ac:dyDescent="0.2">
      <c r="A73" s="189">
        <v>3434</v>
      </c>
      <c r="B73" s="170" t="s">
        <v>138</v>
      </c>
      <c r="C73" s="175"/>
      <c r="D73" s="175"/>
      <c r="E73" s="175">
        <v>0</v>
      </c>
      <c r="F73" s="175">
        <v>0</v>
      </c>
      <c r="G73" s="175">
        <v>0</v>
      </c>
    </row>
    <row r="74" spans="1:7" ht="21" x14ac:dyDescent="0.2">
      <c r="A74" s="181" t="s">
        <v>119</v>
      </c>
      <c r="B74" s="182" t="s">
        <v>133</v>
      </c>
      <c r="C74" s="158">
        <f>SUM(C75)</f>
        <v>0</v>
      </c>
      <c r="D74" s="158">
        <f>SUM(D75)</f>
        <v>0</v>
      </c>
      <c r="E74" s="158">
        <f>SUM(E75)</f>
        <v>60800</v>
      </c>
      <c r="F74" s="158">
        <f>SUM(F75)</f>
        <v>60800</v>
      </c>
      <c r="G74" s="158">
        <f>SUM(G75)</f>
        <v>60800</v>
      </c>
    </row>
    <row r="75" spans="1:7" ht="21" x14ac:dyDescent="0.2">
      <c r="A75" s="188" t="s">
        <v>120</v>
      </c>
      <c r="B75" s="167" t="s">
        <v>134</v>
      </c>
      <c r="C75" s="137">
        <f>SUM(C76:C77)</f>
        <v>0</v>
      </c>
      <c r="D75" s="137">
        <f t="shared" ref="D75" si="33">SUM(D76:D77)</f>
        <v>0</v>
      </c>
      <c r="E75" s="137">
        <f t="shared" ref="E75" si="34">SUM(E76:E77)</f>
        <v>60800</v>
      </c>
      <c r="F75" s="137">
        <f>SUM(F76:F77)</f>
        <v>60800</v>
      </c>
      <c r="G75" s="137">
        <f>SUM(G76:G77)</f>
        <v>60800</v>
      </c>
    </row>
    <row r="76" spans="1:7" ht="22.5" x14ac:dyDescent="0.2">
      <c r="A76" s="187" t="s">
        <v>121</v>
      </c>
      <c r="B76" s="124" t="s">
        <v>122</v>
      </c>
      <c r="C76" s="184"/>
      <c r="D76" s="184"/>
      <c r="E76" s="184">
        <v>27800</v>
      </c>
      <c r="F76" s="184">
        <v>27800</v>
      </c>
      <c r="G76" s="184">
        <v>27800</v>
      </c>
    </row>
    <row r="77" spans="1:7" ht="22.5" x14ac:dyDescent="0.2">
      <c r="A77" s="187" t="s">
        <v>123</v>
      </c>
      <c r="B77" s="124" t="s">
        <v>124</v>
      </c>
      <c r="C77" s="184"/>
      <c r="D77" s="184"/>
      <c r="E77" s="184">
        <v>33000</v>
      </c>
      <c r="F77" s="184">
        <v>33000</v>
      </c>
      <c r="G77" s="184">
        <v>33000</v>
      </c>
    </row>
    <row r="78" spans="1:7" ht="21" x14ac:dyDescent="0.2">
      <c r="A78" s="168">
        <v>4</v>
      </c>
      <c r="B78" s="180" t="s">
        <v>5</v>
      </c>
      <c r="C78" s="160">
        <f>SUM(C79,C82)</f>
        <v>0</v>
      </c>
      <c r="D78" s="160">
        <f t="shared" ref="D78:F78" si="35">SUM(D79,D82)</f>
        <v>0</v>
      </c>
      <c r="E78" s="160">
        <f t="shared" si="35"/>
        <v>3000</v>
      </c>
      <c r="F78" s="160">
        <f t="shared" si="35"/>
        <v>3000</v>
      </c>
      <c r="G78" s="160">
        <f t="shared" ref="G78" si="36">SUM(G79,G82)</f>
        <v>3000</v>
      </c>
    </row>
    <row r="79" spans="1:7" ht="21" hidden="1" x14ac:dyDescent="0.2">
      <c r="A79" s="181" t="s">
        <v>139</v>
      </c>
      <c r="B79" s="182" t="s">
        <v>140</v>
      </c>
      <c r="C79" s="158">
        <f>SUM(C80)</f>
        <v>0</v>
      </c>
      <c r="D79" s="158">
        <f t="shared" ref="D79:E79" si="37">SUM(D80)</f>
        <v>0</v>
      </c>
      <c r="E79" s="158">
        <f t="shared" si="37"/>
        <v>0</v>
      </c>
      <c r="F79" s="158">
        <f>SUM(F80)</f>
        <v>0</v>
      </c>
      <c r="G79" s="158">
        <f>SUM(G80)</f>
        <v>0</v>
      </c>
    </row>
    <row r="80" spans="1:7" ht="21" hidden="1" x14ac:dyDescent="0.2">
      <c r="A80" s="188" t="s">
        <v>141</v>
      </c>
      <c r="B80" s="183" t="s">
        <v>142</v>
      </c>
      <c r="C80" s="137">
        <f>SUM(C81)</f>
        <v>0</v>
      </c>
      <c r="D80" s="137">
        <f t="shared" ref="D80:E80" si="38">SUM(D81:D81)</f>
        <v>0</v>
      </c>
      <c r="E80" s="137">
        <f t="shared" si="38"/>
        <v>0</v>
      </c>
      <c r="F80" s="137">
        <f>SUM(F81:F81)</f>
        <v>0</v>
      </c>
      <c r="G80" s="137">
        <f>SUM(G81:G81)</f>
        <v>0</v>
      </c>
    </row>
    <row r="81" spans="1:7" ht="22.5" hidden="1" x14ac:dyDescent="0.2">
      <c r="A81" s="187" t="s">
        <v>143</v>
      </c>
      <c r="B81" s="124" t="s">
        <v>142</v>
      </c>
      <c r="C81" s="184"/>
      <c r="D81" s="184"/>
      <c r="E81" s="184"/>
      <c r="F81" s="184"/>
      <c r="G81" s="184"/>
    </row>
    <row r="82" spans="1:7" ht="21" x14ac:dyDescent="0.2">
      <c r="A82" s="181">
        <v>42</v>
      </c>
      <c r="B82" s="182" t="s">
        <v>144</v>
      </c>
      <c r="C82" s="158">
        <f>SUM(C83)</f>
        <v>0</v>
      </c>
      <c r="D82" s="158">
        <f t="shared" ref="D82:E82" si="39">SUM(D83)</f>
        <v>0</v>
      </c>
      <c r="E82" s="158">
        <f t="shared" si="39"/>
        <v>3000</v>
      </c>
      <c r="F82" s="158">
        <f>SUM(F83)</f>
        <v>3000</v>
      </c>
      <c r="G82" s="158">
        <f>SUM(G83)</f>
        <v>3000</v>
      </c>
    </row>
    <row r="83" spans="1:7" x14ac:dyDescent="0.2">
      <c r="A83" s="188">
        <v>422</v>
      </c>
      <c r="B83" s="183" t="s">
        <v>145</v>
      </c>
      <c r="C83" s="160">
        <f>SUM(C84:C86)</f>
        <v>0</v>
      </c>
      <c r="D83" s="160">
        <f t="shared" ref="D83:F83" si="40">SUM(D84:D86)</f>
        <v>0</v>
      </c>
      <c r="E83" s="160">
        <f t="shared" si="40"/>
        <v>3000</v>
      </c>
      <c r="F83" s="160">
        <f t="shared" si="40"/>
        <v>3000</v>
      </c>
      <c r="G83" s="160">
        <f t="shared" ref="G83" si="41">SUM(G84:G86)</f>
        <v>3000</v>
      </c>
    </row>
    <row r="84" spans="1:7" hidden="1" x14ac:dyDescent="0.2">
      <c r="A84" s="187" t="s">
        <v>148</v>
      </c>
      <c r="B84" s="124" t="s">
        <v>149</v>
      </c>
      <c r="C84" s="155"/>
      <c r="D84" s="155"/>
      <c r="E84" s="155"/>
      <c r="F84" s="155"/>
      <c r="G84" s="155"/>
    </row>
    <row r="85" spans="1:7" hidden="1" x14ac:dyDescent="0.2">
      <c r="A85" s="187" t="s">
        <v>150</v>
      </c>
      <c r="B85" s="124" t="s">
        <v>151</v>
      </c>
      <c r="C85" s="155"/>
      <c r="D85" s="155"/>
      <c r="E85" s="155"/>
      <c r="F85" s="155"/>
      <c r="G85" s="155"/>
    </row>
    <row r="86" spans="1:7" ht="22.5" x14ac:dyDescent="0.2">
      <c r="A86" s="187" t="s">
        <v>146</v>
      </c>
      <c r="B86" s="124" t="s">
        <v>147</v>
      </c>
      <c r="C86" s="155"/>
      <c r="D86" s="155"/>
      <c r="E86" s="155">
        <v>3000</v>
      </c>
      <c r="F86" s="155">
        <v>3000</v>
      </c>
      <c r="G86" s="155">
        <v>3000</v>
      </c>
    </row>
    <row r="87" spans="1:7" x14ac:dyDescent="0.2">
      <c r="A87" s="252" t="s">
        <v>152</v>
      </c>
      <c r="B87" s="253"/>
      <c r="C87" s="185">
        <f>SUM(C78,C33)</f>
        <v>0</v>
      </c>
      <c r="D87" s="185">
        <f>SUM(D78,D33)</f>
        <v>0</v>
      </c>
      <c r="E87" s="185">
        <f>SUM(E78,E33)</f>
        <v>4762899</v>
      </c>
      <c r="F87" s="185">
        <f>SUM(F78,F33)</f>
        <v>4787098</v>
      </c>
      <c r="G87" s="185">
        <f>SUM(G78,G33)</f>
        <v>4789624</v>
      </c>
    </row>
    <row r="88" spans="1:7" x14ac:dyDescent="0.2">
      <c r="A88" s="162"/>
      <c r="B88" s="105"/>
      <c r="C88" s="104"/>
      <c r="D88" s="104"/>
      <c r="E88" s="104"/>
      <c r="F88" s="104"/>
      <c r="G88" s="104"/>
    </row>
    <row r="89" spans="1:7" x14ac:dyDescent="0.2">
      <c r="A89" s="162"/>
    </row>
    <row r="90" spans="1:7" x14ac:dyDescent="0.2">
      <c r="B90" s="51"/>
    </row>
    <row r="92" spans="1:7" x14ac:dyDescent="0.2">
      <c r="B92" s="206"/>
    </row>
  </sheetData>
  <mergeCells count="9">
    <mergeCell ref="A87:B87"/>
    <mergeCell ref="A9:B9"/>
    <mergeCell ref="A31:B31"/>
    <mergeCell ref="A32:B32"/>
    <mergeCell ref="A2:G2"/>
    <mergeCell ref="A4:G4"/>
    <mergeCell ref="A6:G6"/>
    <mergeCell ref="A8:B8"/>
    <mergeCell ref="B5:H5"/>
  </mergeCells>
  <pageMargins left="0.7" right="0.7" top="0.75" bottom="0.75" header="0.3" footer="0.3"/>
  <pageSetup paperSize="9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9"/>
  <sheetViews>
    <sheetView view="pageLayout" zoomScaleNormal="100" workbookViewId="0">
      <selection sqref="A1:F27"/>
    </sheetView>
  </sheetViews>
  <sheetFormatPr defaultRowHeight="11.25" x14ac:dyDescent="0.2"/>
  <cols>
    <col min="1" max="1" width="27.85546875" style="20" customWidth="1"/>
    <col min="2" max="2" width="18.42578125" style="20" hidden="1" customWidth="1"/>
    <col min="3" max="3" width="16.28515625" style="20" hidden="1" customWidth="1"/>
    <col min="4" max="4" width="16.85546875" style="20" customWidth="1"/>
    <col min="5" max="6" width="16.28515625" style="20" customWidth="1"/>
    <col min="7" max="9" width="9.140625" style="20"/>
    <col min="10" max="10" width="12.85546875" style="20" bestFit="1" customWidth="1"/>
    <col min="11" max="16384" width="9.140625" style="20"/>
  </cols>
  <sheetData>
    <row r="1" spans="1:10" x14ac:dyDescent="0.2">
      <c r="A1" s="21"/>
      <c r="B1" s="21"/>
      <c r="C1" s="21"/>
      <c r="D1" s="21"/>
      <c r="E1" s="22"/>
      <c r="F1" s="22"/>
    </row>
    <row r="2" spans="1:10" ht="15.75" customHeight="1" x14ac:dyDescent="0.2">
      <c r="A2" s="243" t="s">
        <v>185</v>
      </c>
      <c r="B2" s="243"/>
      <c r="C2" s="243"/>
      <c r="D2" s="243"/>
      <c r="E2" s="243"/>
      <c r="F2" s="243"/>
    </row>
    <row r="3" spans="1:10" x14ac:dyDescent="0.2">
      <c r="A3" s="21"/>
      <c r="B3" s="21"/>
      <c r="C3" s="21"/>
      <c r="D3" s="21"/>
      <c r="E3" s="22"/>
      <c r="F3" s="22"/>
    </row>
    <row r="4" spans="1:10" ht="33.75" customHeight="1" x14ac:dyDescent="0.2">
      <c r="A4" s="47" t="s">
        <v>6</v>
      </c>
      <c r="B4" s="199" t="s">
        <v>181</v>
      </c>
      <c r="C4" s="199" t="s">
        <v>182</v>
      </c>
      <c r="D4" s="200" t="s">
        <v>193</v>
      </c>
      <c r="E4" s="200" t="s">
        <v>191</v>
      </c>
      <c r="F4" s="200" t="s">
        <v>194</v>
      </c>
    </row>
    <row r="5" spans="1:10" x14ac:dyDescent="0.2">
      <c r="A5" s="47">
        <v>1</v>
      </c>
      <c r="B5" s="201">
        <v>2</v>
      </c>
      <c r="C5" s="201">
        <v>3</v>
      </c>
      <c r="D5" s="202">
        <v>4</v>
      </c>
      <c r="E5" s="202">
        <v>5</v>
      </c>
      <c r="F5" s="202">
        <v>6</v>
      </c>
    </row>
    <row r="6" spans="1:10" x14ac:dyDescent="0.2">
      <c r="A6" s="52" t="s">
        <v>37</v>
      </c>
      <c r="B6" s="53">
        <f>SUM(B7,B9,B11,B13,B15)</f>
        <v>0</v>
      </c>
      <c r="C6" s="53">
        <f>SUM(C7,C9,C11,C13,C15)</f>
        <v>0</v>
      </c>
      <c r="D6" s="53">
        <f>SUM(D7,D9,D11,D13,D15)</f>
        <v>4767899</v>
      </c>
      <c r="E6" s="53">
        <f>SUM(E7,E9,E11,E13,E15)</f>
        <v>4792098</v>
      </c>
      <c r="F6" s="53">
        <f>SUM(F7,F9,F11,F13,F15)</f>
        <v>4794624</v>
      </c>
      <c r="J6" s="54"/>
    </row>
    <row r="7" spans="1:10" x14ac:dyDescent="0.2">
      <c r="A7" s="52" t="s">
        <v>16</v>
      </c>
      <c r="B7" s="55">
        <f>SUM(B8)</f>
        <v>0</v>
      </c>
      <c r="C7" s="55">
        <f>SUM(C8)</f>
        <v>0</v>
      </c>
      <c r="D7" s="214">
        <f>SUM(D8)</f>
        <v>4693343</v>
      </c>
      <c r="E7" s="214">
        <f>SUM(E8)</f>
        <v>4717542</v>
      </c>
      <c r="F7" s="214">
        <f t="shared" ref="F7" si="0">SUM(F8)</f>
        <v>4720068</v>
      </c>
      <c r="J7" s="54"/>
    </row>
    <row r="8" spans="1:10" x14ac:dyDescent="0.2">
      <c r="A8" s="56" t="s">
        <v>17</v>
      </c>
      <c r="B8" s="55"/>
      <c r="C8" s="55"/>
      <c r="D8" s="214">
        <v>4693343</v>
      </c>
      <c r="E8" s="215">
        <v>4717542</v>
      </c>
      <c r="F8" s="215">
        <v>4720068</v>
      </c>
      <c r="J8" s="54"/>
    </row>
    <row r="9" spans="1:10" x14ac:dyDescent="0.2">
      <c r="A9" s="52" t="s">
        <v>19</v>
      </c>
      <c r="B9" s="55">
        <f>SUM(B10)</f>
        <v>0</v>
      </c>
      <c r="C9" s="55">
        <f t="shared" ref="C9:F9" si="1">SUM(C10)</f>
        <v>0</v>
      </c>
      <c r="D9" s="214">
        <f t="shared" si="1"/>
        <v>0</v>
      </c>
      <c r="E9" s="214">
        <f t="shared" si="1"/>
        <v>0</v>
      </c>
      <c r="F9" s="214">
        <f t="shared" si="1"/>
        <v>0</v>
      </c>
      <c r="J9" s="54"/>
    </row>
    <row r="10" spans="1:10" x14ac:dyDescent="0.2">
      <c r="A10" s="58" t="s">
        <v>20</v>
      </c>
      <c r="B10" s="55"/>
      <c r="C10" s="55"/>
      <c r="D10" s="214">
        <v>0</v>
      </c>
      <c r="E10" s="215">
        <v>0</v>
      </c>
      <c r="F10" s="215">
        <v>0</v>
      </c>
      <c r="J10" s="54"/>
    </row>
    <row r="11" spans="1:10" x14ac:dyDescent="0.2">
      <c r="A11" s="52" t="s">
        <v>156</v>
      </c>
      <c r="B11" s="55">
        <f>SUM(B12)</f>
        <v>0</v>
      </c>
      <c r="C11" s="55">
        <f t="shared" ref="C11:F11" si="2">SUM(C12)</f>
        <v>0</v>
      </c>
      <c r="D11" s="214">
        <f t="shared" si="2"/>
        <v>1500</v>
      </c>
      <c r="E11" s="214">
        <f t="shared" si="2"/>
        <v>1500</v>
      </c>
      <c r="F11" s="214">
        <f t="shared" si="2"/>
        <v>1500</v>
      </c>
      <c r="J11" s="54"/>
    </row>
    <row r="12" spans="1:10" x14ac:dyDescent="0.2">
      <c r="A12" s="58" t="s">
        <v>157</v>
      </c>
      <c r="B12" s="55"/>
      <c r="C12" s="55"/>
      <c r="D12" s="214">
        <v>1500</v>
      </c>
      <c r="E12" s="215">
        <v>1500</v>
      </c>
      <c r="F12" s="215">
        <v>1500</v>
      </c>
      <c r="J12" s="54"/>
    </row>
    <row r="13" spans="1:10" ht="15.75" customHeight="1" x14ac:dyDescent="0.2">
      <c r="A13" s="52" t="s">
        <v>158</v>
      </c>
      <c r="B13" s="55">
        <f>SUM(B14:B14)</f>
        <v>0</v>
      </c>
      <c r="C13" s="55">
        <f>SUM(C14:C14)</f>
        <v>0</v>
      </c>
      <c r="D13" s="214">
        <v>48056</v>
      </c>
      <c r="E13" s="214">
        <v>48056</v>
      </c>
      <c r="F13" s="214">
        <v>48056</v>
      </c>
      <c r="J13" s="54"/>
    </row>
    <row r="14" spans="1:10" ht="15.75" customHeight="1" x14ac:dyDescent="0.2">
      <c r="A14" s="58" t="s">
        <v>159</v>
      </c>
      <c r="B14" s="55"/>
      <c r="C14" s="55"/>
      <c r="D14" s="214">
        <v>48056</v>
      </c>
      <c r="E14" s="215">
        <v>48056</v>
      </c>
      <c r="F14" s="215">
        <v>48056</v>
      </c>
      <c r="J14" s="54"/>
    </row>
    <row r="15" spans="1:10" x14ac:dyDescent="0.2">
      <c r="A15" s="52" t="s">
        <v>160</v>
      </c>
      <c r="B15" s="55">
        <f>SUM(B16:B16)</f>
        <v>0</v>
      </c>
      <c r="C15" s="55">
        <f>SUM(C16:C16)</f>
        <v>0</v>
      </c>
      <c r="D15" s="214">
        <f>SUM(D16:D16)</f>
        <v>25000</v>
      </c>
      <c r="E15" s="214">
        <f>SUM(E16:E16)</f>
        <v>25000</v>
      </c>
      <c r="F15" s="214">
        <f>SUM(F16:F16)</f>
        <v>25000</v>
      </c>
      <c r="J15" s="54"/>
    </row>
    <row r="16" spans="1:10" x14ac:dyDescent="0.2">
      <c r="A16" s="58" t="s">
        <v>161</v>
      </c>
      <c r="B16" s="55"/>
      <c r="C16" s="55"/>
      <c r="D16" s="214">
        <v>25000</v>
      </c>
      <c r="E16" s="215">
        <v>25000</v>
      </c>
      <c r="F16" s="215">
        <v>25000</v>
      </c>
      <c r="J16" s="54"/>
    </row>
    <row r="17" spans="1:10" x14ac:dyDescent="0.2">
      <c r="A17" s="52" t="s">
        <v>38</v>
      </c>
      <c r="B17" s="53">
        <f>SUM(B18,B20,B22,B24,B26)</f>
        <v>0</v>
      </c>
      <c r="C17" s="53">
        <f>SUM(C18,C20,C22,C24,C26)</f>
        <v>0</v>
      </c>
      <c r="D17" s="53">
        <f>SUM(D18,D20,D22,D24,D26)</f>
        <v>4762899</v>
      </c>
      <c r="E17" s="53">
        <f>SUM(E18,E20,E22,E24,E26)</f>
        <v>4787098</v>
      </c>
      <c r="F17" s="53">
        <f>SUM(F18,F20,F22,F24,F26)</f>
        <v>4789624</v>
      </c>
      <c r="J17" s="54"/>
    </row>
    <row r="18" spans="1:10" x14ac:dyDescent="0.2">
      <c r="A18" s="52" t="s">
        <v>16</v>
      </c>
      <c r="B18" s="55">
        <f>SUM(B19)</f>
        <v>0</v>
      </c>
      <c r="C18" s="55">
        <f t="shared" ref="C18:D18" si="3">SUM(C19)</f>
        <v>0</v>
      </c>
      <c r="D18" s="214">
        <f t="shared" si="3"/>
        <v>4693343</v>
      </c>
      <c r="E18" s="214">
        <f t="shared" ref="E18:F18" si="4">SUM(E19)</f>
        <v>4717542</v>
      </c>
      <c r="F18" s="214">
        <f t="shared" si="4"/>
        <v>4720068</v>
      </c>
      <c r="J18" s="54"/>
    </row>
    <row r="19" spans="1:10" x14ac:dyDescent="0.2">
      <c r="A19" s="56" t="s">
        <v>17</v>
      </c>
      <c r="B19" s="55"/>
      <c r="C19" s="55"/>
      <c r="D19" s="214">
        <v>4693343</v>
      </c>
      <c r="E19" s="215">
        <v>4717542</v>
      </c>
      <c r="F19" s="215">
        <v>4720068</v>
      </c>
      <c r="J19" s="54"/>
    </row>
    <row r="20" spans="1:10" x14ac:dyDescent="0.2">
      <c r="A20" s="52" t="s">
        <v>19</v>
      </c>
      <c r="B20" s="55">
        <f>SUM(B21)</f>
        <v>0</v>
      </c>
      <c r="C20" s="55">
        <f t="shared" ref="C20:D20" si="5">SUM(C21)</f>
        <v>0</v>
      </c>
      <c r="D20" s="214">
        <f t="shared" si="5"/>
        <v>0</v>
      </c>
      <c r="E20" s="214">
        <f t="shared" ref="E20:F20" si="6">SUM(E21)</f>
        <v>0</v>
      </c>
      <c r="F20" s="214">
        <f t="shared" si="6"/>
        <v>0</v>
      </c>
      <c r="J20" s="54"/>
    </row>
    <row r="21" spans="1:10" x14ac:dyDescent="0.2">
      <c r="A21" s="58" t="s">
        <v>20</v>
      </c>
      <c r="B21" s="55"/>
      <c r="C21" s="55"/>
      <c r="D21" s="214">
        <v>0</v>
      </c>
      <c r="E21" s="215">
        <v>0</v>
      </c>
      <c r="F21" s="215">
        <v>0</v>
      </c>
      <c r="J21" s="54"/>
    </row>
    <row r="22" spans="1:10" x14ac:dyDescent="0.2">
      <c r="A22" s="52" t="s">
        <v>156</v>
      </c>
      <c r="B22" s="55">
        <f>SUM(B23)</f>
        <v>0</v>
      </c>
      <c r="C22" s="55">
        <f t="shared" ref="C22:D22" si="7">SUM(C23)</f>
        <v>0</v>
      </c>
      <c r="D22" s="214">
        <f t="shared" si="7"/>
        <v>1500</v>
      </c>
      <c r="E22" s="214">
        <f t="shared" ref="E22:F22" si="8">SUM(E23)</f>
        <v>1500</v>
      </c>
      <c r="F22" s="214">
        <f t="shared" si="8"/>
        <v>1500</v>
      </c>
      <c r="J22" s="54"/>
    </row>
    <row r="23" spans="1:10" x14ac:dyDescent="0.2">
      <c r="A23" s="58" t="s">
        <v>157</v>
      </c>
      <c r="B23" s="55"/>
      <c r="C23" s="55"/>
      <c r="D23" s="214">
        <v>1500</v>
      </c>
      <c r="E23" s="214">
        <v>1500</v>
      </c>
      <c r="F23" s="214">
        <v>1500</v>
      </c>
      <c r="J23" s="54"/>
    </row>
    <row r="24" spans="1:10" ht="15" customHeight="1" x14ac:dyDescent="0.2">
      <c r="A24" s="52" t="s">
        <v>158</v>
      </c>
      <c r="B24" s="55">
        <f>SUM(B25:B25)</f>
        <v>0</v>
      </c>
      <c r="C24" s="55">
        <f>SUM(C25:C25)</f>
        <v>0</v>
      </c>
      <c r="D24" s="216">
        <f>SUM(D25)</f>
        <v>48056</v>
      </c>
      <c r="E24" s="216">
        <f t="shared" ref="E24:F24" si="9">SUM(E25)</f>
        <v>48056</v>
      </c>
      <c r="F24" s="216">
        <f t="shared" si="9"/>
        <v>48056</v>
      </c>
      <c r="G24" s="39"/>
      <c r="H24" s="39"/>
      <c r="I24" s="39"/>
      <c r="J24" s="54"/>
    </row>
    <row r="25" spans="1:10" x14ac:dyDescent="0.2">
      <c r="A25" s="58" t="s">
        <v>159</v>
      </c>
      <c r="B25" s="55"/>
      <c r="C25" s="55"/>
      <c r="D25" s="214">
        <v>48056</v>
      </c>
      <c r="E25" s="214">
        <v>48056</v>
      </c>
      <c r="F25" s="214">
        <v>48056</v>
      </c>
      <c r="G25" s="39"/>
      <c r="H25" s="39"/>
      <c r="I25" s="39"/>
      <c r="J25" s="54"/>
    </row>
    <row r="26" spans="1:10" x14ac:dyDescent="0.2">
      <c r="A26" s="52" t="s">
        <v>160</v>
      </c>
      <c r="B26" s="55">
        <f>SUM(B27:B27)</f>
        <v>0</v>
      </c>
      <c r="C26" s="55">
        <f>SUM(C27:C27)</f>
        <v>0</v>
      </c>
      <c r="D26" s="214">
        <v>20000</v>
      </c>
      <c r="E26" s="214">
        <v>20000</v>
      </c>
      <c r="F26" s="214">
        <v>20000</v>
      </c>
      <c r="G26" s="39"/>
      <c r="H26" s="39"/>
      <c r="I26" s="39"/>
      <c r="J26" s="54"/>
    </row>
    <row r="27" spans="1:10" x14ac:dyDescent="0.2">
      <c r="A27" s="58" t="s">
        <v>161</v>
      </c>
      <c r="B27" s="55"/>
      <c r="C27" s="55"/>
      <c r="D27" s="214">
        <v>20000</v>
      </c>
      <c r="E27" s="214">
        <v>20000</v>
      </c>
      <c r="F27" s="214">
        <v>20000</v>
      </c>
      <c r="J27" s="54"/>
    </row>
    <row r="29" spans="1:10" x14ac:dyDescent="0.2">
      <c r="A29" s="59"/>
      <c r="B29" s="59"/>
      <c r="C29" s="59"/>
      <c r="D29" s="59"/>
      <c r="E29" s="59"/>
      <c r="F29" s="59"/>
    </row>
    <row r="30" spans="1:10" x14ac:dyDescent="0.2">
      <c r="B30" s="37"/>
      <c r="C30" s="60"/>
      <c r="D30" s="60"/>
      <c r="E30" s="60"/>
      <c r="F30" s="60"/>
    </row>
    <row r="31" spans="1:10" x14ac:dyDescent="0.2">
      <c r="C31" s="61"/>
      <c r="D31" s="61"/>
      <c r="E31" s="61"/>
      <c r="F31" s="61"/>
    </row>
    <row r="32" spans="1:10" x14ac:dyDescent="0.2">
      <c r="C32" s="61"/>
      <c r="D32" s="61"/>
      <c r="E32" s="61"/>
      <c r="F32" s="61"/>
    </row>
    <row r="33" spans="3:6" x14ac:dyDescent="0.2">
      <c r="C33" s="61"/>
      <c r="D33" s="61"/>
      <c r="E33" s="61"/>
      <c r="F33" s="61"/>
    </row>
    <row r="34" spans="3:6" x14ac:dyDescent="0.2">
      <c r="C34" s="61"/>
      <c r="D34" s="61"/>
      <c r="E34" s="61"/>
      <c r="F34" s="61"/>
    </row>
    <row r="35" spans="3:6" x14ac:dyDescent="0.2">
      <c r="C35" s="61"/>
      <c r="D35" s="61"/>
      <c r="E35" s="61"/>
      <c r="F35" s="61"/>
    </row>
    <row r="36" spans="3:6" x14ac:dyDescent="0.2">
      <c r="C36" s="61"/>
      <c r="D36" s="61"/>
      <c r="E36" s="61"/>
      <c r="F36" s="61"/>
    </row>
    <row r="37" spans="3:6" x14ac:dyDescent="0.2">
      <c r="C37" s="61"/>
      <c r="D37" s="61"/>
      <c r="E37" s="61"/>
      <c r="F37" s="61"/>
    </row>
    <row r="38" spans="3:6" x14ac:dyDescent="0.2">
      <c r="C38" s="61"/>
      <c r="D38" s="61"/>
      <c r="E38" s="61"/>
      <c r="F38" s="61"/>
    </row>
    <row r="39" spans="3:6" x14ac:dyDescent="0.2">
      <c r="C39" s="61"/>
      <c r="D39" s="61"/>
      <c r="E39" s="61"/>
      <c r="F39" s="61"/>
    </row>
    <row r="40" spans="3:6" x14ac:dyDescent="0.2">
      <c r="C40" s="61"/>
      <c r="D40" s="61"/>
      <c r="E40" s="61"/>
      <c r="F40" s="61"/>
    </row>
    <row r="41" spans="3:6" x14ac:dyDescent="0.2">
      <c r="C41" s="61"/>
      <c r="D41" s="61"/>
      <c r="E41" s="61"/>
      <c r="F41" s="61"/>
    </row>
    <row r="42" spans="3:6" x14ac:dyDescent="0.2">
      <c r="C42" s="61"/>
      <c r="D42" s="62"/>
      <c r="E42" s="62"/>
      <c r="F42" s="62"/>
    </row>
    <row r="43" spans="3:6" x14ac:dyDescent="0.2">
      <c r="C43" s="61"/>
      <c r="D43" s="61"/>
      <c r="E43" s="61"/>
      <c r="F43" s="61"/>
    </row>
    <row r="44" spans="3:6" x14ac:dyDescent="0.2">
      <c r="C44" s="61"/>
      <c r="D44" s="61"/>
      <c r="E44" s="61"/>
      <c r="F44" s="61"/>
    </row>
    <row r="45" spans="3:6" x14ac:dyDescent="0.2">
      <c r="C45" s="61"/>
      <c r="D45" s="61"/>
      <c r="E45" s="61"/>
      <c r="F45" s="61"/>
    </row>
    <row r="46" spans="3:6" x14ac:dyDescent="0.2">
      <c r="C46" s="61"/>
      <c r="D46" s="61"/>
      <c r="E46" s="61"/>
      <c r="F46" s="61"/>
    </row>
    <row r="47" spans="3:6" x14ac:dyDescent="0.2">
      <c r="C47" s="61"/>
      <c r="D47" s="61"/>
      <c r="E47" s="61"/>
      <c r="F47" s="61"/>
    </row>
    <row r="48" spans="3:6" x14ac:dyDescent="0.2">
      <c r="C48" s="61"/>
      <c r="D48" s="61"/>
      <c r="E48" s="61"/>
      <c r="F48" s="61"/>
    </row>
    <row r="49" spans="3:6" x14ac:dyDescent="0.2">
      <c r="C49" s="61"/>
      <c r="D49" s="61"/>
      <c r="E49" s="61"/>
      <c r="F49" s="61"/>
    </row>
    <row r="50" spans="3:6" x14ac:dyDescent="0.2">
      <c r="C50" s="61"/>
      <c r="D50" s="61"/>
      <c r="E50" s="61"/>
      <c r="F50" s="61"/>
    </row>
    <row r="51" spans="3:6" x14ac:dyDescent="0.2">
      <c r="C51" s="61"/>
      <c r="D51" s="61"/>
      <c r="E51" s="61"/>
      <c r="F51" s="61"/>
    </row>
    <row r="52" spans="3:6" x14ac:dyDescent="0.2">
      <c r="C52" s="61"/>
      <c r="D52" s="61"/>
      <c r="E52" s="61"/>
      <c r="F52" s="61"/>
    </row>
    <row r="53" spans="3:6" x14ac:dyDescent="0.2">
      <c r="C53" s="61"/>
      <c r="D53" s="61"/>
      <c r="E53" s="61"/>
      <c r="F53" s="61"/>
    </row>
    <row r="54" spans="3:6" x14ac:dyDescent="0.2">
      <c r="C54" s="61"/>
      <c r="D54" s="61"/>
      <c r="E54" s="61"/>
      <c r="F54" s="61"/>
    </row>
    <row r="55" spans="3:6" x14ac:dyDescent="0.2">
      <c r="C55" s="61"/>
      <c r="D55" s="61"/>
      <c r="E55" s="61"/>
      <c r="F55" s="61"/>
    </row>
    <row r="56" spans="3:6" x14ac:dyDescent="0.2">
      <c r="C56" s="61"/>
      <c r="D56" s="61"/>
      <c r="E56" s="61"/>
      <c r="F56" s="61"/>
    </row>
    <row r="57" spans="3:6" x14ac:dyDescent="0.2">
      <c r="C57" s="54"/>
      <c r="D57" s="63"/>
      <c r="E57" s="54"/>
      <c r="F57" s="61"/>
    </row>
    <row r="58" spans="3:6" x14ac:dyDescent="0.2">
      <c r="C58" s="54"/>
      <c r="D58" s="54"/>
      <c r="E58" s="54"/>
      <c r="F58" s="61"/>
    </row>
    <row r="59" spans="3:6" x14ac:dyDescent="0.2">
      <c r="C59" s="54"/>
      <c r="D59" s="54"/>
      <c r="E59" s="54"/>
      <c r="F59" s="61"/>
    </row>
  </sheetData>
  <mergeCells count="1"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5"/>
  <sheetViews>
    <sheetView view="pageLayout" zoomScaleNormal="100" workbookViewId="0">
      <selection sqref="A1:F15"/>
    </sheetView>
  </sheetViews>
  <sheetFormatPr defaultRowHeight="11.25" x14ac:dyDescent="0.2"/>
  <cols>
    <col min="1" max="1" width="24.85546875" style="20" customWidth="1"/>
    <col min="2" max="2" width="14.85546875" style="20" hidden="1" customWidth="1"/>
    <col min="3" max="3" width="16.7109375" style="20" hidden="1" customWidth="1"/>
    <col min="4" max="4" width="16.7109375" style="20" customWidth="1"/>
    <col min="5" max="6" width="15.42578125" style="20" customWidth="1"/>
    <col min="7" max="16384" width="9.140625" style="20"/>
  </cols>
  <sheetData>
    <row r="1" spans="1:6" x14ac:dyDescent="0.2">
      <c r="A1" s="21"/>
      <c r="B1" s="21"/>
      <c r="C1" s="21"/>
      <c r="D1" s="21"/>
      <c r="E1" s="22"/>
      <c r="F1" s="22"/>
    </row>
    <row r="2" spans="1:6" ht="15.75" customHeight="1" x14ac:dyDescent="0.2">
      <c r="A2" s="243" t="s">
        <v>186</v>
      </c>
      <c r="B2" s="243"/>
      <c r="C2" s="243"/>
      <c r="D2" s="243"/>
      <c r="E2" s="243"/>
      <c r="F2" s="243"/>
    </row>
    <row r="3" spans="1:6" x14ac:dyDescent="0.2">
      <c r="A3" s="21"/>
      <c r="B3" s="21"/>
      <c r="C3" s="21"/>
      <c r="D3" s="21"/>
      <c r="E3" s="22"/>
      <c r="F3" s="22"/>
    </row>
    <row r="4" spans="1:6" ht="25.5" x14ac:dyDescent="0.2">
      <c r="A4" s="47" t="s">
        <v>6</v>
      </c>
      <c r="B4" s="199" t="s">
        <v>181</v>
      </c>
      <c r="C4" s="199" t="s">
        <v>182</v>
      </c>
      <c r="D4" s="200" t="s">
        <v>193</v>
      </c>
      <c r="E4" s="200" t="s">
        <v>191</v>
      </c>
      <c r="F4" s="200" t="s">
        <v>194</v>
      </c>
    </row>
    <row r="5" spans="1:6" x14ac:dyDescent="0.2">
      <c r="A5" s="47">
        <v>1</v>
      </c>
      <c r="B5" s="201">
        <v>2</v>
      </c>
      <c r="C5" s="201">
        <v>3</v>
      </c>
      <c r="D5" s="202">
        <v>4</v>
      </c>
      <c r="E5" s="202">
        <v>5</v>
      </c>
      <c r="F5" s="202">
        <v>6</v>
      </c>
    </row>
    <row r="6" spans="1:6" ht="15.75" customHeight="1" x14ac:dyDescent="0.2">
      <c r="A6" s="52" t="s">
        <v>38</v>
      </c>
      <c r="B6" s="66">
        <f>B7</f>
        <v>0</v>
      </c>
      <c r="C6" s="66">
        <f t="shared" ref="C6" si="0">C7</f>
        <v>0</v>
      </c>
      <c r="D6" s="66">
        <v>4762899</v>
      </c>
      <c r="E6" s="66">
        <v>4787098</v>
      </c>
      <c r="F6" s="66">
        <v>4789624</v>
      </c>
    </row>
    <row r="7" spans="1:6" ht="15.75" customHeight="1" x14ac:dyDescent="0.2">
      <c r="A7" s="67" t="s">
        <v>162</v>
      </c>
      <c r="B7" s="66">
        <f>SUM(B8:B9)</f>
        <v>0</v>
      </c>
      <c r="C7" s="66">
        <f t="shared" ref="C7" si="1">SUM(C8:C9)</f>
        <v>0</v>
      </c>
      <c r="D7" s="66">
        <v>4762899</v>
      </c>
      <c r="E7" s="66">
        <v>4787098</v>
      </c>
      <c r="F7" s="66">
        <v>4789624</v>
      </c>
    </row>
    <row r="8" spans="1:6" x14ac:dyDescent="0.2">
      <c r="A8" s="67" t="s">
        <v>163</v>
      </c>
      <c r="B8" s="55"/>
      <c r="C8" s="55"/>
      <c r="D8" s="66">
        <v>4762899</v>
      </c>
      <c r="E8" s="66">
        <v>4787098</v>
      </c>
      <c r="F8" s="66">
        <v>4789624</v>
      </c>
    </row>
    <row r="9" spans="1:6" ht="42" hidden="1" x14ac:dyDescent="0.2">
      <c r="A9" s="68" t="s">
        <v>164</v>
      </c>
      <c r="B9" s="55"/>
      <c r="C9" s="55"/>
      <c r="D9" s="55"/>
      <c r="E9" s="57"/>
      <c r="F9" s="57"/>
    </row>
    <row r="10" spans="1:6" hidden="1" x14ac:dyDescent="0.2">
      <c r="A10" s="69"/>
      <c r="B10" s="55"/>
      <c r="C10" s="55"/>
      <c r="D10" s="55"/>
      <c r="E10" s="57"/>
      <c r="F10" s="57"/>
    </row>
    <row r="11" spans="1:6" hidden="1" x14ac:dyDescent="0.2">
      <c r="A11" s="52"/>
      <c r="B11" s="55"/>
      <c r="C11" s="55"/>
      <c r="D11" s="70"/>
      <c r="E11" s="57"/>
      <c r="F11" s="57"/>
    </row>
    <row r="12" spans="1:6" hidden="1" x14ac:dyDescent="0.2">
      <c r="A12" s="58"/>
      <c r="B12" s="55"/>
      <c r="C12" s="55"/>
      <c r="D12" s="70"/>
      <c r="E12" s="57"/>
      <c r="F12" s="57"/>
    </row>
    <row r="13" spans="1:6" hidden="1" x14ac:dyDescent="0.2">
      <c r="A13" s="71"/>
      <c r="B13" s="55"/>
      <c r="C13" s="55"/>
      <c r="D13" s="70"/>
      <c r="E13" s="57"/>
      <c r="F13" s="57"/>
    </row>
    <row r="15" spans="1:6" x14ac:dyDescent="0.2">
      <c r="A15" s="39"/>
      <c r="B15" s="39"/>
      <c r="C15" s="39"/>
      <c r="D15" s="39"/>
      <c r="E15" s="39"/>
      <c r="F15" s="39"/>
    </row>
    <row r="16" spans="1:6" x14ac:dyDescent="0.2">
      <c r="A16" s="39"/>
      <c r="B16" s="39"/>
      <c r="C16" s="39"/>
      <c r="D16" s="39"/>
      <c r="E16" s="39"/>
      <c r="F16" s="39"/>
    </row>
    <row r="17" spans="1:6" x14ac:dyDescent="0.2">
      <c r="A17" s="39"/>
      <c r="B17" s="39"/>
      <c r="C17" s="39"/>
      <c r="D17" s="39"/>
      <c r="E17" s="39"/>
      <c r="F17" s="39"/>
    </row>
    <row r="20" spans="1:6" x14ac:dyDescent="0.2">
      <c r="A20" s="72"/>
      <c r="B20" s="73"/>
      <c r="C20" s="73"/>
      <c r="D20" s="73"/>
      <c r="E20" s="73"/>
      <c r="F20" s="73"/>
    </row>
    <row r="21" spans="1:6" x14ac:dyDescent="0.2">
      <c r="A21" s="64"/>
      <c r="B21" s="65"/>
      <c r="C21" s="65"/>
      <c r="D21" s="65"/>
      <c r="E21" s="65"/>
      <c r="F21" s="65"/>
    </row>
    <row r="22" spans="1:6" x14ac:dyDescent="0.2">
      <c r="A22" s="64"/>
      <c r="B22" s="74"/>
      <c r="C22" s="74"/>
      <c r="D22" s="74"/>
      <c r="E22" s="75"/>
      <c r="F22" s="75"/>
    </row>
    <row r="23" spans="1:6" x14ac:dyDescent="0.2">
      <c r="A23" s="76"/>
      <c r="B23" s="77"/>
      <c r="C23" s="77"/>
      <c r="D23" s="77"/>
      <c r="E23" s="75"/>
      <c r="F23" s="75"/>
    </row>
    <row r="24" spans="1:6" x14ac:dyDescent="0.2">
      <c r="A24" s="76"/>
      <c r="B24" s="78"/>
      <c r="C24" s="79"/>
      <c r="D24" s="80"/>
      <c r="E24" s="75"/>
      <c r="F24" s="75"/>
    </row>
    <row r="25" spans="1:6" x14ac:dyDescent="0.2">
      <c r="A25" s="81"/>
      <c r="B25" s="79"/>
      <c r="C25" s="79"/>
      <c r="D25" s="80"/>
      <c r="E25" s="75"/>
      <c r="F25" s="75"/>
    </row>
  </sheetData>
  <mergeCells count="1"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27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5.28515625" customWidth="1"/>
    <col min="7" max="8" width="25.28515625" hidden="1" customWidth="1"/>
    <col min="9" max="11" width="25.28515625" customWidth="1"/>
  </cols>
  <sheetData>
    <row r="1" spans="2:11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5.75" customHeight="1" x14ac:dyDescent="0.25">
      <c r="B2" s="250" t="s">
        <v>10</v>
      </c>
      <c r="C2" s="250"/>
      <c r="D2" s="250"/>
      <c r="E2" s="250"/>
      <c r="F2" s="250"/>
      <c r="G2" s="250"/>
      <c r="H2" s="250"/>
      <c r="I2" s="250"/>
      <c r="J2" s="250"/>
      <c r="K2" s="250"/>
    </row>
    <row r="3" spans="2:11" ht="18" x14ac:dyDescent="0.25">
      <c r="B3" s="1"/>
      <c r="C3" s="1"/>
      <c r="D3" s="1"/>
      <c r="E3" s="1"/>
      <c r="F3" s="1"/>
      <c r="G3" s="1"/>
      <c r="H3" s="1"/>
      <c r="I3" s="1"/>
      <c r="J3" s="2"/>
      <c r="K3" s="2"/>
    </row>
    <row r="4" spans="2:11" ht="18" customHeight="1" x14ac:dyDescent="0.25">
      <c r="B4" s="250" t="s">
        <v>187</v>
      </c>
      <c r="C4" s="250"/>
      <c r="D4" s="250"/>
      <c r="E4" s="250"/>
      <c r="F4" s="250"/>
      <c r="G4" s="250"/>
      <c r="H4" s="250"/>
      <c r="I4" s="250"/>
      <c r="J4" s="250"/>
      <c r="K4" s="250"/>
    </row>
    <row r="5" spans="2:11" ht="15.75" customHeight="1" x14ac:dyDescent="0.25">
      <c r="B5" s="250" t="s">
        <v>188</v>
      </c>
      <c r="C5" s="250"/>
      <c r="D5" s="250"/>
      <c r="E5" s="250"/>
      <c r="F5" s="250"/>
      <c r="G5" s="250"/>
      <c r="H5" s="250"/>
      <c r="I5" s="250"/>
      <c r="J5" s="250"/>
      <c r="K5" s="250"/>
    </row>
    <row r="6" spans="2:11" ht="18" x14ac:dyDescent="0.25">
      <c r="B6" s="1"/>
      <c r="C6" s="1"/>
      <c r="D6" s="1"/>
      <c r="E6" s="1"/>
      <c r="F6" s="1"/>
      <c r="G6" s="1"/>
      <c r="H6" s="1"/>
      <c r="I6" s="1"/>
      <c r="J6" s="2"/>
      <c r="K6" s="2"/>
    </row>
    <row r="7" spans="2:11" ht="25.5" customHeight="1" x14ac:dyDescent="0.25">
      <c r="B7" s="257" t="s">
        <v>6</v>
      </c>
      <c r="C7" s="258"/>
      <c r="D7" s="258"/>
      <c r="E7" s="258"/>
      <c r="F7" s="259"/>
      <c r="G7" s="199" t="s">
        <v>181</v>
      </c>
      <c r="H7" s="199" t="s">
        <v>182</v>
      </c>
      <c r="I7" s="200" t="s">
        <v>193</v>
      </c>
      <c r="J7" s="200" t="s">
        <v>191</v>
      </c>
      <c r="K7" s="200" t="s">
        <v>194</v>
      </c>
    </row>
    <row r="8" spans="2:11" x14ac:dyDescent="0.25">
      <c r="B8" s="257">
        <v>1</v>
      </c>
      <c r="C8" s="258"/>
      <c r="D8" s="258"/>
      <c r="E8" s="258"/>
      <c r="F8" s="259"/>
      <c r="G8" s="201">
        <v>2</v>
      </c>
      <c r="H8" s="201">
        <v>3</v>
      </c>
      <c r="I8" s="202">
        <v>4</v>
      </c>
      <c r="J8" s="202">
        <v>5</v>
      </c>
      <c r="K8" s="202">
        <v>6</v>
      </c>
    </row>
    <row r="9" spans="2:11" ht="25.5" x14ac:dyDescent="0.25">
      <c r="B9" s="5">
        <v>8</v>
      </c>
      <c r="C9" s="5"/>
      <c r="D9" s="5"/>
      <c r="E9" s="5"/>
      <c r="F9" s="5" t="s">
        <v>7</v>
      </c>
      <c r="G9" s="3"/>
      <c r="H9" s="3"/>
      <c r="I9" s="3"/>
      <c r="J9" s="15"/>
      <c r="K9" s="15"/>
    </row>
    <row r="10" spans="2:11" x14ac:dyDescent="0.25">
      <c r="B10" s="5"/>
      <c r="C10" s="9">
        <v>84</v>
      </c>
      <c r="D10" s="9"/>
      <c r="E10" s="9"/>
      <c r="F10" s="9" t="s">
        <v>12</v>
      </c>
      <c r="G10" s="3"/>
      <c r="H10" s="3"/>
      <c r="I10" s="3"/>
      <c r="J10" s="15"/>
      <c r="K10" s="15"/>
    </row>
    <row r="11" spans="2:11" ht="51" x14ac:dyDescent="0.25">
      <c r="B11" s="6"/>
      <c r="C11" s="6"/>
      <c r="D11" s="6">
        <v>841</v>
      </c>
      <c r="E11" s="6"/>
      <c r="F11" s="14" t="s">
        <v>31</v>
      </c>
      <c r="G11" s="3"/>
      <c r="H11" s="3"/>
      <c r="I11" s="3"/>
      <c r="J11" s="15"/>
      <c r="K11" s="15"/>
    </row>
    <row r="12" spans="2:11" ht="25.5" x14ac:dyDescent="0.25">
      <c r="B12" s="6"/>
      <c r="C12" s="6"/>
      <c r="D12" s="6"/>
      <c r="E12" s="6">
        <v>8413</v>
      </c>
      <c r="F12" s="14" t="s">
        <v>32</v>
      </c>
      <c r="G12" s="3"/>
      <c r="H12" s="3"/>
      <c r="I12" s="3"/>
      <c r="J12" s="15"/>
      <c r="K12" s="15"/>
    </row>
    <row r="13" spans="2:11" x14ac:dyDescent="0.25">
      <c r="B13" s="6"/>
      <c r="C13" s="6"/>
      <c r="D13" s="6"/>
      <c r="E13" s="7" t="s">
        <v>18</v>
      </c>
      <c r="F13" s="11"/>
      <c r="G13" s="3"/>
      <c r="H13" s="3"/>
      <c r="I13" s="3"/>
      <c r="J13" s="15"/>
      <c r="K13" s="15"/>
    </row>
    <row r="14" spans="2:11" ht="25.5" x14ac:dyDescent="0.25">
      <c r="B14" s="8">
        <v>5</v>
      </c>
      <c r="C14" s="8"/>
      <c r="D14" s="8"/>
      <c r="E14" s="8"/>
      <c r="F14" s="12" t="s">
        <v>8</v>
      </c>
      <c r="G14" s="3"/>
      <c r="H14" s="3"/>
      <c r="I14" s="3"/>
      <c r="J14" s="15"/>
      <c r="K14" s="15"/>
    </row>
    <row r="15" spans="2:11" ht="25.5" x14ac:dyDescent="0.25">
      <c r="B15" s="9"/>
      <c r="C15" s="9">
        <v>54</v>
      </c>
      <c r="D15" s="9"/>
      <c r="E15" s="9"/>
      <c r="F15" s="13" t="s">
        <v>13</v>
      </c>
      <c r="G15" s="3"/>
      <c r="H15" s="3"/>
      <c r="I15" s="4"/>
      <c r="J15" s="15"/>
      <c r="K15" s="15"/>
    </row>
    <row r="16" spans="2:11" ht="63.75" x14ac:dyDescent="0.25">
      <c r="B16" s="9"/>
      <c r="C16" s="9"/>
      <c r="D16" s="9">
        <v>541</v>
      </c>
      <c r="E16" s="14"/>
      <c r="F16" s="14" t="s">
        <v>33</v>
      </c>
      <c r="G16" s="3"/>
      <c r="H16" s="3"/>
      <c r="I16" s="4"/>
      <c r="J16" s="15"/>
      <c r="K16" s="15"/>
    </row>
    <row r="17" spans="2:13" ht="38.25" x14ac:dyDescent="0.25">
      <c r="B17" s="9"/>
      <c r="C17" s="9"/>
      <c r="D17" s="9"/>
      <c r="E17" s="14">
        <v>5413</v>
      </c>
      <c r="F17" s="14" t="s">
        <v>34</v>
      </c>
      <c r="G17" s="3"/>
      <c r="H17" s="3"/>
      <c r="I17" s="4"/>
      <c r="J17" s="15"/>
      <c r="K17" s="15"/>
    </row>
    <row r="18" spans="2:13" x14ac:dyDescent="0.25">
      <c r="B18" s="10"/>
      <c r="C18" s="8"/>
      <c r="D18" s="8"/>
      <c r="E18" s="8"/>
      <c r="F18" s="12" t="s">
        <v>18</v>
      </c>
      <c r="G18" s="3"/>
      <c r="H18" s="3"/>
      <c r="I18" s="3"/>
      <c r="J18" s="15"/>
      <c r="K18" s="15"/>
    </row>
    <row r="20" spans="2:13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3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2:13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3" ht="15.75" x14ac:dyDescent="0.25">
      <c r="G23" s="250"/>
      <c r="H23" s="250"/>
      <c r="I23" s="250"/>
      <c r="J23" s="250"/>
      <c r="K23" s="250"/>
      <c r="L23" s="250"/>
      <c r="M23" s="250"/>
    </row>
    <row r="24" spans="2:13" ht="18" x14ac:dyDescent="0.25">
      <c r="G24" s="1"/>
      <c r="H24" s="1"/>
      <c r="I24" s="1"/>
      <c r="J24" s="1"/>
      <c r="K24" s="1"/>
      <c r="L24" s="1"/>
      <c r="M24" s="1"/>
    </row>
    <row r="25" spans="2:13" ht="15.75" x14ac:dyDescent="0.25">
      <c r="G25" s="250"/>
      <c r="H25" s="250"/>
      <c r="I25" s="250"/>
      <c r="J25" s="250"/>
      <c r="K25" s="250"/>
      <c r="L25" s="250"/>
      <c r="M25" s="250"/>
    </row>
    <row r="26" spans="2:13" ht="18" x14ac:dyDescent="0.25">
      <c r="G26" s="1"/>
      <c r="H26" s="1"/>
      <c r="I26" s="1"/>
      <c r="J26" s="1"/>
      <c r="K26" s="1"/>
      <c r="L26" s="1"/>
      <c r="M26" s="1"/>
    </row>
    <row r="27" spans="2:13" ht="15.75" x14ac:dyDescent="0.25">
      <c r="G27" s="250"/>
      <c r="H27" s="250"/>
      <c r="I27" s="250"/>
      <c r="J27" s="250"/>
      <c r="K27" s="250"/>
      <c r="L27" s="250"/>
      <c r="M27" s="250"/>
    </row>
  </sheetData>
  <mergeCells count="8">
    <mergeCell ref="G27:M27"/>
    <mergeCell ref="B7:F7"/>
    <mergeCell ref="B8:F8"/>
    <mergeCell ref="B2:K2"/>
    <mergeCell ref="B4:K4"/>
    <mergeCell ref="B5:K5"/>
    <mergeCell ref="G23:M23"/>
    <mergeCell ref="G25:M25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2"/>
  <sheetViews>
    <sheetView zoomScaleNormal="100" workbookViewId="0">
      <selection activeCell="G7" sqref="G7"/>
    </sheetView>
  </sheetViews>
  <sheetFormatPr defaultColWidth="14" defaultRowHeight="11.25" x14ac:dyDescent="0.2"/>
  <cols>
    <col min="1" max="1" width="17.5703125" style="20" customWidth="1"/>
    <col min="2" max="3" width="0" style="20" hidden="1" customWidth="1"/>
    <col min="4" max="4" width="13.28515625" style="20" customWidth="1"/>
    <col min="5" max="5" width="14" style="20"/>
    <col min="6" max="6" width="14" style="20" customWidth="1"/>
    <col min="7" max="16384" width="14" style="20"/>
  </cols>
  <sheetData>
    <row r="1" spans="1:8" x14ac:dyDescent="0.2">
      <c r="A1" s="21"/>
      <c r="B1" s="21"/>
      <c r="C1" s="21"/>
      <c r="D1" s="21"/>
      <c r="E1" s="22"/>
      <c r="F1" s="22"/>
    </row>
    <row r="2" spans="1:8" ht="15.75" customHeight="1" x14ac:dyDescent="0.2">
      <c r="A2" s="243" t="s">
        <v>189</v>
      </c>
      <c r="B2" s="243"/>
      <c r="C2" s="243"/>
      <c r="D2" s="243"/>
      <c r="E2" s="243"/>
      <c r="F2" s="243"/>
    </row>
    <row r="3" spans="1:8" x14ac:dyDescent="0.2">
      <c r="A3" s="21"/>
      <c r="B3" s="21"/>
      <c r="C3" s="21"/>
      <c r="D3" s="21"/>
      <c r="E3" s="22"/>
      <c r="F3" s="22"/>
    </row>
    <row r="4" spans="1:8" ht="25.5" x14ac:dyDescent="0.2">
      <c r="A4" s="47" t="s">
        <v>6</v>
      </c>
      <c r="B4" s="199" t="s">
        <v>181</v>
      </c>
      <c r="C4" s="199" t="s">
        <v>182</v>
      </c>
      <c r="D4" s="200" t="s">
        <v>193</v>
      </c>
      <c r="E4" s="200" t="s">
        <v>191</v>
      </c>
      <c r="F4" s="200" t="s">
        <v>194</v>
      </c>
    </row>
    <row r="5" spans="1:8" x14ac:dyDescent="0.2">
      <c r="A5" s="47">
        <v>1</v>
      </c>
      <c r="B5" s="201">
        <v>2</v>
      </c>
      <c r="C5" s="201">
        <v>3</v>
      </c>
      <c r="D5" s="202">
        <v>4</v>
      </c>
      <c r="E5" s="202">
        <v>5</v>
      </c>
      <c r="F5" s="202">
        <v>6</v>
      </c>
    </row>
    <row r="6" spans="1:8" x14ac:dyDescent="0.2">
      <c r="A6" s="52" t="s">
        <v>35</v>
      </c>
      <c r="B6" s="82">
        <f>B7+B9+B11+B13+B16</f>
        <v>0</v>
      </c>
      <c r="C6" s="82">
        <f t="shared" ref="C6:E6" si="0">C7+C9+C11+C13+C16</f>
        <v>0</v>
      </c>
      <c r="D6" s="82">
        <f t="shared" si="0"/>
        <v>0</v>
      </c>
      <c r="E6" s="82">
        <f t="shared" si="0"/>
        <v>0</v>
      </c>
      <c r="F6" s="82">
        <f t="shared" ref="F6" si="1">F7+F9+F11+F13+F16</f>
        <v>0</v>
      </c>
      <c r="H6" s="83"/>
    </row>
    <row r="7" spans="1:8" ht="21" x14ac:dyDescent="0.2">
      <c r="A7" s="52" t="s">
        <v>16</v>
      </c>
      <c r="B7" s="84">
        <f>B8</f>
        <v>0</v>
      </c>
      <c r="C7" s="84">
        <f t="shared" ref="C7:F7" si="2">C8</f>
        <v>0</v>
      </c>
      <c r="D7" s="84">
        <f t="shared" si="2"/>
        <v>0</v>
      </c>
      <c r="E7" s="84">
        <f t="shared" si="2"/>
        <v>0</v>
      </c>
      <c r="F7" s="84">
        <f t="shared" si="2"/>
        <v>0</v>
      </c>
      <c r="H7" s="85"/>
    </row>
    <row r="8" spans="1:8" ht="22.5" x14ac:dyDescent="0.2">
      <c r="A8" s="56" t="s">
        <v>17</v>
      </c>
      <c r="B8" s="84"/>
      <c r="C8" s="84"/>
      <c r="D8" s="84"/>
      <c r="E8" s="86"/>
      <c r="F8" s="86"/>
    </row>
    <row r="9" spans="1:8" x14ac:dyDescent="0.2">
      <c r="A9" s="52" t="s">
        <v>19</v>
      </c>
      <c r="B9" s="84">
        <f>B10</f>
        <v>0</v>
      </c>
      <c r="C9" s="84">
        <f t="shared" ref="C9:F9" si="3">C10</f>
        <v>0</v>
      </c>
      <c r="D9" s="84">
        <f t="shared" si="3"/>
        <v>0</v>
      </c>
      <c r="E9" s="84">
        <f t="shared" si="3"/>
        <v>0</v>
      </c>
      <c r="F9" s="84">
        <f t="shared" si="3"/>
        <v>0</v>
      </c>
    </row>
    <row r="10" spans="1:8" x14ac:dyDescent="0.2">
      <c r="A10" s="58" t="s">
        <v>20</v>
      </c>
      <c r="B10" s="84"/>
      <c r="C10" s="84"/>
      <c r="D10" s="84"/>
      <c r="E10" s="86"/>
      <c r="F10" s="86"/>
    </row>
    <row r="11" spans="1:8" ht="21" x14ac:dyDescent="0.2">
      <c r="A11" s="52" t="s">
        <v>156</v>
      </c>
      <c r="B11" s="84">
        <f>B12</f>
        <v>0</v>
      </c>
      <c r="C11" s="84">
        <f t="shared" ref="C11:F11" si="4">C12</f>
        <v>0</v>
      </c>
      <c r="D11" s="84">
        <f t="shared" si="4"/>
        <v>0</v>
      </c>
      <c r="E11" s="84">
        <f t="shared" si="4"/>
        <v>0</v>
      </c>
      <c r="F11" s="84">
        <f t="shared" si="4"/>
        <v>0</v>
      </c>
    </row>
    <row r="12" spans="1:8" ht="22.5" x14ac:dyDescent="0.2">
      <c r="A12" s="58" t="s">
        <v>157</v>
      </c>
      <c r="B12" s="84"/>
      <c r="C12" s="84"/>
      <c r="D12" s="87"/>
      <c r="E12" s="86"/>
      <c r="F12" s="86"/>
    </row>
    <row r="13" spans="1:8" x14ac:dyDescent="0.2">
      <c r="A13" s="52" t="s">
        <v>158</v>
      </c>
      <c r="B13" s="84">
        <f>B14+B15</f>
        <v>0</v>
      </c>
      <c r="C13" s="84">
        <f t="shared" ref="C13:E13" si="5">C14+C15</f>
        <v>0</v>
      </c>
      <c r="D13" s="84">
        <f t="shared" si="5"/>
        <v>0</v>
      </c>
      <c r="E13" s="84">
        <f t="shared" si="5"/>
        <v>0</v>
      </c>
      <c r="F13" s="84">
        <f t="shared" ref="F13" si="6">F14+F15</f>
        <v>0</v>
      </c>
    </row>
    <row r="14" spans="1:8" x14ac:dyDescent="0.2">
      <c r="A14" s="58" t="s">
        <v>159</v>
      </c>
      <c r="B14" s="84"/>
      <c r="C14" s="84"/>
      <c r="D14" s="87"/>
      <c r="E14" s="86"/>
      <c r="F14" s="86"/>
    </row>
    <row r="15" spans="1:8" x14ac:dyDescent="0.2">
      <c r="A15" s="58" t="s">
        <v>165</v>
      </c>
      <c r="B15" s="88"/>
      <c r="C15" s="84"/>
      <c r="D15" s="84"/>
      <c r="E15" s="88"/>
      <c r="F15" s="88"/>
    </row>
    <row r="16" spans="1:8" x14ac:dyDescent="0.2">
      <c r="A16" s="52" t="s">
        <v>160</v>
      </c>
      <c r="B16" s="84">
        <f>B17+B18</f>
        <v>0</v>
      </c>
      <c r="C16" s="84">
        <f t="shared" ref="C16:E16" si="7">C17+C18</f>
        <v>0</v>
      </c>
      <c r="D16" s="84">
        <f t="shared" si="7"/>
        <v>0</v>
      </c>
      <c r="E16" s="84">
        <f t="shared" si="7"/>
        <v>0</v>
      </c>
      <c r="F16" s="84">
        <f t="shared" ref="F16" si="8">F17+F18</f>
        <v>0</v>
      </c>
    </row>
    <row r="17" spans="1:6" x14ac:dyDescent="0.2">
      <c r="A17" s="58" t="s">
        <v>161</v>
      </c>
      <c r="B17" s="84"/>
      <c r="C17" s="84"/>
      <c r="D17" s="87"/>
      <c r="E17" s="86"/>
      <c r="F17" s="86"/>
    </row>
    <row r="18" spans="1:6" x14ac:dyDescent="0.2">
      <c r="A18" s="58" t="s">
        <v>166</v>
      </c>
      <c r="B18" s="88"/>
      <c r="C18" s="84"/>
      <c r="D18" s="87"/>
      <c r="E18" s="88"/>
      <c r="F18" s="88"/>
    </row>
    <row r="19" spans="1:6" x14ac:dyDescent="0.2">
      <c r="A19" s="52" t="s">
        <v>36</v>
      </c>
      <c r="B19" s="82">
        <f>B20+B22+B24+B26+B29</f>
        <v>0</v>
      </c>
      <c r="C19" s="82">
        <f t="shared" ref="C19" si="9">C20+C22+C24+C26+C29</f>
        <v>0</v>
      </c>
      <c r="D19" s="82">
        <f t="shared" ref="D19" si="10">D20+D22+D24+D26+D29</f>
        <v>0</v>
      </c>
      <c r="E19" s="82">
        <f t="shared" ref="E19:F19" si="11">E20+E22+E24+E26+E29</f>
        <v>0</v>
      </c>
      <c r="F19" s="82">
        <f t="shared" si="11"/>
        <v>0</v>
      </c>
    </row>
    <row r="20" spans="1:6" ht="21" x14ac:dyDescent="0.2">
      <c r="A20" s="52" t="s">
        <v>16</v>
      </c>
      <c r="B20" s="89">
        <f>B21</f>
        <v>0</v>
      </c>
      <c r="C20" s="89">
        <f t="shared" ref="C20" si="12">C21</f>
        <v>0</v>
      </c>
      <c r="D20" s="89">
        <f t="shared" ref="D20" si="13">D21</f>
        <v>0</v>
      </c>
      <c r="E20" s="89">
        <f t="shared" ref="E20:F20" si="14">E21</f>
        <v>0</v>
      </c>
      <c r="F20" s="89">
        <f t="shared" si="14"/>
        <v>0</v>
      </c>
    </row>
    <row r="21" spans="1:6" ht="22.5" x14ac:dyDescent="0.2">
      <c r="A21" s="56" t="s">
        <v>17</v>
      </c>
      <c r="B21" s="89"/>
      <c r="C21" s="89"/>
      <c r="D21" s="89"/>
      <c r="E21" s="90"/>
      <c r="F21" s="90"/>
    </row>
    <row r="22" spans="1:6" x14ac:dyDescent="0.2">
      <c r="A22" s="52" t="s">
        <v>19</v>
      </c>
      <c r="B22" s="89">
        <f>B23</f>
        <v>0</v>
      </c>
      <c r="C22" s="89">
        <f t="shared" ref="C22" si="15">C23</f>
        <v>0</v>
      </c>
      <c r="D22" s="89">
        <f t="shared" ref="D22" si="16">D23</f>
        <v>0</v>
      </c>
      <c r="E22" s="89">
        <f t="shared" ref="E22:F22" si="17">E23</f>
        <v>0</v>
      </c>
      <c r="F22" s="89">
        <f t="shared" si="17"/>
        <v>0</v>
      </c>
    </row>
    <row r="23" spans="1:6" x14ac:dyDescent="0.2">
      <c r="A23" s="58" t="s">
        <v>20</v>
      </c>
      <c r="B23" s="89"/>
      <c r="C23" s="89"/>
      <c r="D23" s="89"/>
      <c r="E23" s="90"/>
      <c r="F23" s="90"/>
    </row>
    <row r="24" spans="1:6" ht="21" x14ac:dyDescent="0.2">
      <c r="A24" s="52" t="s">
        <v>156</v>
      </c>
      <c r="B24" s="89">
        <f>B25</f>
        <v>0</v>
      </c>
      <c r="C24" s="89">
        <f t="shared" ref="C24" si="18">C25</f>
        <v>0</v>
      </c>
      <c r="D24" s="89">
        <f t="shared" ref="D24" si="19">D25</f>
        <v>0</v>
      </c>
      <c r="E24" s="89">
        <f t="shared" ref="E24:F24" si="20">E25</f>
        <v>0</v>
      </c>
      <c r="F24" s="89">
        <f t="shared" si="20"/>
        <v>0</v>
      </c>
    </row>
    <row r="25" spans="1:6" ht="22.5" x14ac:dyDescent="0.2">
      <c r="A25" s="58" t="s">
        <v>157</v>
      </c>
      <c r="B25" s="55"/>
      <c r="C25" s="55"/>
      <c r="D25" s="70"/>
      <c r="E25" s="57"/>
      <c r="F25" s="57"/>
    </row>
    <row r="26" spans="1:6" x14ac:dyDescent="0.2">
      <c r="A26" s="52" t="s">
        <v>158</v>
      </c>
      <c r="B26" s="55">
        <f>B27+B28</f>
        <v>0</v>
      </c>
      <c r="C26" s="55">
        <f t="shared" ref="C26" si="21">C27+C28</f>
        <v>0</v>
      </c>
      <c r="D26" s="55">
        <f t="shared" ref="D26" si="22">D27+D28</f>
        <v>0</v>
      </c>
      <c r="E26" s="55">
        <f t="shared" ref="E26:F26" si="23">E27+E28</f>
        <v>0</v>
      </c>
      <c r="F26" s="55">
        <f t="shared" si="23"/>
        <v>0</v>
      </c>
    </row>
    <row r="27" spans="1:6" x14ac:dyDescent="0.2">
      <c r="A27" s="58" t="s">
        <v>159</v>
      </c>
      <c r="B27" s="84"/>
      <c r="C27" s="84"/>
      <c r="D27" s="87"/>
      <c r="E27" s="86"/>
      <c r="F27" s="86"/>
    </row>
    <row r="28" spans="1:6" x14ac:dyDescent="0.2">
      <c r="A28" s="58" t="s">
        <v>153</v>
      </c>
      <c r="B28" s="88"/>
      <c r="C28" s="84"/>
      <c r="D28" s="87"/>
      <c r="E28" s="88"/>
      <c r="F28" s="88"/>
    </row>
    <row r="29" spans="1:6" x14ac:dyDescent="0.2">
      <c r="A29" s="52" t="s">
        <v>160</v>
      </c>
      <c r="B29" s="55">
        <f>B30+B31</f>
        <v>0</v>
      </c>
      <c r="C29" s="55">
        <f t="shared" ref="C29" si="24">C30+C31</f>
        <v>0</v>
      </c>
      <c r="D29" s="55">
        <f t="shared" ref="D29" si="25">D30+D31</f>
        <v>0</v>
      </c>
      <c r="E29" s="55">
        <f t="shared" ref="E29:F29" si="26">E30+E31</f>
        <v>0</v>
      </c>
      <c r="F29" s="55">
        <f t="shared" si="26"/>
        <v>0</v>
      </c>
    </row>
    <row r="30" spans="1:6" x14ac:dyDescent="0.2">
      <c r="A30" s="58" t="s">
        <v>161</v>
      </c>
      <c r="B30" s="84"/>
      <c r="C30" s="84"/>
      <c r="D30" s="87"/>
      <c r="E30" s="86"/>
      <c r="F30" s="86"/>
    </row>
    <row r="31" spans="1:6" x14ac:dyDescent="0.2">
      <c r="A31" s="58" t="s">
        <v>153</v>
      </c>
      <c r="B31" s="88"/>
      <c r="C31" s="84"/>
      <c r="D31" s="87"/>
      <c r="E31" s="88"/>
      <c r="F31" s="88"/>
    </row>
    <row r="32" spans="1:6" x14ac:dyDescent="0.2">
      <c r="F32" s="190"/>
    </row>
    <row r="33" spans="1:8" x14ac:dyDescent="0.2">
      <c r="A33" s="73"/>
      <c r="B33" s="73"/>
      <c r="C33" s="73"/>
      <c r="D33" s="91"/>
      <c r="E33" s="92"/>
      <c r="F33" s="191"/>
      <c r="G33" s="92"/>
      <c r="H33" s="92"/>
    </row>
    <row r="34" spans="1:8" x14ac:dyDescent="0.2">
      <c r="A34" s="93"/>
      <c r="B34" s="93"/>
      <c r="C34" s="93"/>
      <c r="D34" s="93"/>
      <c r="E34" s="94"/>
      <c r="F34" s="94"/>
      <c r="G34" s="94"/>
      <c r="H34" s="94"/>
    </row>
    <row r="35" spans="1:8" x14ac:dyDescent="0.2">
      <c r="A35" s="95"/>
      <c r="B35" s="95"/>
      <c r="C35" s="95"/>
      <c r="D35" s="95"/>
      <c r="E35" s="96"/>
      <c r="F35" s="96"/>
      <c r="G35" s="96"/>
      <c r="H35" s="96"/>
    </row>
    <row r="36" spans="1:8" x14ac:dyDescent="0.2">
      <c r="A36" s="73"/>
      <c r="B36" s="73"/>
      <c r="C36" s="97"/>
      <c r="D36" s="98"/>
      <c r="E36" s="99"/>
      <c r="F36" s="99"/>
      <c r="G36" s="100"/>
      <c r="H36" s="100"/>
    </row>
    <row r="37" spans="1:8" ht="15.75" x14ac:dyDescent="0.2">
      <c r="A37" s="73"/>
      <c r="B37" s="197"/>
      <c r="C37" s="197"/>
      <c r="D37" s="197"/>
      <c r="E37" s="197"/>
      <c r="F37" s="197"/>
      <c r="G37" s="100"/>
      <c r="H37" s="100"/>
    </row>
    <row r="38" spans="1:8" x14ac:dyDescent="0.2">
      <c r="A38" s="73"/>
      <c r="B38" s="73"/>
      <c r="C38" s="97"/>
      <c r="D38" s="98"/>
      <c r="E38" s="99"/>
      <c r="F38" s="99"/>
      <c r="G38" s="100"/>
      <c r="H38" s="100"/>
    </row>
    <row r="39" spans="1:8" x14ac:dyDescent="0.2">
      <c r="A39" s="73"/>
      <c r="B39" s="73"/>
      <c r="C39" s="97"/>
      <c r="D39" s="98"/>
      <c r="E39" s="99"/>
      <c r="F39" s="99"/>
      <c r="G39" s="100"/>
      <c r="H39" s="100"/>
    </row>
    <row r="40" spans="1:8" x14ac:dyDescent="0.2">
      <c r="A40" s="73"/>
      <c r="B40" s="73"/>
      <c r="C40" s="97"/>
      <c r="D40" s="98"/>
      <c r="E40" s="99"/>
      <c r="F40" s="99"/>
      <c r="G40" s="100"/>
      <c r="H40" s="100"/>
    </row>
    <row r="41" spans="1:8" x14ac:dyDescent="0.2">
      <c r="A41" s="73"/>
      <c r="B41" s="73"/>
      <c r="C41" s="97"/>
      <c r="D41" s="98"/>
      <c r="E41" s="99"/>
      <c r="F41" s="99"/>
      <c r="G41" s="100"/>
      <c r="H41" s="100"/>
    </row>
    <row r="42" spans="1:8" x14ac:dyDescent="0.2">
      <c r="A42" s="73"/>
      <c r="B42" s="73"/>
      <c r="C42" s="97"/>
      <c r="D42" s="101"/>
      <c r="E42" s="99"/>
      <c r="F42" s="99"/>
      <c r="G42" s="100"/>
      <c r="H42" s="100"/>
    </row>
    <row r="43" spans="1:8" x14ac:dyDescent="0.2">
      <c r="A43" s="73"/>
      <c r="B43" s="73"/>
      <c r="C43" s="97"/>
      <c r="D43" s="98"/>
      <c r="E43" s="99"/>
      <c r="F43" s="99"/>
      <c r="G43" s="100"/>
      <c r="H43" s="100"/>
    </row>
    <row r="44" spans="1:8" x14ac:dyDescent="0.2">
      <c r="A44" s="95"/>
      <c r="B44" s="95"/>
      <c r="C44" s="95"/>
      <c r="D44" s="95"/>
      <c r="E44" s="96"/>
      <c r="F44" s="96"/>
      <c r="G44" s="96"/>
      <c r="H44" s="96"/>
    </row>
    <row r="45" spans="1:8" x14ac:dyDescent="0.2">
      <c r="A45" s="95"/>
      <c r="B45" s="95"/>
      <c r="C45" s="97"/>
      <c r="D45" s="98"/>
      <c r="E45" s="100"/>
      <c r="F45" s="100"/>
      <c r="G45" s="100"/>
      <c r="H45" s="100"/>
    </row>
    <row r="46" spans="1:8" x14ac:dyDescent="0.2">
      <c r="A46" s="95"/>
      <c r="B46" s="95"/>
      <c r="C46" s="97"/>
      <c r="D46" s="98"/>
      <c r="E46" s="100"/>
      <c r="F46" s="100"/>
      <c r="G46" s="100"/>
      <c r="H46" s="100"/>
    </row>
    <row r="47" spans="1:8" x14ac:dyDescent="0.2">
      <c r="A47" s="95"/>
      <c r="B47" s="95"/>
      <c r="C47" s="97"/>
      <c r="D47" s="98"/>
      <c r="E47" s="100"/>
      <c r="F47" s="100"/>
      <c r="G47" s="100"/>
      <c r="H47" s="100"/>
    </row>
    <row r="48" spans="1:8" x14ac:dyDescent="0.2">
      <c r="A48" s="95"/>
      <c r="B48" s="95"/>
      <c r="C48" s="97"/>
      <c r="D48" s="98"/>
      <c r="E48" s="100"/>
      <c r="F48" s="100"/>
      <c r="G48" s="100"/>
      <c r="H48" s="100"/>
    </row>
    <row r="49" spans="1:8" x14ac:dyDescent="0.2">
      <c r="A49" s="95"/>
      <c r="B49" s="95"/>
      <c r="C49" s="97"/>
      <c r="D49" s="98"/>
      <c r="E49" s="100"/>
      <c r="F49" s="100"/>
      <c r="G49" s="100"/>
      <c r="H49" s="100"/>
    </row>
    <row r="50" spans="1:8" x14ac:dyDescent="0.2">
      <c r="A50" s="95"/>
      <c r="B50" s="95"/>
      <c r="C50" s="97"/>
      <c r="D50" s="98"/>
      <c r="E50" s="100"/>
      <c r="F50" s="100"/>
      <c r="G50" s="100"/>
      <c r="H50" s="100"/>
    </row>
    <row r="51" spans="1:8" x14ac:dyDescent="0.2">
      <c r="A51" s="95"/>
      <c r="B51" s="95"/>
      <c r="C51" s="97"/>
      <c r="D51" s="101"/>
      <c r="E51" s="100"/>
      <c r="F51" s="100"/>
      <c r="G51" s="100"/>
      <c r="H51" s="100"/>
    </row>
    <row r="52" spans="1:8" x14ac:dyDescent="0.2">
      <c r="A52" s="95"/>
      <c r="B52" s="95"/>
      <c r="C52" s="97"/>
      <c r="D52" s="98"/>
      <c r="E52" s="100"/>
      <c r="F52" s="100"/>
      <c r="G52" s="100"/>
      <c r="H52" s="100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4"/>
  <sheetViews>
    <sheetView tabSelected="1" zoomScale="120" zoomScaleNormal="120" workbookViewId="0">
      <selection activeCell="H32" sqref="H32"/>
    </sheetView>
  </sheetViews>
  <sheetFormatPr defaultRowHeight="11.25" x14ac:dyDescent="0.2"/>
  <cols>
    <col min="1" max="1" width="9.85546875" style="104" customWidth="1"/>
    <col min="2" max="2" width="47.5703125" style="104" customWidth="1"/>
    <col min="3" max="3" width="18.7109375" style="104" hidden="1" customWidth="1"/>
    <col min="4" max="4" width="17.5703125" style="104" hidden="1" customWidth="1"/>
    <col min="5" max="5" width="15.42578125" style="104" customWidth="1"/>
    <col min="6" max="6" width="15.85546875" style="104" customWidth="1"/>
    <col min="7" max="7" width="15.7109375" style="104" customWidth="1"/>
    <col min="8" max="9" width="24.28515625" style="104" customWidth="1"/>
    <col min="10" max="13" width="9.140625" style="104"/>
    <col min="14" max="14" width="12.28515625" style="104" customWidth="1"/>
    <col min="15" max="15" width="9.140625" style="104"/>
    <col min="16" max="16" width="13.85546875" style="104" customWidth="1"/>
    <col min="17" max="16384" width="9.140625" style="104"/>
  </cols>
  <sheetData>
    <row r="1" spans="1:9" x14ac:dyDescent="0.2">
      <c r="A1" s="102"/>
      <c r="B1" s="217"/>
      <c r="C1" s="102"/>
      <c r="D1" s="102"/>
      <c r="E1" s="102"/>
      <c r="F1" s="102"/>
      <c r="G1" s="103"/>
      <c r="H1" s="103"/>
      <c r="I1" s="103"/>
    </row>
    <row r="2" spans="1:9" x14ac:dyDescent="0.2">
      <c r="A2" s="102"/>
      <c r="B2" s="217"/>
      <c r="C2" s="102"/>
      <c r="D2" s="102"/>
      <c r="E2" s="102"/>
      <c r="F2" s="102"/>
      <c r="G2" s="102"/>
      <c r="H2" s="103"/>
      <c r="I2" s="103"/>
    </row>
    <row r="3" spans="1:9" ht="11.25" customHeight="1" x14ac:dyDescent="0.2">
      <c r="A3" s="262" t="s">
        <v>9</v>
      </c>
      <c r="B3" s="262"/>
      <c r="C3" s="262"/>
      <c r="D3" s="262"/>
      <c r="E3" s="262"/>
      <c r="F3" s="262"/>
      <c r="G3" s="161"/>
      <c r="H3" s="161"/>
      <c r="I3" s="161"/>
    </row>
    <row r="4" spans="1:9" x14ac:dyDescent="0.2">
      <c r="A4" s="102"/>
      <c r="B4" s="217"/>
      <c r="C4" s="102"/>
      <c r="D4" s="102"/>
      <c r="E4" s="102"/>
      <c r="F4" s="102"/>
      <c r="G4" s="102"/>
      <c r="H4" s="103"/>
      <c r="I4" s="103"/>
    </row>
    <row r="5" spans="1:9" x14ac:dyDescent="0.2">
      <c r="A5" s="263" t="s">
        <v>190</v>
      </c>
      <c r="B5" s="263"/>
      <c r="C5" s="263"/>
      <c r="D5" s="263"/>
      <c r="E5" s="263"/>
      <c r="F5" s="263"/>
      <c r="G5" s="162"/>
      <c r="H5" s="162"/>
      <c r="I5" s="162"/>
    </row>
    <row r="6" spans="1:9" ht="25.5" x14ac:dyDescent="0.2">
      <c r="A6" s="260" t="s">
        <v>6</v>
      </c>
      <c r="B6" s="261"/>
      <c r="C6" s="199" t="s">
        <v>181</v>
      </c>
      <c r="D6" s="199" t="s">
        <v>182</v>
      </c>
      <c r="E6" s="200" t="s">
        <v>193</v>
      </c>
      <c r="F6" s="200" t="s">
        <v>191</v>
      </c>
      <c r="G6" s="200" t="s">
        <v>194</v>
      </c>
    </row>
    <row r="7" spans="1:9" ht="15" x14ac:dyDescent="0.25">
      <c r="A7" s="260">
        <v>1</v>
      </c>
      <c r="B7" s="261"/>
      <c r="C7" s="106">
        <v>2</v>
      </c>
      <c r="D7" s="106">
        <v>3</v>
      </c>
      <c r="E7" s="106">
        <v>4</v>
      </c>
      <c r="F7" s="106">
        <v>5</v>
      </c>
      <c r="G7" s="106">
        <v>6</v>
      </c>
      <c r="I7"/>
    </row>
    <row r="8" spans="1:9" ht="15" x14ac:dyDescent="0.25">
      <c r="A8" s="107" t="s">
        <v>167</v>
      </c>
      <c r="B8" s="218" t="s">
        <v>168</v>
      </c>
      <c r="C8" s="108">
        <f>SUM(C9,C86)</f>
        <v>0</v>
      </c>
      <c r="D8" s="108">
        <f>SUM(D9,D86)</f>
        <v>0</v>
      </c>
      <c r="E8" s="108">
        <f>SUM(E9,E86)</f>
        <v>4762899</v>
      </c>
      <c r="F8" s="108">
        <f>SUM(F9,F86)</f>
        <v>4787098</v>
      </c>
      <c r="G8" s="108">
        <f>SUM(G9,G86)</f>
        <v>4789624</v>
      </c>
      <c r="I8"/>
    </row>
    <row r="9" spans="1:9" x14ac:dyDescent="0.2">
      <c r="A9" s="107" t="s">
        <v>169</v>
      </c>
      <c r="B9" s="219" t="s">
        <v>170</v>
      </c>
      <c r="C9" s="108">
        <f>SUM(C10,C55)</f>
        <v>0</v>
      </c>
      <c r="D9" s="108">
        <f t="shared" ref="D9:G9" si="0">SUM(D10,D55)</f>
        <v>0</v>
      </c>
      <c r="E9" s="108">
        <f t="shared" si="0"/>
        <v>4694843</v>
      </c>
      <c r="F9" s="108">
        <f t="shared" si="0"/>
        <v>4719042</v>
      </c>
      <c r="G9" s="108">
        <f t="shared" si="0"/>
        <v>4721568</v>
      </c>
    </row>
    <row r="10" spans="1:9" x14ac:dyDescent="0.2">
      <c r="A10" s="109">
        <v>11</v>
      </c>
      <c r="B10" s="110" t="s">
        <v>62</v>
      </c>
      <c r="C10" s="111">
        <f>SUM(C11)</f>
        <v>0</v>
      </c>
      <c r="D10" s="111">
        <f>SUM(D11)</f>
        <v>0</v>
      </c>
      <c r="E10" s="111">
        <f>SUM(E11)</f>
        <v>4693343</v>
      </c>
      <c r="F10" s="111">
        <f t="shared" ref="F10:G10" si="1">SUM(F11)</f>
        <v>4717542</v>
      </c>
      <c r="G10" s="111">
        <f t="shared" si="1"/>
        <v>4720068</v>
      </c>
    </row>
    <row r="11" spans="1:9" x14ac:dyDescent="0.2">
      <c r="A11" s="112">
        <v>3</v>
      </c>
      <c r="B11" s="220" t="s">
        <v>3</v>
      </c>
      <c r="C11" s="113">
        <f>SUM(C12,C22,C48,C51)</f>
        <v>0</v>
      </c>
      <c r="D11" s="113">
        <f>SUM(D12,D22,D48,D51)</f>
        <v>0</v>
      </c>
      <c r="E11" s="113">
        <f>SUM(E12,E22,E48,E51)</f>
        <v>4693343</v>
      </c>
      <c r="F11" s="113">
        <f t="shared" ref="F11:G11" si="2">SUM(F12,F22,F48,F51)</f>
        <v>4717542</v>
      </c>
      <c r="G11" s="113">
        <f t="shared" si="2"/>
        <v>4720068</v>
      </c>
    </row>
    <row r="12" spans="1:9" x14ac:dyDescent="0.2">
      <c r="A12" s="114">
        <v>31</v>
      </c>
      <c r="B12" s="221" t="s">
        <v>4</v>
      </c>
      <c r="C12" s="113">
        <f>SUM(C13,C17,C19)</f>
        <v>0</v>
      </c>
      <c r="D12" s="113">
        <f>SUM(D13,D17,D19)</f>
        <v>0</v>
      </c>
      <c r="E12" s="113">
        <f>SUM(E13,E17,E19)</f>
        <v>3705066</v>
      </c>
      <c r="F12" s="113">
        <f t="shared" ref="F12:G12" si="3">SUM(F13,F17,F19)</f>
        <v>3729265</v>
      </c>
      <c r="G12" s="113">
        <f t="shared" si="3"/>
        <v>3731791</v>
      </c>
    </row>
    <row r="13" spans="1:9" x14ac:dyDescent="0.2">
      <c r="A13" s="115">
        <v>311</v>
      </c>
      <c r="B13" s="222" t="s">
        <v>63</v>
      </c>
      <c r="C13" s="116">
        <f>SUM(C14:C16)</f>
        <v>0</v>
      </c>
      <c r="D13" s="116">
        <f>SUM(D14:D16)</f>
        <v>0</v>
      </c>
      <c r="E13" s="116">
        <f>SUM(E14:E16)</f>
        <v>3133075</v>
      </c>
      <c r="F13" s="116">
        <f t="shared" ref="F13:G13" si="4">SUM(F14:F16)</f>
        <v>3148708</v>
      </c>
      <c r="G13" s="116">
        <f t="shared" si="4"/>
        <v>3164418</v>
      </c>
      <c r="H13" s="209"/>
    </row>
    <row r="14" spans="1:9" x14ac:dyDescent="0.2">
      <c r="A14" s="117">
        <v>3111</v>
      </c>
      <c r="B14" s="223" t="s">
        <v>28</v>
      </c>
      <c r="C14" s="118"/>
      <c r="D14" s="118"/>
      <c r="E14" s="118">
        <v>2754406</v>
      </c>
      <c r="F14" s="118">
        <v>2768178</v>
      </c>
      <c r="G14" s="118">
        <v>2782019</v>
      </c>
      <c r="H14" s="209"/>
    </row>
    <row r="15" spans="1:9" x14ac:dyDescent="0.2">
      <c r="A15" s="117">
        <v>3113</v>
      </c>
      <c r="B15" s="224" t="s">
        <v>195</v>
      </c>
      <c r="C15" s="118"/>
      <c r="D15" s="118"/>
      <c r="E15" s="118">
        <v>6559</v>
      </c>
      <c r="F15" s="118">
        <f>6592-33</f>
        <v>6559</v>
      </c>
      <c r="G15" s="118">
        <f>6625-66</f>
        <v>6559</v>
      </c>
      <c r="H15" s="209"/>
    </row>
    <row r="16" spans="1:9" x14ac:dyDescent="0.2">
      <c r="A16" s="117">
        <v>3114</v>
      </c>
      <c r="B16" s="119" t="s">
        <v>64</v>
      </c>
      <c r="C16" s="118"/>
      <c r="D16" s="118"/>
      <c r="E16" s="118">
        <v>372110</v>
      </c>
      <c r="F16" s="118">
        <v>373971</v>
      </c>
      <c r="G16" s="118">
        <v>375840</v>
      </c>
      <c r="H16" s="209"/>
    </row>
    <row r="17" spans="1:8" x14ac:dyDescent="0.2">
      <c r="A17" s="120" t="s">
        <v>171</v>
      </c>
      <c r="B17" s="121" t="s">
        <v>65</v>
      </c>
      <c r="C17" s="113">
        <f>SUM(C18)</f>
        <v>0</v>
      </c>
      <c r="D17" s="113">
        <f>SUM(D18)</f>
        <v>0</v>
      </c>
      <c r="E17" s="113">
        <f>SUM(E18)</f>
        <v>113235</v>
      </c>
      <c r="F17" s="113">
        <f>SUM(F18)</f>
        <v>119507</v>
      </c>
      <c r="G17" s="113">
        <f t="shared" ref="G17" si="5">SUM(G18)</f>
        <v>104018</v>
      </c>
      <c r="H17" s="209"/>
    </row>
    <row r="18" spans="1:8" x14ac:dyDescent="0.2">
      <c r="A18" s="122" t="s">
        <v>66</v>
      </c>
      <c r="B18" s="119" t="s">
        <v>65</v>
      </c>
      <c r="C18" s="118"/>
      <c r="D18" s="118"/>
      <c r="E18" s="118">
        <v>113235</v>
      </c>
      <c r="F18" s="118">
        <v>119507</v>
      </c>
      <c r="G18" s="118">
        <f>116108-12090</f>
        <v>104018</v>
      </c>
      <c r="H18" s="209"/>
    </row>
    <row r="19" spans="1:8" x14ac:dyDescent="0.2">
      <c r="A19" s="115">
        <v>313</v>
      </c>
      <c r="B19" s="222" t="s">
        <v>67</v>
      </c>
      <c r="C19" s="113">
        <f>SUM(C20:C21)</f>
        <v>0</v>
      </c>
      <c r="D19" s="113">
        <f>SUM(D20:D21)</f>
        <v>0</v>
      </c>
      <c r="E19" s="113">
        <f>SUM(E20:E21)</f>
        <v>458756</v>
      </c>
      <c r="F19" s="113">
        <f t="shared" ref="F19:G19" si="6">SUM(F20:F21)</f>
        <v>461050</v>
      </c>
      <c r="G19" s="113">
        <f t="shared" si="6"/>
        <v>463355</v>
      </c>
      <c r="H19" s="209"/>
    </row>
    <row r="20" spans="1:8" x14ac:dyDescent="0.2">
      <c r="A20" s="117">
        <v>3132</v>
      </c>
      <c r="B20" s="223" t="s">
        <v>68</v>
      </c>
      <c r="C20" s="118"/>
      <c r="D20" s="118"/>
      <c r="E20" s="118">
        <v>458756</v>
      </c>
      <c r="F20" s="118">
        <v>461050</v>
      </c>
      <c r="G20" s="118">
        <v>463355</v>
      </c>
    </row>
    <row r="21" spans="1:8" hidden="1" x14ac:dyDescent="0.2">
      <c r="A21" s="117">
        <v>3133</v>
      </c>
      <c r="B21" s="223" t="s">
        <v>69</v>
      </c>
      <c r="C21" s="118"/>
      <c r="D21" s="118"/>
      <c r="E21" s="118"/>
      <c r="F21" s="118"/>
      <c r="G21" s="118"/>
    </row>
    <row r="22" spans="1:8" x14ac:dyDescent="0.2">
      <c r="A22" s="114">
        <v>32</v>
      </c>
      <c r="B22" s="221" t="s">
        <v>11</v>
      </c>
      <c r="C22" s="123">
        <f>SUM(C23,C27,C34,C43)</f>
        <v>0</v>
      </c>
      <c r="D22" s="123">
        <f>SUM(D23,D27,D34,D43)</f>
        <v>0</v>
      </c>
      <c r="E22" s="123">
        <f>SUM(E23,E27,E34,E43)</f>
        <v>937977</v>
      </c>
      <c r="F22" s="123">
        <f t="shared" ref="F22:G22" si="7">SUM(F23,F27,F34,F43)</f>
        <v>937977</v>
      </c>
      <c r="G22" s="123">
        <f t="shared" si="7"/>
        <v>937977</v>
      </c>
    </row>
    <row r="23" spans="1:8" x14ac:dyDescent="0.2">
      <c r="A23" s="115">
        <v>321</v>
      </c>
      <c r="B23" s="222" t="s">
        <v>29</v>
      </c>
      <c r="C23" s="113">
        <f>SUM(C24:C26)</f>
        <v>0</v>
      </c>
      <c r="D23" s="113">
        <f>SUM(D24:D26)</f>
        <v>0</v>
      </c>
      <c r="E23" s="113">
        <f>SUM(E24:E26)</f>
        <v>97565</v>
      </c>
      <c r="F23" s="113">
        <f t="shared" ref="F23:G23" si="8">SUM(F24:F26)</f>
        <v>97565</v>
      </c>
      <c r="G23" s="113">
        <f t="shared" si="8"/>
        <v>97565</v>
      </c>
      <c r="H23" s="209"/>
    </row>
    <row r="24" spans="1:8" x14ac:dyDescent="0.2">
      <c r="A24" s="117" t="s">
        <v>70</v>
      </c>
      <c r="B24" s="223" t="s">
        <v>30</v>
      </c>
      <c r="C24" s="118"/>
      <c r="D24" s="118"/>
      <c r="E24" s="118">
        <v>16000</v>
      </c>
      <c r="F24" s="118">
        <v>16000</v>
      </c>
      <c r="G24" s="118">
        <v>16000</v>
      </c>
    </row>
    <row r="25" spans="1:8" x14ac:dyDescent="0.2">
      <c r="A25" s="117" t="s">
        <v>71</v>
      </c>
      <c r="B25" s="223" t="s">
        <v>72</v>
      </c>
      <c r="C25" s="118"/>
      <c r="D25" s="118"/>
      <c r="E25" s="118">
        <v>71565</v>
      </c>
      <c r="F25" s="118">
        <v>71565</v>
      </c>
      <c r="G25" s="118">
        <v>71565</v>
      </c>
    </row>
    <row r="26" spans="1:8" x14ac:dyDescent="0.2">
      <c r="A26" s="122" t="s">
        <v>172</v>
      </c>
      <c r="B26" s="119" t="s">
        <v>73</v>
      </c>
      <c r="C26" s="118"/>
      <c r="D26" s="118"/>
      <c r="E26" s="118">
        <v>10000</v>
      </c>
      <c r="F26" s="118">
        <v>10000</v>
      </c>
      <c r="G26" s="118">
        <v>10000</v>
      </c>
    </row>
    <row r="27" spans="1:8" x14ac:dyDescent="0.2">
      <c r="A27" s="120" t="s">
        <v>173</v>
      </c>
      <c r="B27" s="121" t="s">
        <v>74</v>
      </c>
      <c r="C27" s="113">
        <f>SUM(C28:C33)</f>
        <v>0</v>
      </c>
      <c r="D27" s="113">
        <f>SUM(D28:D33)</f>
        <v>0</v>
      </c>
      <c r="E27" s="113">
        <f>SUM(E28:E33)</f>
        <v>616500</v>
      </c>
      <c r="F27" s="113">
        <f t="shared" ref="F27:G27" si="9">SUM(F28:F33)</f>
        <v>616500</v>
      </c>
      <c r="G27" s="113">
        <f t="shared" si="9"/>
        <v>616500</v>
      </c>
      <c r="H27" s="209"/>
    </row>
    <row r="28" spans="1:8" x14ac:dyDescent="0.2">
      <c r="A28" s="122" t="s">
        <v>75</v>
      </c>
      <c r="B28" s="119" t="s">
        <v>76</v>
      </c>
      <c r="C28" s="118"/>
      <c r="D28" s="118"/>
      <c r="E28" s="118">
        <v>93500</v>
      </c>
      <c r="F28" s="118">
        <v>93500</v>
      </c>
      <c r="G28" s="118">
        <v>93500</v>
      </c>
    </row>
    <row r="29" spans="1:8" x14ac:dyDescent="0.2">
      <c r="A29" s="122" t="s">
        <v>174</v>
      </c>
      <c r="B29" s="119" t="s">
        <v>77</v>
      </c>
      <c r="C29" s="118"/>
      <c r="D29" s="118"/>
      <c r="E29" s="118">
        <v>273000</v>
      </c>
      <c r="F29" s="118">
        <v>273000</v>
      </c>
      <c r="G29" s="118">
        <v>273000</v>
      </c>
    </row>
    <row r="30" spans="1:8" x14ac:dyDescent="0.2">
      <c r="A30" s="122" t="s">
        <v>78</v>
      </c>
      <c r="B30" s="119" t="s">
        <v>79</v>
      </c>
      <c r="C30" s="118"/>
      <c r="D30" s="118"/>
      <c r="E30" s="118">
        <v>200000</v>
      </c>
      <c r="F30" s="118">
        <v>200000</v>
      </c>
      <c r="G30" s="118">
        <v>200000</v>
      </c>
    </row>
    <row r="31" spans="1:8" x14ac:dyDescent="0.2">
      <c r="A31" s="122" t="s">
        <v>80</v>
      </c>
      <c r="B31" s="119" t="s">
        <v>81</v>
      </c>
      <c r="C31" s="118"/>
      <c r="D31" s="118"/>
      <c r="E31" s="118">
        <v>25000</v>
      </c>
      <c r="F31" s="118">
        <v>25000</v>
      </c>
      <c r="G31" s="118">
        <v>25000</v>
      </c>
    </row>
    <row r="32" spans="1:8" x14ac:dyDescent="0.2">
      <c r="A32" s="122" t="s">
        <v>82</v>
      </c>
      <c r="B32" s="119" t="s">
        <v>83</v>
      </c>
      <c r="C32" s="118"/>
      <c r="D32" s="118"/>
      <c r="E32" s="118">
        <v>15000</v>
      </c>
      <c r="F32" s="118">
        <v>15000</v>
      </c>
      <c r="G32" s="118">
        <v>15000</v>
      </c>
    </row>
    <row r="33" spans="1:8" x14ac:dyDescent="0.2">
      <c r="A33" s="122" t="s">
        <v>84</v>
      </c>
      <c r="B33" s="119" t="s">
        <v>85</v>
      </c>
      <c r="C33" s="118"/>
      <c r="D33" s="118"/>
      <c r="E33" s="118">
        <v>10000</v>
      </c>
      <c r="F33" s="118">
        <v>10000</v>
      </c>
      <c r="G33" s="118">
        <v>10000</v>
      </c>
    </row>
    <row r="34" spans="1:8" x14ac:dyDescent="0.2">
      <c r="A34" s="120" t="s">
        <v>86</v>
      </c>
      <c r="B34" s="121" t="s">
        <v>87</v>
      </c>
      <c r="C34" s="113">
        <f>SUM(C35:C42)</f>
        <v>0</v>
      </c>
      <c r="D34" s="113">
        <f>SUM(D35:D42)</f>
        <v>0</v>
      </c>
      <c r="E34" s="113">
        <f>SUM(E35:E42)</f>
        <v>197000</v>
      </c>
      <c r="F34" s="113">
        <f t="shared" ref="F34:G34" si="10">SUM(F35:F42)</f>
        <v>197000</v>
      </c>
      <c r="G34" s="113">
        <f t="shared" si="10"/>
        <v>197000</v>
      </c>
      <c r="H34" s="209"/>
    </row>
    <row r="35" spans="1:8" x14ac:dyDescent="0.2">
      <c r="A35" s="122" t="s">
        <v>88</v>
      </c>
      <c r="B35" s="119" t="s">
        <v>89</v>
      </c>
      <c r="C35" s="118"/>
      <c r="D35" s="118"/>
      <c r="E35" s="118">
        <v>16200</v>
      </c>
      <c r="F35" s="118">
        <v>16200</v>
      </c>
      <c r="G35" s="118">
        <v>16200</v>
      </c>
    </row>
    <row r="36" spans="1:8" x14ac:dyDescent="0.2">
      <c r="A36" s="122" t="s">
        <v>90</v>
      </c>
      <c r="B36" s="119" t="s">
        <v>91</v>
      </c>
      <c r="C36" s="118"/>
      <c r="D36" s="118"/>
      <c r="E36" s="118">
        <v>57000</v>
      </c>
      <c r="F36" s="118">
        <v>57000</v>
      </c>
      <c r="G36" s="118">
        <v>57000</v>
      </c>
    </row>
    <row r="37" spans="1:8" x14ac:dyDescent="0.2">
      <c r="A37" s="122" t="s">
        <v>92</v>
      </c>
      <c r="B37" s="119" t="s">
        <v>93</v>
      </c>
      <c r="C37" s="118"/>
      <c r="D37" s="118"/>
      <c r="E37" s="118">
        <v>15000</v>
      </c>
      <c r="F37" s="118">
        <v>15000</v>
      </c>
      <c r="G37" s="118">
        <v>15000</v>
      </c>
    </row>
    <row r="38" spans="1:8" x14ac:dyDescent="0.2">
      <c r="A38" s="122" t="s">
        <v>94</v>
      </c>
      <c r="B38" s="119" t="s">
        <v>95</v>
      </c>
      <c r="C38" s="118"/>
      <c r="D38" s="118"/>
      <c r="E38" s="118">
        <v>30800</v>
      </c>
      <c r="F38" s="118">
        <v>30800</v>
      </c>
      <c r="G38" s="118">
        <v>30800</v>
      </c>
    </row>
    <row r="39" spans="1:8" x14ac:dyDescent="0.2">
      <c r="A39" s="122" t="s">
        <v>96</v>
      </c>
      <c r="B39" s="119" t="s">
        <v>97</v>
      </c>
      <c r="C39" s="118"/>
      <c r="D39" s="118"/>
      <c r="E39" s="118">
        <v>26000</v>
      </c>
      <c r="F39" s="118">
        <v>26000</v>
      </c>
      <c r="G39" s="118">
        <v>26000</v>
      </c>
    </row>
    <row r="40" spans="1:8" x14ac:dyDescent="0.2">
      <c r="A40" s="122" t="s">
        <v>98</v>
      </c>
      <c r="B40" s="119" t="s">
        <v>99</v>
      </c>
      <c r="C40" s="118"/>
      <c r="D40" s="118"/>
      <c r="E40" s="118">
        <v>20000</v>
      </c>
      <c r="F40" s="118">
        <v>20000</v>
      </c>
      <c r="G40" s="118">
        <v>20000</v>
      </c>
    </row>
    <row r="41" spans="1:8" x14ac:dyDescent="0.2">
      <c r="A41" s="122" t="s">
        <v>100</v>
      </c>
      <c r="B41" s="119" t="s">
        <v>101</v>
      </c>
      <c r="C41" s="118"/>
      <c r="D41" s="118"/>
      <c r="E41" s="118">
        <v>13000</v>
      </c>
      <c r="F41" s="118">
        <v>13000</v>
      </c>
      <c r="G41" s="118">
        <v>13000</v>
      </c>
    </row>
    <row r="42" spans="1:8" x14ac:dyDescent="0.2">
      <c r="A42" s="122" t="s">
        <v>102</v>
      </c>
      <c r="B42" s="119" t="s">
        <v>103</v>
      </c>
      <c r="C42" s="118"/>
      <c r="D42" s="118"/>
      <c r="E42" s="118">
        <v>19000</v>
      </c>
      <c r="F42" s="118">
        <v>19000</v>
      </c>
      <c r="G42" s="118">
        <v>19000</v>
      </c>
    </row>
    <row r="43" spans="1:8" x14ac:dyDescent="0.2">
      <c r="A43" s="120" t="s">
        <v>104</v>
      </c>
      <c r="B43" s="121" t="s">
        <v>87</v>
      </c>
      <c r="C43" s="113">
        <f>SUM(C44:C47)</f>
        <v>0</v>
      </c>
      <c r="D43" s="113">
        <f>SUM(D44:D47)</f>
        <v>0</v>
      </c>
      <c r="E43" s="113">
        <f>SUM(E44:E47)</f>
        <v>26912</v>
      </c>
      <c r="F43" s="113">
        <f t="shared" ref="F43:G43" si="11">SUM(F44:F47)</f>
        <v>26912</v>
      </c>
      <c r="G43" s="113">
        <f t="shared" si="11"/>
        <v>26912</v>
      </c>
      <c r="H43" s="209"/>
    </row>
    <row r="44" spans="1:8" x14ac:dyDescent="0.2">
      <c r="A44" s="122" t="s">
        <v>105</v>
      </c>
      <c r="B44" s="119" t="s">
        <v>106</v>
      </c>
      <c r="C44" s="118"/>
      <c r="D44" s="118"/>
      <c r="E44" s="118">
        <v>5000</v>
      </c>
      <c r="F44" s="118">
        <v>5000</v>
      </c>
      <c r="G44" s="118">
        <v>5000</v>
      </c>
    </row>
    <row r="45" spans="1:8" x14ac:dyDescent="0.2">
      <c r="A45" s="122" t="s">
        <v>107</v>
      </c>
      <c r="B45" s="119" t="s">
        <v>108</v>
      </c>
      <c r="C45" s="118"/>
      <c r="D45" s="118"/>
      <c r="E45" s="118">
        <v>7000</v>
      </c>
      <c r="F45" s="118">
        <v>7000</v>
      </c>
      <c r="G45" s="118">
        <v>7000</v>
      </c>
    </row>
    <row r="46" spans="1:8" x14ac:dyDescent="0.2">
      <c r="A46" s="122" t="s">
        <v>109</v>
      </c>
      <c r="B46" s="119" t="s">
        <v>110</v>
      </c>
      <c r="C46" s="118"/>
      <c r="D46" s="118"/>
      <c r="E46" s="118">
        <v>9912</v>
      </c>
      <c r="F46" s="118">
        <v>9912</v>
      </c>
      <c r="G46" s="118">
        <v>9912</v>
      </c>
    </row>
    <row r="47" spans="1:8" x14ac:dyDescent="0.2">
      <c r="A47" s="122" t="s">
        <v>111</v>
      </c>
      <c r="B47" s="119" t="s">
        <v>112</v>
      </c>
      <c r="C47" s="118"/>
      <c r="D47" s="118"/>
      <c r="E47" s="118">
        <v>5000</v>
      </c>
      <c r="F47" s="118">
        <v>5000</v>
      </c>
      <c r="G47" s="118">
        <v>5000</v>
      </c>
    </row>
    <row r="48" spans="1:8" x14ac:dyDescent="0.2">
      <c r="A48" s="120" t="s">
        <v>113</v>
      </c>
      <c r="B48" s="125" t="s">
        <v>114</v>
      </c>
      <c r="C48" s="123">
        <f t="shared" ref="C48:G49" si="12">SUM(C49)</f>
        <v>0</v>
      </c>
      <c r="D48" s="123">
        <f t="shared" si="12"/>
        <v>0</v>
      </c>
      <c r="E48" s="123">
        <f t="shared" si="12"/>
        <v>1500</v>
      </c>
      <c r="F48" s="123">
        <f t="shared" si="12"/>
        <v>1500</v>
      </c>
      <c r="G48" s="123">
        <f t="shared" si="12"/>
        <v>1500</v>
      </c>
    </row>
    <row r="49" spans="1:16" x14ac:dyDescent="0.2">
      <c r="A49" s="120" t="s">
        <v>115</v>
      </c>
      <c r="B49" s="121" t="s">
        <v>116</v>
      </c>
      <c r="C49" s="123">
        <f t="shared" si="12"/>
        <v>0</v>
      </c>
      <c r="D49" s="123">
        <f t="shared" si="12"/>
        <v>0</v>
      </c>
      <c r="E49" s="123">
        <f t="shared" si="12"/>
        <v>1500</v>
      </c>
      <c r="F49" s="123">
        <f t="shared" si="12"/>
        <v>1500</v>
      </c>
      <c r="G49" s="123">
        <f t="shared" si="12"/>
        <v>1500</v>
      </c>
      <c r="H49" s="209"/>
    </row>
    <row r="50" spans="1:16" x14ac:dyDescent="0.2">
      <c r="A50" s="122" t="s">
        <v>117</v>
      </c>
      <c r="B50" s="119" t="s">
        <v>118</v>
      </c>
      <c r="C50" s="118"/>
      <c r="D50" s="118"/>
      <c r="E50" s="118">
        <v>1500</v>
      </c>
      <c r="F50" s="118">
        <v>1500</v>
      </c>
      <c r="G50" s="118">
        <v>1500</v>
      </c>
      <c r="H50" s="209"/>
    </row>
    <row r="51" spans="1:16" x14ac:dyDescent="0.2">
      <c r="A51" s="120" t="s">
        <v>119</v>
      </c>
      <c r="B51" s="125" t="s">
        <v>114</v>
      </c>
      <c r="C51" s="123">
        <f>SUM(C52)</f>
        <v>0</v>
      </c>
      <c r="D51" s="123">
        <f>SUM(D52)</f>
        <v>0</v>
      </c>
      <c r="E51" s="123">
        <f>SUM(E52)</f>
        <v>48800</v>
      </c>
      <c r="F51" s="123">
        <f t="shared" ref="F51:G51" si="13">SUM(F52)</f>
        <v>48800</v>
      </c>
      <c r="G51" s="123">
        <f t="shared" si="13"/>
        <v>48800</v>
      </c>
    </row>
    <row r="52" spans="1:16" x14ac:dyDescent="0.2">
      <c r="A52" s="120" t="s">
        <v>120</v>
      </c>
      <c r="B52" s="121" t="s">
        <v>116</v>
      </c>
      <c r="C52" s="123">
        <f>SUM(C53:C54)</f>
        <v>0</v>
      </c>
      <c r="D52" s="123">
        <f>SUM(D53:D54)</f>
        <v>0</v>
      </c>
      <c r="E52" s="123">
        <f>SUM(E53:E54)</f>
        <v>48800</v>
      </c>
      <c r="F52" s="123">
        <f t="shared" ref="F52:G52" si="14">SUM(F53:F54)</f>
        <v>48800</v>
      </c>
      <c r="G52" s="123">
        <f t="shared" si="14"/>
        <v>48800</v>
      </c>
      <c r="H52" s="209"/>
    </row>
    <row r="53" spans="1:16" x14ac:dyDescent="0.2">
      <c r="A53" s="122" t="s">
        <v>121</v>
      </c>
      <c r="B53" s="119" t="s">
        <v>122</v>
      </c>
      <c r="C53" s="118"/>
      <c r="D53" s="118"/>
      <c r="E53" s="118">
        <v>22800</v>
      </c>
      <c r="F53" s="118">
        <v>22800</v>
      </c>
      <c r="G53" s="118">
        <v>22800</v>
      </c>
    </row>
    <row r="54" spans="1:16" x14ac:dyDescent="0.2">
      <c r="A54" s="122" t="s">
        <v>123</v>
      </c>
      <c r="B54" s="119" t="s">
        <v>124</v>
      </c>
      <c r="C54" s="118"/>
      <c r="D54" s="118"/>
      <c r="E54" s="118">
        <v>26000</v>
      </c>
      <c r="F54" s="118">
        <v>26000</v>
      </c>
      <c r="G54" s="118">
        <v>26000</v>
      </c>
    </row>
    <row r="55" spans="1:16" x14ac:dyDescent="0.2">
      <c r="A55" s="109">
        <v>43</v>
      </c>
      <c r="B55" s="110" t="s">
        <v>154</v>
      </c>
      <c r="C55" s="131">
        <f t="shared" ref="C55:G55" si="15">SUM(C56)</f>
        <v>0</v>
      </c>
      <c r="D55" s="131">
        <f>SUM(D56)</f>
        <v>0</v>
      </c>
      <c r="E55" s="131">
        <f t="shared" si="15"/>
        <v>1500</v>
      </c>
      <c r="F55" s="131">
        <f t="shared" si="15"/>
        <v>1500</v>
      </c>
      <c r="G55" s="131">
        <f t="shared" si="15"/>
        <v>1500</v>
      </c>
    </row>
    <row r="56" spans="1:16" x14ac:dyDescent="0.2">
      <c r="A56" s="112">
        <v>3</v>
      </c>
      <c r="B56" s="220" t="s">
        <v>3</v>
      </c>
      <c r="C56" s="126">
        <f t="shared" ref="C56:D56" si="16">SUM(C57,C60,C80,C83)</f>
        <v>0</v>
      </c>
      <c r="D56" s="126">
        <f t="shared" si="16"/>
        <v>0</v>
      </c>
      <c r="E56" s="126">
        <f>SUM(E57,E60,E80,E83)</f>
        <v>1500</v>
      </c>
      <c r="F56" s="126">
        <f t="shared" ref="F56:G56" si="17">SUM(F57,F60,F80,F83)</f>
        <v>1500</v>
      </c>
      <c r="G56" s="126">
        <f t="shared" si="17"/>
        <v>1500</v>
      </c>
    </row>
    <row r="57" spans="1:16" hidden="1" x14ac:dyDescent="0.2">
      <c r="A57" s="114">
        <v>31</v>
      </c>
      <c r="B57" s="221" t="s">
        <v>4</v>
      </c>
      <c r="C57" s="123">
        <f t="shared" ref="C57:G58" si="18">SUM(C58)</f>
        <v>0</v>
      </c>
      <c r="D57" s="123">
        <f t="shared" si="18"/>
        <v>0</v>
      </c>
      <c r="E57" s="123">
        <f t="shared" si="18"/>
        <v>0</v>
      </c>
      <c r="F57" s="123">
        <f t="shared" si="18"/>
        <v>0</v>
      </c>
      <c r="G57" s="123">
        <f t="shared" si="18"/>
        <v>0</v>
      </c>
    </row>
    <row r="58" spans="1:16" hidden="1" x14ac:dyDescent="0.2">
      <c r="A58" s="115">
        <v>312</v>
      </c>
      <c r="B58" s="222" t="s">
        <v>65</v>
      </c>
      <c r="C58" s="113">
        <f t="shared" si="18"/>
        <v>0</v>
      </c>
      <c r="D58" s="113">
        <f t="shared" si="18"/>
        <v>0</v>
      </c>
      <c r="E58" s="113">
        <f t="shared" si="18"/>
        <v>0</v>
      </c>
      <c r="F58" s="113">
        <f t="shared" si="18"/>
        <v>0</v>
      </c>
      <c r="G58" s="113">
        <f t="shared" si="18"/>
        <v>0</v>
      </c>
    </row>
    <row r="59" spans="1:16" hidden="1" x14ac:dyDescent="0.2">
      <c r="A59" s="117" t="s">
        <v>66</v>
      </c>
      <c r="B59" s="223" t="s">
        <v>65</v>
      </c>
      <c r="C59" s="118"/>
      <c r="D59" s="118"/>
      <c r="E59" s="118"/>
      <c r="F59" s="118"/>
      <c r="G59" s="118"/>
    </row>
    <row r="60" spans="1:16" x14ac:dyDescent="0.2">
      <c r="A60" s="114">
        <v>32</v>
      </c>
      <c r="B60" s="221" t="s">
        <v>11</v>
      </c>
      <c r="C60" s="123">
        <f>SUM(C61,C64,C69,C75)</f>
        <v>0</v>
      </c>
      <c r="D60" s="123">
        <f>SUM(D61,D64,D69,D75)</f>
        <v>0</v>
      </c>
      <c r="E60" s="123">
        <f>SUM(E61,E64,E69,E75)</f>
        <v>1500</v>
      </c>
      <c r="F60" s="123">
        <f t="shared" ref="F60:G60" si="19">SUM(F61,F64,F69,F75)</f>
        <v>1500</v>
      </c>
      <c r="G60" s="123">
        <f t="shared" si="19"/>
        <v>1500</v>
      </c>
    </row>
    <row r="61" spans="1:16" hidden="1" x14ac:dyDescent="0.2">
      <c r="A61" s="115">
        <v>321</v>
      </c>
      <c r="B61" s="222" t="s">
        <v>29</v>
      </c>
      <c r="C61" s="113">
        <f>SUM(C62:C63)</f>
        <v>0</v>
      </c>
      <c r="D61" s="113">
        <f>SUM(D62:D63)</f>
        <v>0</v>
      </c>
      <c r="E61" s="113">
        <f>SUM(E62:E63)</f>
        <v>0</v>
      </c>
      <c r="F61" s="113">
        <f t="shared" ref="F61:G61" si="20">SUM(F62:F63)</f>
        <v>0</v>
      </c>
      <c r="G61" s="113">
        <f t="shared" si="20"/>
        <v>0</v>
      </c>
      <c r="N61" s="208" t="e">
        <f>#REF!</f>
        <v>#REF!</v>
      </c>
      <c r="O61" s="208" t="e">
        <f>#REF!</f>
        <v>#REF!</v>
      </c>
      <c r="P61" s="208" t="e">
        <f>#REF!</f>
        <v>#REF!</v>
      </c>
    </row>
    <row r="62" spans="1:16" hidden="1" x14ac:dyDescent="0.2">
      <c r="A62" s="117" t="s">
        <v>70</v>
      </c>
      <c r="B62" s="223" t="s">
        <v>30</v>
      </c>
      <c r="C62" s="118"/>
      <c r="D62" s="118"/>
      <c r="E62" s="118"/>
      <c r="F62" s="118"/>
      <c r="G62" s="118"/>
      <c r="N62" s="208" t="e">
        <f>#REF!</f>
        <v>#REF!</v>
      </c>
      <c r="O62" s="208" t="e">
        <f>#REF!</f>
        <v>#REF!</v>
      </c>
      <c r="P62" s="208" t="e">
        <f>#REF!</f>
        <v>#REF!</v>
      </c>
    </row>
    <row r="63" spans="1:16" hidden="1" x14ac:dyDescent="0.2">
      <c r="A63" s="117" t="s">
        <v>71</v>
      </c>
      <c r="B63" s="223" t="s">
        <v>72</v>
      </c>
      <c r="C63" s="118"/>
      <c r="D63" s="118"/>
      <c r="E63" s="118"/>
      <c r="F63" s="118"/>
      <c r="G63" s="118"/>
      <c r="N63" s="208" t="e">
        <f>#REF!</f>
        <v>#REF!</v>
      </c>
      <c r="O63" s="208" t="e">
        <f>#REF!</f>
        <v>#REF!</v>
      </c>
      <c r="P63" s="208" t="e">
        <f>#REF!</f>
        <v>#REF!</v>
      </c>
    </row>
    <row r="64" spans="1:16" hidden="1" x14ac:dyDescent="0.2">
      <c r="A64" s="115">
        <v>322</v>
      </c>
      <c r="B64" s="222" t="s">
        <v>74</v>
      </c>
      <c r="C64" s="113">
        <f>SUM(C65:C68)</f>
        <v>0</v>
      </c>
      <c r="D64" s="113">
        <f>SUM(D65:D68)</f>
        <v>0</v>
      </c>
      <c r="E64" s="113">
        <f>SUM(E65:E68)</f>
        <v>0</v>
      </c>
      <c r="F64" s="113">
        <f t="shared" ref="F64:G64" si="21">SUM(F65:F68)</f>
        <v>0</v>
      </c>
      <c r="G64" s="113">
        <f t="shared" si="21"/>
        <v>0</v>
      </c>
      <c r="N64" s="207" t="e">
        <f>N61+N62+N63</f>
        <v>#REF!</v>
      </c>
      <c r="O64" s="207" t="e">
        <f t="shared" ref="O64:P64" si="22">O61+O62+O63</f>
        <v>#REF!</v>
      </c>
      <c r="P64" s="207" t="e">
        <f t="shared" si="22"/>
        <v>#REF!</v>
      </c>
    </row>
    <row r="65" spans="1:7" hidden="1" x14ac:dyDescent="0.2">
      <c r="A65" s="117" t="s">
        <v>75</v>
      </c>
      <c r="B65" s="223" t="s">
        <v>76</v>
      </c>
      <c r="C65" s="118"/>
      <c r="D65" s="118"/>
      <c r="E65" s="118"/>
      <c r="F65" s="118"/>
      <c r="G65" s="118"/>
    </row>
    <row r="66" spans="1:7" hidden="1" x14ac:dyDescent="0.2">
      <c r="A66" s="117">
        <v>3222</v>
      </c>
      <c r="B66" s="119" t="s">
        <v>77</v>
      </c>
      <c r="C66" s="118"/>
      <c r="D66" s="118"/>
      <c r="E66" s="118">
        <v>0</v>
      </c>
      <c r="F66" s="118">
        <v>0</v>
      </c>
      <c r="G66" s="118">
        <v>0</v>
      </c>
    </row>
    <row r="67" spans="1:7" hidden="1" x14ac:dyDescent="0.2">
      <c r="A67" s="117" t="s">
        <v>78</v>
      </c>
      <c r="B67" s="223" t="s">
        <v>79</v>
      </c>
      <c r="C67" s="118"/>
      <c r="D67" s="118"/>
      <c r="E67" s="118"/>
      <c r="F67" s="118"/>
      <c r="G67" s="118"/>
    </row>
    <row r="68" spans="1:7" hidden="1" x14ac:dyDescent="0.2">
      <c r="A68" s="117" t="s">
        <v>80</v>
      </c>
      <c r="B68" s="223" t="s">
        <v>81</v>
      </c>
      <c r="C68" s="118"/>
      <c r="D68" s="118"/>
      <c r="E68" s="118"/>
      <c r="F68" s="118"/>
      <c r="G68" s="118"/>
    </row>
    <row r="69" spans="1:7" x14ac:dyDescent="0.2">
      <c r="A69" s="115">
        <v>323</v>
      </c>
      <c r="B69" s="222" t="s">
        <v>87</v>
      </c>
      <c r="C69" s="113">
        <f>SUM(C70:C74)</f>
        <v>0</v>
      </c>
      <c r="D69" s="113">
        <f>SUM(D70:D74)</f>
        <v>0</v>
      </c>
      <c r="E69" s="113">
        <f>SUM(E70:E74)</f>
        <v>1500</v>
      </c>
      <c r="F69" s="113">
        <f t="shared" ref="F69:G69" si="23">SUM(F70:F74)</f>
        <v>1500</v>
      </c>
      <c r="G69" s="113">
        <f t="shared" si="23"/>
        <v>1500</v>
      </c>
    </row>
    <row r="70" spans="1:7" hidden="1" x14ac:dyDescent="0.2">
      <c r="A70" s="117" t="s">
        <v>88</v>
      </c>
      <c r="B70" s="223" t="s">
        <v>89</v>
      </c>
      <c r="C70" s="118"/>
      <c r="D70" s="118"/>
      <c r="E70" s="118"/>
      <c r="F70" s="118"/>
      <c r="G70" s="118"/>
    </row>
    <row r="71" spans="1:7" x14ac:dyDescent="0.2">
      <c r="A71" s="117" t="s">
        <v>90</v>
      </c>
      <c r="B71" s="223" t="s">
        <v>91</v>
      </c>
      <c r="C71" s="118"/>
      <c r="D71" s="118"/>
      <c r="E71" s="118">
        <v>1500</v>
      </c>
      <c r="F71" s="118">
        <v>1500</v>
      </c>
      <c r="G71" s="118">
        <v>1500</v>
      </c>
    </row>
    <row r="72" spans="1:7" hidden="1" x14ac:dyDescent="0.2">
      <c r="A72" s="117" t="s">
        <v>94</v>
      </c>
      <c r="B72" s="223" t="s">
        <v>95</v>
      </c>
      <c r="C72" s="118"/>
      <c r="D72" s="118"/>
      <c r="E72" s="118"/>
      <c r="F72" s="118"/>
      <c r="G72" s="118"/>
    </row>
    <row r="73" spans="1:7" hidden="1" x14ac:dyDescent="0.2">
      <c r="A73" s="117" t="s">
        <v>100</v>
      </c>
      <c r="B73" s="223" t="s">
        <v>101</v>
      </c>
      <c r="C73" s="118"/>
      <c r="D73" s="118"/>
      <c r="E73" s="118"/>
      <c r="F73" s="118"/>
      <c r="G73" s="118"/>
    </row>
    <row r="74" spans="1:7" hidden="1" x14ac:dyDescent="0.2">
      <c r="A74" s="117" t="s">
        <v>102</v>
      </c>
      <c r="B74" s="223" t="s">
        <v>103</v>
      </c>
      <c r="C74" s="118"/>
      <c r="D74" s="118"/>
      <c r="E74" s="118"/>
      <c r="F74" s="118"/>
      <c r="G74" s="118"/>
    </row>
    <row r="75" spans="1:7" hidden="1" x14ac:dyDescent="0.2">
      <c r="A75" s="115">
        <v>329</v>
      </c>
      <c r="B75" s="222" t="s">
        <v>112</v>
      </c>
      <c r="C75" s="113">
        <f>SUM(C76:C79)</f>
        <v>0</v>
      </c>
      <c r="D75" s="113">
        <f>SUM(D76:D79)</f>
        <v>0</v>
      </c>
      <c r="E75" s="113">
        <f>SUM(E76:E79)</f>
        <v>0</v>
      </c>
      <c r="F75" s="113">
        <f t="shared" ref="F75:G75" si="24">SUM(F76:F79)</f>
        <v>0</v>
      </c>
      <c r="G75" s="113">
        <f t="shared" si="24"/>
        <v>0</v>
      </c>
    </row>
    <row r="76" spans="1:7" hidden="1" x14ac:dyDescent="0.2">
      <c r="A76" s="117" t="s">
        <v>105</v>
      </c>
      <c r="B76" s="223" t="s">
        <v>106</v>
      </c>
      <c r="C76" s="118"/>
      <c r="D76" s="118"/>
      <c r="E76" s="118"/>
      <c r="F76" s="118"/>
      <c r="G76" s="118"/>
    </row>
    <row r="77" spans="1:7" hidden="1" x14ac:dyDescent="0.2">
      <c r="A77" s="117" t="s">
        <v>126</v>
      </c>
      <c r="B77" s="223" t="s">
        <v>127</v>
      </c>
      <c r="C77" s="118"/>
      <c r="D77" s="118"/>
      <c r="E77" s="118"/>
      <c r="F77" s="118"/>
      <c r="G77" s="118"/>
    </row>
    <row r="78" spans="1:7" hidden="1" x14ac:dyDescent="0.2">
      <c r="A78" s="117">
        <v>3295</v>
      </c>
      <c r="B78" s="223" t="s">
        <v>110</v>
      </c>
      <c r="C78" s="118"/>
      <c r="D78" s="118"/>
      <c r="E78" s="118"/>
      <c r="F78" s="118"/>
      <c r="G78" s="118"/>
    </row>
    <row r="79" spans="1:7" hidden="1" x14ac:dyDescent="0.2">
      <c r="A79" s="117" t="s">
        <v>111</v>
      </c>
      <c r="B79" s="223" t="s">
        <v>112</v>
      </c>
      <c r="C79" s="118"/>
      <c r="D79" s="118"/>
      <c r="E79" s="118"/>
      <c r="F79" s="118"/>
      <c r="G79" s="118"/>
    </row>
    <row r="80" spans="1:7" hidden="1" x14ac:dyDescent="0.2">
      <c r="A80" s="114">
        <v>34</v>
      </c>
      <c r="B80" s="221" t="s">
        <v>114</v>
      </c>
      <c r="C80" s="113">
        <f t="shared" ref="C80:G81" si="25">SUM(C81)</f>
        <v>0</v>
      </c>
      <c r="D80" s="113">
        <f t="shared" si="25"/>
        <v>0</v>
      </c>
      <c r="E80" s="113">
        <f t="shared" si="25"/>
        <v>0</v>
      </c>
      <c r="F80" s="113">
        <f t="shared" si="25"/>
        <v>0</v>
      </c>
      <c r="G80" s="113">
        <f t="shared" si="25"/>
        <v>0</v>
      </c>
    </row>
    <row r="81" spans="1:7" hidden="1" x14ac:dyDescent="0.2">
      <c r="A81" s="115">
        <v>343</v>
      </c>
      <c r="B81" s="222" t="s">
        <v>116</v>
      </c>
      <c r="C81" s="113">
        <f t="shared" si="25"/>
        <v>0</v>
      </c>
      <c r="D81" s="113">
        <f t="shared" si="25"/>
        <v>0</v>
      </c>
      <c r="E81" s="113">
        <f t="shared" si="25"/>
        <v>0</v>
      </c>
      <c r="F81" s="113">
        <f t="shared" si="25"/>
        <v>0</v>
      </c>
      <c r="G81" s="113">
        <f t="shared" si="25"/>
        <v>0</v>
      </c>
    </row>
    <row r="82" spans="1:7" hidden="1" x14ac:dyDescent="0.2">
      <c r="A82" s="117" t="s">
        <v>117</v>
      </c>
      <c r="B82" s="223" t="s">
        <v>118</v>
      </c>
      <c r="C82" s="118"/>
      <c r="D82" s="118"/>
      <c r="E82" s="118"/>
      <c r="F82" s="118"/>
      <c r="G82" s="118"/>
    </row>
    <row r="83" spans="1:7" hidden="1" x14ac:dyDescent="0.2">
      <c r="A83" s="114">
        <v>36</v>
      </c>
      <c r="B83" s="221" t="s">
        <v>128</v>
      </c>
      <c r="C83" s="113">
        <f t="shared" ref="C83:G84" si="26">SUM(C84)</f>
        <v>0</v>
      </c>
      <c r="D83" s="113">
        <f t="shared" si="26"/>
        <v>0</v>
      </c>
      <c r="E83" s="113">
        <f t="shared" si="26"/>
        <v>0</v>
      </c>
      <c r="F83" s="113">
        <f t="shared" si="26"/>
        <v>0</v>
      </c>
      <c r="G83" s="113">
        <f t="shared" si="26"/>
        <v>0</v>
      </c>
    </row>
    <row r="84" spans="1:7" hidden="1" x14ac:dyDescent="0.2">
      <c r="A84" s="115">
        <v>369</v>
      </c>
      <c r="B84" s="222" t="s">
        <v>129</v>
      </c>
      <c r="C84" s="113">
        <f t="shared" si="26"/>
        <v>0</v>
      </c>
      <c r="D84" s="113">
        <f t="shared" si="26"/>
        <v>0</v>
      </c>
      <c r="E84" s="113">
        <f t="shared" si="26"/>
        <v>0</v>
      </c>
      <c r="F84" s="113">
        <f t="shared" si="26"/>
        <v>0</v>
      </c>
      <c r="G84" s="113">
        <f t="shared" si="26"/>
        <v>0</v>
      </c>
    </row>
    <row r="85" spans="1:7" hidden="1" x14ac:dyDescent="0.2">
      <c r="A85" s="117">
        <v>3691</v>
      </c>
      <c r="B85" s="223" t="s">
        <v>130</v>
      </c>
      <c r="C85" s="118"/>
      <c r="D85" s="118"/>
      <c r="E85" s="118"/>
      <c r="F85" s="118"/>
      <c r="G85" s="118"/>
    </row>
    <row r="86" spans="1:7" x14ac:dyDescent="0.2">
      <c r="A86" s="132" t="s">
        <v>176</v>
      </c>
      <c r="B86" s="225" t="s">
        <v>177</v>
      </c>
      <c r="C86" s="133">
        <f>SUM(C88,C92,C110,C115)</f>
        <v>0</v>
      </c>
      <c r="D86" s="133">
        <f>SUM(D88,D92,D110,D115)</f>
        <v>0</v>
      </c>
      <c r="E86" s="133">
        <f t="shared" ref="E86:G86" si="27">SUM(E88,E92,E110,E115)</f>
        <v>68056</v>
      </c>
      <c r="F86" s="133">
        <f t="shared" si="27"/>
        <v>68056</v>
      </c>
      <c r="G86" s="133">
        <f t="shared" si="27"/>
        <v>68056</v>
      </c>
    </row>
    <row r="87" spans="1:7" ht="0.75" customHeight="1" x14ac:dyDescent="0.2">
      <c r="A87" s="134">
        <v>31</v>
      </c>
      <c r="B87" s="226" t="s">
        <v>125</v>
      </c>
      <c r="C87" s="131">
        <f>SUM(C88)</f>
        <v>0</v>
      </c>
      <c r="D87" s="131">
        <f>SUM(D88)</f>
        <v>0</v>
      </c>
      <c r="E87" s="131">
        <f>SUM(E88)</f>
        <v>0</v>
      </c>
      <c r="F87" s="131">
        <f t="shared" ref="F87:G87" si="28">SUM(F88)</f>
        <v>0</v>
      </c>
      <c r="G87" s="131">
        <f t="shared" si="28"/>
        <v>0</v>
      </c>
    </row>
    <row r="88" spans="1:7" hidden="1" x14ac:dyDescent="0.2">
      <c r="A88" s="135">
        <v>3</v>
      </c>
      <c r="B88" s="136" t="s">
        <v>3</v>
      </c>
      <c r="C88" s="126">
        <f t="shared" ref="C88:G90" si="29">SUM(C89)</f>
        <v>0</v>
      </c>
      <c r="D88" s="126">
        <f t="shared" si="29"/>
        <v>0</v>
      </c>
      <c r="E88" s="126">
        <f t="shared" si="29"/>
        <v>0</v>
      </c>
      <c r="F88" s="126">
        <f t="shared" si="29"/>
        <v>0</v>
      </c>
      <c r="G88" s="126">
        <f t="shared" si="29"/>
        <v>0</v>
      </c>
    </row>
    <row r="89" spans="1:7" hidden="1" x14ac:dyDescent="0.2">
      <c r="A89" s="120">
        <v>32</v>
      </c>
      <c r="B89" s="125" t="s">
        <v>11</v>
      </c>
      <c r="C89" s="137">
        <f t="shared" si="29"/>
        <v>0</v>
      </c>
      <c r="D89" s="137">
        <f t="shared" si="29"/>
        <v>0</v>
      </c>
      <c r="E89" s="137">
        <f t="shared" si="29"/>
        <v>0</v>
      </c>
      <c r="F89" s="137">
        <f t="shared" si="29"/>
        <v>0</v>
      </c>
      <c r="G89" s="137">
        <f t="shared" si="29"/>
        <v>0</v>
      </c>
    </row>
    <row r="90" spans="1:7" hidden="1" x14ac:dyDescent="0.2">
      <c r="A90" s="138">
        <v>322</v>
      </c>
      <c r="B90" s="139" t="s">
        <v>74</v>
      </c>
      <c r="C90" s="140">
        <f t="shared" si="29"/>
        <v>0</v>
      </c>
      <c r="D90" s="140">
        <f t="shared" si="29"/>
        <v>0</v>
      </c>
      <c r="E90" s="140">
        <f t="shared" si="29"/>
        <v>0</v>
      </c>
      <c r="F90" s="140">
        <f t="shared" si="29"/>
        <v>0</v>
      </c>
      <c r="G90" s="140">
        <f t="shared" si="29"/>
        <v>0</v>
      </c>
    </row>
    <row r="91" spans="1:7" hidden="1" x14ac:dyDescent="0.2">
      <c r="A91" s="141">
        <v>3221</v>
      </c>
      <c r="B91" s="119" t="s">
        <v>76</v>
      </c>
      <c r="C91" s="130"/>
      <c r="D91" s="130"/>
      <c r="E91" s="142"/>
      <c r="F91" s="142"/>
      <c r="G91" s="142"/>
    </row>
    <row r="92" spans="1:7" x14ac:dyDescent="0.2">
      <c r="A92" s="109">
        <v>52</v>
      </c>
      <c r="B92" s="110" t="s">
        <v>135</v>
      </c>
      <c r="C92" s="131">
        <f>SUM(C93)</f>
        <v>0</v>
      </c>
      <c r="D92" s="131">
        <f>SUM(D93)</f>
        <v>0</v>
      </c>
      <c r="E92" s="131">
        <f>SUM(E93)</f>
        <v>48056</v>
      </c>
      <c r="F92" s="131">
        <f t="shared" ref="F92:G92" si="30">SUM(F93)</f>
        <v>48056</v>
      </c>
      <c r="G92" s="131">
        <f t="shared" si="30"/>
        <v>48056</v>
      </c>
    </row>
    <row r="93" spans="1:7" x14ac:dyDescent="0.2">
      <c r="A93" s="135">
        <v>3</v>
      </c>
      <c r="B93" s="136" t="s">
        <v>3</v>
      </c>
      <c r="C93" s="126">
        <f>SUM(C94,C100,C107)</f>
        <v>0</v>
      </c>
      <c r="D93" s="126">
        <f>SUM(D94,D100,D107)</f>
        <v>0</v>
      </c>
      <c r="E93" s="126">
        <f>SUM(E94,E100,E107)</f>
        <v>48056</v>
      </c>
      <c r="F93" s="126">
        <f t="shared" ref="F93:G93" si="31">SUM(F94,F100,F107)</f>
        <v>48056</v>
      </c>
      <c r="G93" s="126">
        <f t="shared" si="31"/>
        <v>48056</v>
      </c>
    </row>
    <row r="94" spans="1:7" x14ac:dyDescent="0.2">
      <c r="A94" s="127">
        <v>31</v>
      </c>
      <c r="B94" s="227" t="s">
        <v>4</v>
      </c>
      <c r="C94" s="128">
        <f>SUM(C95,C98)</f>
        <v>0</v>
      </c>
      <c r="D94" s="128">
        <f>SUM(D95,D98)</f>
        <v>0</v>
      </c>
      <c r="E94" s="128">
        <f>SUM(E95,E98)</f>
        <v>47326</v>
      </c>
      <c r="F94" s="128">
        <f t="shared" ref="F94:G94" si="32">SUM(F95,F98)</f>
        <v>47326</v>
      </c>
      <c r="G94" s="128">
        <f t="shared" si="32"/>
        <v>47326</v>
      </c>
    </row>
    <row r="95" spans="1:7" x14ac:dyDescent="0.2">
      <c r="A95" s="112">
        <v>311</v>
      </c>
      <c r="B95" s="220" t="s">
        <v>63</v>
      </c>
      <c r="C95" s="126">
        <f>SUM(C96:C97)</f>
        <v>0</v>
      </c>
      <c r="D95" s="126">
        <f>SUM(D96:D97)</f>
        <v>0</v>
      </c>
      <c r="E95" s="126">
        <f>SUM(E96:E97)</f>
        <v>47326</v>
      </c>
      <c r="F95" s="126">
        <f t="shared" ref="F95:G95" si="33">SUM(F96:F97)</f>
        <v>47326</v>
      </c>
      <c r="G95" s="126">
        <f t="shared" si="33"/>
        <v>47326</v>
      </c>
    </row>
    <row r="96" spans="1:7" x14ac:dyDescent="0.2">
      <c r="A96" s="129">
        <v>3111</v>
      </c>
      <c r="B96" s="228" t="s">
        <v>28</v>
      </c>
      <c r="C96" s="130"/>
      <c r="D96" s="130"/>
      <c r="E96" s="130">
        <v>47326</v>
      </c>
      <c r="F96" s="130">
        <v>47326</v>
      </c>
      <c r="G96" s="130">
        <v>47326</v>
      </c>
    </row>
    <row r="97" spans="1:7" hidden="1" x14ac:dyDescent="0.2">
      <c r="A97" s="129">
        <v>3114</v>
      </c>
      <c r="B97" s="119" t="s">
        <v>64</v>
      </c>
      <c r="C97" s="130"/>
      <c r="D97" s="130"/>
      <c r="E97" s="130"/>
      <c r="F97" s="130"/>
      <c r="G97" s="130"/>
    </row>
    <row r="98" spans="1:7" hidden="1" x14ac:dyDescent="0.2">
      <c r="A98" s="112">
        <v>313</v>
      </c>
      <c r="B98" s="220" t="s">
        <v>67</v>
      </c>
      <c r="C98" s="126">
        <f>SUM(C99)</f>
        <v>0</v>
      </c>
      <c r="D98" s="126">
        <f>SUM(D99)</f>
        <v>0</v>
      </c>
      <c r="E98" s="126">
        <f>SUM(E99)</f>
        <v>0</v>
      </c>
      <c r="F98" s="126">
        <f t="shared" ref="F98:G98" si="34">SUM(F99)</f>
        <v>0</v>
      </c>
      <c r="G98" s="126">
        <f t="shared" si="34"/>
        <v>0</v>
      </c>
    </row>
    <row r="99" spans="1:7" hidden="1" x14ac:dyDescent="0.2">
      <c r="A99" s="129">
        <v>3132</v>
      </c>
      <c r="B99" s="228" t="s">
        <v>131</v>
      </c>
      <c r="C99" s="130"/>
      <c r="D99" s="130"/>
      <c r="E99" s="130"/>
      <c r="F99" s="130"/>
      <c r="G99" s="130"/>
    </row>
    <row r="100" spans="1:7" x14ac:dyDescent="0.2">
      <c r="A100" s="114">
        <v>32</v>
      </c>
      <c r="B100" s="221" t="s">
        <v>11</v>
      </c>
      <c r="C100" s="123">
        <f>SUM(C101,C103,C105)</f>
        <v>0</v>
      </c>
      <c r="D100" s="123">
        <f>SUM(D101,D103,D105)</f>
        <v>0</v>
      </c>
      <c r="E100" s="123">
        <f>SUM(E101,E103,E105)</f>
        <v>730</v>
      </c>
      <c r="F100" s="123">
        <f t="shared" ref="F100:G100" si="35">SUM(F101,F103,F105)</f>
        <v>730</v>
      </c>
      <c r="G100" s="123">
        <f t="shared" si="35"/>
        <v>730</v>
      </c>
    </row>
    <row r="101" spans="1:7" x14ac:dyDescent="0.2">
      <c r="A101" s="115">
        <v>321</v>
      </c>
      <c r="B101" s="222" t="s">
        <v>29</v>
      </c>
      <c r="C101" s="143">
        <f>SUM(C102)</f>
        <v>0</v>
      </c>
      <c r="D101" s="143">
        <f>SUM(D102)</f>
        <v>0</v>
      </c>
      <c r="E101" s="143">
        <f>SUM(E102)</f>
        <v>730</v>
      </c>
      <c r="F101" s="143">
        <f t="shared" ref="F101:G101" si="36">SUM(F102)</f>
        <v>730</v>
      </c>
      <c r="G101" s="143">
        <f t="shared" si="36"/>
        <v>730</v>
      </c>
    </row>
    <row r="102" spans="1:7" x14ac:dyDescent="0.2">
      <c r="A102" s="117">
        <v>3212</v>
      </c>
      <c r="B102" s="223" t="s">
        <v>72</v>
      </c>
      <c r="C102" s="144"/>
      <c r="D102" s="144"/>
      <c r="E102" s="144">
        <v>730</v>
      </c>
      <c r="F102" s="144">
        <v>730</v>
      </c>
      <c r="G102" s="144">
        <v>730</v>
      </c>
    </row>
    <row r="103" spans="1:7" hidden="1" x14ac:dyDescent="0.2">
      <c r="A103" s="115">
        <v>322</v>
      </c>
      <c r="B103" s="222" t="s">
        <v>74</v>
      </c>
      <c r="C103" s="113">
        <f>SUM(C104)</f>
        <v>0</v>
      </c>
      <c r="D103" s="113">
        <f>SUM(D104)</f>
        <v>0</v>
      </c>
      <c r="E103" s="113">
        <f t="shared" ref="E103:G103" si="37">SUM(E104)</f>
        <v>0</v>
      </c>
      <c r="F103" s="113">
        <f t="shared" si="37"/>
        <v>0</v>
      </c>
      <c r="G103" s="113">
        <f t="shared" si="37"/>
        <v>0</v>
      </c>
    </row>
    <row r="104" spans="1:7" hidden="1" x14ac:dyDescent="0.2">
      <c r="A104" s="117" t="s">
        <v>75</v>
      </c>
      <c r="B104" s="223" t="s">
        <v>76</v>
      </c>
      <c r="C104" s="118"/>
      <c r="D104" s="118"/>
      <c r="E104" s="118"/>
      <c r="F104" s="118"/>
      <c r="G104" s="118"/>
    </row>
    <row r="105" spans="1:7" hidden="1" x14ac:dyDescent="0.2">
      <c r="A105" s="115">
        <v>324</v>
      </c>
      <c r="B105" s="222" t="s">
        <v>132</v>
      </c>
      <c r="C105" s="113">
        <f t="shared" ref="C105:D105" si="38">SUM(C106)</f>
        <v>0</v>
      </c>
      <c r="D105" s="113">
        <f t="shared" si="38"/>
        <v>0</v>
      </c>
      <c r="E105" s="113">
        <f>SUM(E106)</f>
        <v>0</v>
      </c>
      <c r="F105" s="113">
        <f t="shared" ref="F105:G105" si="39">SUM(F106)</f>
        <v>0</v>
      </c>
      <c r="G105" s="113">
        <f t="shared" si="39"/>
        <v>0</v>
      </c>
    </row>
    <row r="106" spans="1:7" hidden="1" x14ac:dyDescent="0.2">
      <c r="A106" s="117">
        <v>3241</v>
      </c>
      <c r="B106" s="223" t="s">
        <v>132</v>
      </c>
      <c r="C106" s="118"/>
      <c r="D106" s="118"/>
      <c r="E106" s="118"/>
      <c r="F106" s="118"/>
      <c r="G106" s="118"/>
    </row>
    <row r="107" spans="1:7" x14ac:dyDescent="0.2">
      <c r="A107" s="114">
        <v>37</v>
      </c>
      <c r="B107" s="221" t="s">
        <v>133</v>
      </c>
      <c r="C107" s="123">
        <f>SUM(C108,C110,C112)</f>
        <v>0</v>
      </c>
      <c r="D107" s="123">
        <f>SUM(D108,D110,D112)</f>
        <v>0</v>
      </c>
      <c r="E107" s="123">
        <f>SUM(E108,E110,E112)</f>
        <v>0</v>
      </c>
      <c r="F107" s="123">
        <f t="shared" ref="F107:G107" si="40">SUM(F108,F110,F112)</f>
        <v>0</v>
      </c>
      <c r="G107" s="123">
        <f t="shared" si="40"/>
        <v>0</v>
      </c>
    </row>
    <row r="108" spans="1:7" x14ac:dyDescent="0.2">
      <c r="A108" s="115">
        <v>372</v>
      </c>
      <c r="B108" s="222" t="s">
        <v>134</v>
      </c>
      <c r="C108" s="143">
        <f>SUM(C109)</f>
        <v>0</v>
      </c>
      <c r="D108" s="143">
        <f>SUM(D109)</f>
        <v>0</v>
      </c>
      <c r="E108" s="143">
        <f>SUM(E109)</f>
        <v>0</v>
      </c>
      <c r="F108" s="143">
        <f t="shared" ref="F108:G108" si="41">SUM(F109)</f>
        <v>0</v>
      </c>
      <c r="G108" s="143">
        <f t="shared" si="41"/>
        <v>0</v>
      </c>
    </row>
    <row r="109" spans="1:7" ht="10.5" customHeight="1" x14ac:dyDescent="0.2">
      <c r="A109" s="117">
        <v>3722</v>
      </c>
      <c r="B109" s="223" t="s">
        <v>124</v>
      </c>
      <c r="C109" s="144"/>
      <c r="D109" s="144"/>
      <c r="E109" s="144"/>
      <c r="F109" s="144"/>
      <c r="G109" s="144"/>
    </row>
    <row r="110" spans="1:7" hidden="1" x14ac:dyDescent="0.2">
      <c r="A110" s="135">
        <v>41</v>
      </c>
      <c r="B110" s="136" t="s">
        <v>154</v>
      </c>
      <c r="C110" s="113">
        <f>SUM(C111)</f>
        <v>0</v>
      </c>
      <c r="D110" s="113">
        <f>SUM(D111)</f>
        <v>0</v>
      </c>
      <c r="E110" s="113">
        <f t="shared" ref="E110:G110" si="42">SUM(E112)</f>
        <v>0</v>
      </c>
      <c r="F110" s="113">
        <f t="shared" si="42"/>
        <v>0</v>
      </c>
      <c r="G110" s="113">
        <f t="shared" si="42"/>
        <v>0</v>
      </c>
    </row>
    <row r="111" spans="1:7" hidden="1" x14ac:dyDescent="0.2">
      <c r="A111" s="135">
        <v>4</v>
      </c>
      <c r="B111" s="136" t="s">
        <v>5</v>
      </c>
      <c r="C111" s="113">
        <f t="shared" ref="C111:G113" si="43">SUM(C112)</f>
        <v>0</v>
      </c>
      <c r="D111" s="113">
        <f t="shared" si="43"/>
        <v>0</v>
      </c>
      <c r="E111" s="113">
        <f t="shared" si="43"/>
        <v>0</v>
      </c>
      <c r="F111" s="113">
        <f t="shared" si="43"/>
        <v>0</v>
      </c>
      <c r="G111" s="113">
        <f t="shared" si="43"/>
        <v>0</v>
      </c>
    </row>
    <row r="112" spans="1:7" hidden="1" x14ac:dyDescent="0.2">
      <c r="A112" s="114">
        <v>42</v>
      </c>
      <c r="B112" s="221" t="s">
        <v>175</v>
      </c>
      <c r="C112" s="145">
        <f t="shared" si="43"/>
        <v>0</v>
      </c>
      <c r="D112" s="145">
        <f t="shared" si="43"/>
        <v>0</v>
      </c>
      <c r="E112" s="145">
        <f>SUM(E113)</f>
        <v>0</v>
      </c>
      <c r="F112" s="145">
        <f t="shared" si="43"/>
        <v>0</v>
      </c>
      <c r="G112" s="145">
        <f t="shared" si="43"/>
        <v>0</v>
      </c>
    </row>
    <row r="113" spans="1:7" hidden="1" x14ac:dyDescent="0.2">
      <c r="A113" s="115">
        <v>422</v>
      </c>
      <c r="B113" s="222" t="s">
        <v>145</v>
      </c>
      <c r="C113" s="113">
        <f t="shared" si="43"/>
        <v>0</v>
      </c>
      <c r="D113" s="113">
        <f t="shared" si="43"/>
        <v>0</v>
      </c>
      <c r="E113" s="113">
        <f>SUM(E114)</f>
        <v>0</v>
      </c>
      <c r="F113" s="113">
        <f t="shared" si="43"/>
        <v>0</v>
      </c>
      <c r="G113" s="113">
        <f t="shared" si="43"/>
        <v>0</v>
      </c>
    </row>
    <row r="114" spans="1:7" hidden="1" x14ac:dyDescent="0.2">
      <c r="A114" s="117" t="s">
        <v>178</v>
      </c>
      <c r="B114" s="223" t="s">
        <v>179</v>
      </c>
      <c r="C114" s="118"/>
      <c r="D114" s="118"/>
      <c r="E114" s="118"/>
      <c r="F114" s="118"/>
      <c r="G114" s="118"/>
    </row>
    <row r="115" spans="1:7" x14ac:dyDescent="0.2">
      <c r="A115" s="109">
        <v>61</v>
      </c>
      <c r="B115" s="110" t="s">
        <v>155</v>
      </c>
      <c r="C115" s="131">
        <f>SUM(C116,C136)</f>
        <v>0</v>
      </c>
      <c r="D115" s="131">
        <f>SUM(D116,D136)</f>
        <v>0</v>
      </c>
      <c r="E115" s="131">
        <f>SUM(E116,E136)</f>
        <v>20000</v>
      </c>
      <c r="F115" s="131">
        <f t="shared" ref="F115:G115" si="44">SUM(F116,F136)</f>
        <v>20000</v>
      </c>
      <c r="G115" s="131">
        <f t="shared" si="44"/>
        <v>20000</v>
      </c>
    </row>
    <row r="116" spans="1:7" x14ac:dyDescent="0.2">
      <c r="A116" s="135">
        <v>3</v>
      </c>
      <c r="B116" s="136" t="s">
        <v>3</v>
      </c>
      <c r="C116" s="146">
        <f>SUM(C117,C129,C132)</f>
        <v>0</v>
      </c>
      <c r="D116" s="146">
        <f>SUM(D117,D129,D132)</f>
        <v>0</v>
      </c>
      <c r="E116" s="146">
        <f>SUM(E117,E129,E132)</f>
        <v>17000</v>
      </c>
      <c r="F116" s="146">
        <f t="shared" ref="F116:G116" si="45">SUM(F117,F129,F132)</f>
        <v>17000</v>
      </c>
      <c r="G116" s="146">
        <f t="shared" si="45"/>
        <v>17000</v>
      </c>
    </row>
    <row r="117" spans="1:7" x14ac:dyDescent="0.2">
      <c r="A117" s="120">
        <v>32</v>
      </c>
      <c r="B117" s="147" t="s">
        <v>11</v>
      </c>
      <c r="C117" s="137">
        <f>SUM(C118,C122,C127)</f>
        <v>0</v>
      </c>
      <c r="D117" s="137">
        <f>SUM(D118,D122,D127)</f>
        <v>0</v>
      </c>
      <c r="E117" s="137">
        <f>SUM(E118,E122,E127)</f>
        <v>5000</v>
      </c>
      <c r="F117" s="137">
        <f t="shared" ref="F117:G117" si="46">SUM(F118,F122,F127)</f>
        <v>5000</v>
      </c>
      <c r="G117" s="137">
        <f t="shared" si="46"/>
        <v>5000</v>
      </c>
    </row>
    <row r="118" spans="1:7" x14ac:dyDescent="0.2">
      <c r="A118" s="138">
        <v>322</v>
      </c>
      <c r="B118" s="148" t="s">
        <v>74</v>
      </c>
      <c r="C118" s="140">
        <f>SUM(C119,C120,C121)</f>
        <v>0</v>
      </c>
      <c r="D118" s="140">
        <f>SUM(D119,D120,D121)</f>
        <v>0</v>
      </c>
      <c r="E118" s="140">
        <f>SUM(E119,E120,E121)</f>
        <v>3000</v>
      </c>
      <c r="F118" s="140">
        <f t="shared" ref="F118:G118" si="47">SUM(F119,F120,F121)</f>
        <v>3000</v>
      </c>
      <c r="G118" s="140">
        <f t="shared" si="47"/>
        <v>3000</v>
      </c>
    </row>
    <row r="119" spans="1:7" hidden="1" x14ac:dyDescent="0.2">
      <c r="A119" s="141">
        <v>3221</v>
      </c>
      <c r="B119" s="149" t="s">
        <v>76</v>
      </c>
      <c r="C119" s="150"/>
      <c r="D119" s="150"/>
      <c r="E119" s="142"/>
      <c r="F119" s="142"/>
      <c r="G119" s="142"/>
    </row>
    <row r="120" spans="1:7" x14ac:dyDescent="0.2">
      <c r="A120" s="141">
        <v>3222</v>
      </c>
      <c r="B120" s="149" t="s">
        <v>77</v>
      </c>
      <c r="C120" s="150"/>
      <c r="D120" s="150"/>
      <c r="E120" s="142">
        <v>3000</v>
      </c>
      <c r="F120" s="142">
        <v>3000</v>
      </c>
      <c r="G120" s="142">
        <v>3000</v>
      </c>
    </row>
    <row r="121" spans="1:7" hidden="1" x14ac:dyDescent="0.2">
      <c r="A121" s="141">
        <v>3225</v>
      </c>
      <c r="B121" s="149" t="s">
        <v>83</v>
      </c>
      <c r="C121" s="150"/>
      <c r="D121" s="150"/>
      <c r="E121" s="142"/>
      <c r="F121" s="142"/>
      <c r="G121" s="142"/>
    </row>
    <row r="122" spans="1:7" x14ac:dyDescent="0.2">
      <c r="A122" s="138">
        <v>323</v>
      </c>
      <c r="B122" s="148" t="s">
        <v>136</v>
      </c>
      <c r="C122" s="140">
        <f>SUM(C123:C126)</f>
        <v>0</v>
      </c>
      <c r="D122" s="140">
        <f>SUM(D123:D126)</f>
        <v>0</v>
      </c>
      <c r="E122" s="140">
        <f>SUM(E123:E126)</f>
        <v>2000</v>
      </c>
      <c r="F122" s="140">
        <f t="shared" ref="F122:G122" si="48">SUM(F123:F126)</f>
        <v>2000</v>
      </c>
      <c r="G122" s="140">
        <f t="shared" si="48"/>
        <v>2000</v>
      </c>
    </row>
    <row r="123" spans="1:7" x14ac:dyDescent="0.2">
      <c r="A123" s="141">
        <v>3232</v>
      </c>
      <c r="B123" s="149" t="s">
        <v>91</v>
      </c>
      <c r="C123" s="142"/>
      <c r="D123" s="142"/>
      <c r="E123" s="142">
        <v>2000</v>
      </c>
      <c r="F123" s="142">
        <v>2000</v>
      </c>
      <c r="G123" s="142">
        <v>2000</v>
      </c>
    </row>
    <row r="124" spans="1:7" hidden="1" x14ac:dyDescent="0.2">
      <c r="A124" s="141">
        <v>3233</v>
      </c>
      <c r="B124" s="149" t="s">
        <v>93</v>
      </c>
      <c r="C124" s="150"/>
      <c r="D124" s="150"/>
      <c r="E124" s="142"/>
      <c r="F124" s="142"/>
      <c r="G124" s="142"/>
    </row>
    <row r="125" spans="1:7" hidden="1" x14ac:dyDescent="0.2">
      <c r="A125" s="141">
        <v>3237</v>
      </c>
      <c r="B125" s="149" t="s">
        <v>137</v>
      </c>
      <c r="C125" s="150"/>
      <c r="D125" s="150"/>
      <c r="E125" s="142"/>
      <c r="F125" s="142"/>
      <c r="G125" s="142"/>
    </row>
    <row r="126" spans="1:7" hidden="1" x14ac:dyDescent="0.2">
      <c r="A126" s="141">
        <v>3239</v>
      </c>
      <c r="B126" s="149" t="s">
        <v>103</v>
      </c>
      <c r="C126" s="150"/>
      <c r="D126" s="150"/>
      <c r="E126" s="142"/>
      <c r="F126" s="142"/>
      <c r="G126" s="142"/>
    </row>
    <row r="127" spans="1:7" hidden="1" x14ac:dyDescent="0.2">
      <c r="A127" s="138">
        <v>329</v>
      </c>
      <c r="B127" s="148" t="s">
        <v>112</v>
      </c>
      <c r="C127" s="140">
        <f>SUM(C128)</f>
        <v>0</v>
      </c>
      <c r="D127" s="140">
        <f>SUM(D128)</f>
        <v>0</v>
      </c>
      <c r="E127" s="140">
        <f>SUM(E128)</f>
        <v>0</v>
      </c>
      <c r="F127" s="140">
        <f t="shared" ref="F127:G127" si="49">SUM(F128)</f>
        <v>0</v>
      </c>
      <c r="G127" s="140">
        <f t="shared" si="49"/>
        <v>0</v>
      </c>
    </row>
    <row r="128" spans="1:7" hidden="1" x14ac:dyDescent="0.2">
      <c r="A128" s="141">
        <v>3299</v>
      </c>
      <c r="B128" s="149" t="s">
        <v>112</v>
      </c>
      <c r="C128" s="151"/>
      <c r="D128" s="151"/>
      <c r="E128" s="142">
        <v>0</v>
      </c>
      <c r="F128" s="142">
        <v>0</v>
      </c>
      <c r="G128" s="142">
        <v>0</v>
      </c>
    </row>
    <row r="129" spans="1:7" hidden="1" x14ac:dyDescent="0.2">
      <c r="A129" s="120" t="s">
        <v>113</v>
      </c>
      <c r="B129" s="147" t="s">
        <v>114</v>
      </c>
      <c r="C129" s="137">
        <f t="shared" ref="C129:G130" si="50">SUM(C130)</f>
        <v>0</v>
      </c>
      <c r="D129" s="137">
        <f t="shared" si="50"/>
        <v>0</v>
      </c>
      <c r="E129" s="137">
        <f t="shared" si="50"/>
        <v>0</v>
      </c>
      <c r="F129" s="137">
        <f t="shared" si="50"/>
        <v>0</v>
      </c>
      <c r="G129" s="137">
        <f t="shared" si="50"/>
        <v>0</v>
      </c>
    </row>
    <row r="130" spans="1:7" hidden="1" x14ac:dyDescent="0.2">
      <c r="A130" s="138">
        <v>343</v>
      </c>
      <c r="B130" s="148" t="s">
        <v>116</v>
      </c>
      <c r="C130" s="140">
        <f t="shared" si="50"/>
        <v>0</v>
      </c>
      <c r="D130" s="140">
        <f t="shared" si="50"/>
        <v>0</v>
      </c>
      <c r="E130" s="140">
        <f t="shared" si="50"/>
        <v>0</v>
      </c>
      <c r="F130" s="140">
        <f t="shared" si="50"/>
        <v>0</v>
      </c>
      <c r="G130" s="140">
        <f t="shared" si="50"/>
        <v>0</v>
      </c>
    </row>
    <row r="131" spans="1:7" hidden="1" x14ac:dyDescent="0.2">
      <c r="A131" s="141">
        <v>3434</v>
      </c>
      <c r="B131" s="149" t="s">
        <v>138</v>
      </c>
      <c r="C131" s="150"/>
      <c r="D131" s="142"/>
      <c r="E131" s="142"/>
      <c r="F131" s="142"/>
      <c r="G131" s="142"/>
    </row>
    <row r="132" spans="1:7" x14ac:dyDescent="0.2">
      <c r="A132" s="120" t="s">
        <v>119</v>
      </c>
      <c r="B132" s="147" t="s">
        <v>133</v>
      </c>
      <c r="C132" s="137">
        <f>SUM(C133)</f>
        <v>0</v>
      </c>
      <c r="D132" s="137">
        <f>SUM(D133)</f>
        <v>0</v>
      </c>
      <c r="E132" s="137">
        <f>SUM(E133)</f>
        <v>12000</v>
      </c>
      <c r="F132" s="137">
        <f t="shared" ref="F132:G132" si="51">SUM(F133)</f>
        <v>12000</v>
      </c>
      <c r="G132" s="137">
        <f t="shared" si="51"/>
        <v>12000</v>
      </c>
    </row>
    <row r="133" spans="1:7" x14ac:dyDescent="0.2">
      <c r="A133" s="138">
        <v>372</v>
      </c>
      <c r="B133" s="148" t="s">
        <v>134</v>
      </c>
      <c r="C133" s="140">
        <f>SUM(C134:C135)</f>
        <v>0</v>
      </c>
      <c r="D133" s="140">
        <f>SUM(D134:D135)</f>
        <v>0</v>
      </c>
      <c r="E133" s="140">
        <f>SUM(E134:E135)</f>
        <v>12000</v>
      </c>
      <c r="F133" s="140">
        <f t="shared" ref="F133:G133" si="52">SUM(F134:F135)</f>
        <v>12000</v>
      </c>
      <c r="G133" s="140">
        <f t="shared" si="52"/>
        <v>12000</v>
      </c>
    </row>
    <row r="134" spans="1:7" x14ac:dyDescent="0.2">
      <c r="A134" s="141">
        <v>3721</v>
      </c>
      <c r="B134" s="149" t="s">
        <v>122</v>
      </c>
      <c r="C134" s="150"/>
      <c r="D134" s="150"/>
      <c r="E134" s="142">
        <v>5000</v>
      </c>
      <c r="F134" s="142">
        <v>5000</v>
      </c>
      <c r="G134" s="142">
        <v>5000</v>
      </c>
    </row>
    <row r="135" spans="1:7" x14ac:dyDescent="0.2">
      <c r="A135" s="141">
        <v>3722</v>
      </c>
      <c r="B135" s="149" t="s">
        <v>124</v>
      </c>
      <c r="C135" s="150"/>
      <c r="D135" s="150"/>
      <c r="E135" s="142">
        <v>7000</v>
      </c>
      <c r="F135" s="142">
        <v>7000</v>
      </c>
      <c r="G135" s="142">
        <v>7000</v>
      </c>
    </row>
    <row r="136" spans="1:7" x14ac:dyDescent="0.2">
      <c r="A136" s="135">
        <v>4</v>
      </c>
      <c r="B136" s="152" t="s">
        <v>5</v>
      </c>
      <c r="C136" s="151">
        <f>SUM(C137,C142)</f>
        <v>0</v>
      </c>
      <c r="D136" s="151">
        <f>SUM(D137,D142)</f>
        <v>0</v>
      </c>
      <c r="E136" s="151">
        <f>SUM(E137,E142)</f>
        <v>3000</v>
      </c>
      <c r="F136" s="151">
        <f t="shared" ref="F136:G136" si="53">SUM(F137,F142)</f>
        <v>3000</v>
      </c>
      <c r="G136" s="151">
        <f t="shared" si="53"/>
        <v>3000</v>
      </c>
    </row>
    <row r="137" spans="1:7" x14ac:dyDescent="0.2">
      <c r="A137" s="127">
        <v>42</v>
      </c>
      <c r="B137" s="229" t="s">
        <v>175</v>
      </c>
      <c r="C137" s="153">
        <f>SUM(C138)</f>
        <v>0</v>
      </c>
      <c r="D137" s="153">
        <f>SUM(D138)</f>
        <v>0</v>
      </c>
      <c r="E137" s="153">
        <f>SUM(E138)</f>
        <v>3000</v>
      </c>
      <c r="F137" s="153">
        <f t="shared" ref="F137:G137" si="54">SUM(F138)</f>
        <v>3000</v>
      </c>
      <c r="G137" s="153">
        <f t="shared" si="54"/>
        <v>3000</v>
      </c>
    </row>
    <row r="138" spans="1:7" x14ac:dyDescent="0.2">
      <c r="A138" s="112">
        <v>422</v>
      </c>
      <c r="B138" s="230" t="s">
        <v>145</v>
      </c>
      <c r="C138" s="151">
        <f>SUM(C139:C141)</f>
        <v>0</v>
      </c>
      <c r="D138" s="151">
        <f>SUM(D139:D141)</f>
        <v>0</v>
      </c>
      <c r="E138" s="151">
        <f>SUM(E139:E141)</f>
        <v>3000</v>
      </c>
      <c r="F138" s="151">
        <f t="shared" ref="F138:G138" si="55">SUM(F139:F141)</f>
        <v>3000</v>
      </c>
      <c r="G138" s="151">
        <f t="shared" si="55"/>
        <v>3000</v>
      </c>
    </row>
    <row r="139" spans="1:7" hidden="1" x14ac:dyDescent="0.2">
      <c r="A139" s="122" t="s">
        <v>148</v>
      </c>
      <c r="B139" s="154" t="s">
        <v>149</v>
      </c>
      <c r="C139" s="150"/>
      <c r="D139" s="150"/>
      <c r="E139" s="155"/>
      <c r="F139" s="155"/>
      <c r="G139" s="155"/>
    </row>
    <row r="140" spans="1:7" hidden="1" x14ac:dyDescent="0.2">
      <c r="A140" s="122" t="s">
        <v>150</v>
      </c>
      <c r="B140" s="154" t="s">
        <v>151</v>
      </c>
      <c r="C140" s="150"/>
      <c r="D140" s="150"/>
      <c r="E140" s="155"/>
      <c r="F140" s="155"/>
      <c r="G140" s="155"/>
    </row>
    <row r="141" spans="1:7" x14ac:dyDescent="0.2">
      <c r="A141" s="122" t="s">
        <v>146</v>
      </c>
      <c r="B141" s="154" t="s">
        <v>147</v>
      </c>
      <c r="C141" s="150"/>
      <c r="D141" s="150"/>
      <c r="E141" s="155">
        <v>3000</v>
      </c>
      <c r="F141" s="155">
        <v>3000</v>
      </c>
      <c r="G141" s="155">
        <v>3000</v>
      </c>
    </row>
    <row r="142" spans="1:7" hidden="1" x14ac:dyDescent="0.2">
      <c r="A142" s="156" t="s">
        <v>139</v>
      </c>
      <c r="B142" s="157" t="s">
        <v>140</v>
      </c>
      <c r="C142" s="158">
        <f t="shared" ref="C142:G143" si="56">SUM(C143)</f>
        <v>0</v>
      </c>
      <c r="D142" s="158">
        <f t="shared" si="56"/>
        <v>0</v>
      </c>
      <c r="E142" s="158">
        <f t="shared" si="56"/>
        <v>0</v>
      </c>
      <c r="F142" s="158">
        <f t="shared" si="56"/>
        <v>0</v>
      </c>
      <c r="G142" s="158">
        <f t="shared" si="56"/>
        <v>0</v>
      </c>
    </row>
    <row r="143" spans="1:7" hidden="1" x14ac:dyDescent="0.2">
      <c r="A143" s="120" t="s">
        <v>141</v>
      </c>
      <c r="B143" s="159" t="s">
        <v>142</v>
      </c>
      <c r="C143" s="160">
        <f t="shared" si="56"/>
        <v>0</v>
      </c>
      <c r="D143" s="160">
        <f t="shared" si="56"/>
        <v>0</v>
      </c>
      <c r="E143" s="160">
        <f t="shared" si="56"/>
        <v>0</v>
      </c>
      <c r="F143" s="160">
        <f t="shared" si="56"/>
        <v>0</v>
      </c>
      <c r="G143" s="160">
        <f t="shared" si="56"/>
        <v>0</v>
      </c>
    </row>
    <row r="144" spans="1:7" hidden="1" x14ac:dyDescent="0.2">
      <c r="A144" s="122" t="s">
        <v>143</v>
      </c>
      <c r="B144" s="154" t="s">
        <v>142</v>
      </c>
      <c r="C144" s="150"/>
      <c r="D144" s="150"/>
      <c r="E144" s="155"/>
      <c r="F144" s="155"/>
      <c r="G144" s="155"/>
    </row>
  </sheetData>
  <mergeCells count="4">
    <mergeCell ref="A6:B6"/>
    <mergeCell ref="A7:B7"/>
    <mergeCell ref="A3:F3"/>
    <mergeCell ref="A5:F5"/>
  </mergeCells>
  <pageMargins left="0.7" right="0.7" top="0.75" bottom="0.75" header="0.3" footer="0.3"/>
  <pageSetup paperSize="9" scale="7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 Cvitkušić</cp:lastModifiedBy>
  <cp:lastPrinted>2025-12-22T13:56:29Z</cp:lastPrinted>
  <dcterms:created xsi:type="dcterms:W3CDTF">2022-08-12T12:51:27Z</dcterms:created>
  <dcterms:modified xsi:type="dcterms:W3CDTF">2025-12-22T13:57:26Z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